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ngan diHAPUS !!!\4 Staf Kurikulum\KELULUSAN\Kelulusan Th 2022\NILAI AKHIR\"/>
    </mc:Choice>
  </mc:AlternateContent>
  <bookViews>
    <workbookView xWindow="0" yWindow="0" windowWidth="20490" windowHeight="7620" firstSheet="1" activeTab="1"/>
  </bookViews>
  <sheets>
    <sheet name="MASTER" sheetId="1" state="hidden" r:id="rId1"/>
    <sheet name="TKRO-TKJ-TPM" sheetId="2" r:id="rId2"/>
    <sheet name="AKL-OTKP" sheetId="3" r:id="rId3"/>
  </sheets>
  <externalReferences>
    <externalReference r:id="rId4"/>
    <externalReference r:id="rId5"/>
  </externalReferences>
  <definedNames>
    <definedName name="_xlnm._FilterDatabase" localSheetId="2" hidden="1">'AKL-OTKP'!$A$1:$AA$58</definedName>
    <definedName name="_xlnm._FilterDatabase" localSheetId="0" hidden="1">MASTER!$A$1:$IF$33</definedName>
    <definedName name="_xlnm._FilterDatabase" localSheetId="1" hidden="1">'TKRO-TKJ-TPM'!$A$1:$Z$33</definedName>
    <definedName name="Ketrampilan">[1]Rumus!$B$4</definedName>
    <definedName name="Nilai">'[1]Isi Nilai K13'!$D$3:$CO$62</definedName>
    <definedName name="Pengetahuan">[1]Rumus!$B$5</definedName>
    <definedName name="_xlnm.Print_Area" localSheetId="2">'AKL-OTKP'!$A$1:$AB$93</definedName>
    <definedName name="_xlnm.Print_Area" localSheetId="0">MASTER!$A$1:$IN$102</definedName>
    <definedName name="_xlnm.Print_Area" localSheetId="1">'TKRO-TKJ-TPM'!$A$1:$AA$189</definedName>
    <definedName name="_xlnm.Print_Titles" localSheetId="2">'AKL-OTKP'!#REF!</definedName>
    <definedName name="_xlnm.Print_Titles" localSheetId="0">MASTER!#REF!</definedName>
    <definedName name="_xlnm.Print_Titles" localSheetId="1">'TKRO-TKJ-TPM'!#REF!</definedName>
    <definedName name="Sikap">[1]Rumus!$B$3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2" l="1"/>
  <c r="AC27" i="3" l="1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C54" i="3"/>
  <c r="AD54" i="3"/>
  <c r="AC55" i="3"/>
  <c r="AD55" i="3"/>
  <c r="AC56" i="3"/>
  <c r="AD56" i="3"/>
  <c r="AC57" i="3"/>
  <c r="AD57" i="3"/>
  <c r="AC58" i="3"/>
  <c r="AD58" i="3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D65" i="3"/>
  <c r="AC66" i="3"/>
  <c r="AD66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3" i="3"/>
  <c r="AD73" i="3"/>
  <c r="AC74" i="3"/>
  <c r="AD74" i="3"/>
  <c r="AC75" i="3"/>
  <c r="AD75" i="3"/>
  <c r="AC76" i="3"/>
  <c r="AD76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3" i="3"/>
  <c r="AD83" i="3"/>
  <c r="AC84" i="3"/>
  <c r="AD84" i="3"/>
  <c r="AC85" i="3"/>
  <c r="AD85" i="3"/>
  <c r="AC86" i="3"/>
  <c r="AD86" i="3"/>
  <c r="AC87" i="3"/>
  <c r="AD87" i="3"/>
  <c r="AC88" i="3"/>
  <c r="AD88" i="3"/>
  <c r="AC89" i="3"/>
  <c r="AD89" i="3"/>
  <c r="AC90" i="3"/>
  <c r="AD90" i="3"/>
  <c r="W27" i="3"/>
  <c r="W28" i="3"/>
  <c r="W29" i="3"/>
  <c r="W30" i="3"/>
  <c r="W31" i="3"/>
  <c r="W32" i="3"/>
  <c r="W33" i="3"/>
  <c r="W35" i="3"/>
  <c r="W36" i="3"/>
  <c r="W37" i="3"/>
  <c r="W38" i="3"/>
  <c r="W39" i="3"/>
  <c r="W40" i="3"/>
  <c r="W41" i="3"/>
  <c r="W42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Q27" i="3"/>
  <c r="Q28" i="3"/>
  <c r="Q29" i="3"/>
  <c r="Q30" i="3"/>
  <c r="Q31" i="3"/>
  <c r="Q32" i="3"/>
  <c r="Q34" i="3"/>
  <c r="Q35" i="3"/>
  <c r="Q36" i="3"/>
  <c r="Q37" i="3"/>
  <c r="Q38" i="3"/>
  <c r="Q39" i="3"/>
  <c r="Q40" i="3"/>
  <c r="Q41" i="3"/>
  <c r="Q42" i="3"/>
  <c r="Q43" i="3"/>
  <c r="Q44" i="3"/>
  <c r="Q45" i="3"/>
  <c r="Q48" i="3"/>
  <c r="Q49" i="3"/>
  <c r="Q50" i="3"/>
  <c r="Q51" i="3"/>
  <c r="Q52" i="3"/>
  <c r="Q53" i="3"/>
  <c r="Q54" i="3"/>
  <c r="Q55" i="3"/>
  <c r="Q5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AC2" i="3"/>
  <c r="AD2" i="3"/>
  <c r="AC3" i="3"/>
  <c r="AD3" i="3"/>
  <c r="AC4" i="3"/>
  <c r="AD4" i="3"/>
  <c r="AC5" i="3"/>
  <c r="AD5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B111" i="2"/>
  <c r="AC111" i="2"/>
  <c r="AB112" i="2"/>
  <c r="AC112" i="2"/>
  <c r="AB113" i="2"/>
  <c r="AC113" i="2"/>
  <c r="AB114" i="2"/>
  <c r="AC114" i="2"/>
  <c r="AB115" i="2"/>
  <c r="AC115" i="2"/>
  <c r="AB116" i="2"/>
  <c r="AC116" i="2"/>
  <c r="AB117" i="2"/>
  <c r="AC117" i="2"/>
  <c r="AB118" i="2"/>
  <c r="AC118" i="2"/>
  <c r="AB119" i="2"/>
  <c r="AC119" i="2"/>
  <c r="AB120" i="2"/>
  <c r="AC120" i="2"/>
  <c r="AB121" i="2"/>
  <c r="AC121" i="2"/>
  <c r="AB122" i="2"/>
  <c r="AC122" i="2"/>
  <c r="AB123" i="2"/>
  <c r="AC123" i="2"/>
  <c r="AB124" i="2"/>
  <c r="AC124" i="2"/>
  <c r="AB125" i="2"/>
  <c r="AC125" i="2"/>
  <c r="AB126" i="2"/>
  <c r="AC126" i="2"/>
  <c r="AB127" i="2"/>
  <c r="AC127" i="2"/>
  <c r="AB128" i="2"/>
  <c r="AC128" i="2"/>
  <c r="AB129" i="2"/>
  <c r="AC129" i="2"/>
  <c r="AB130" i="2"/>
  <c r="AC130" i="2"/>
  <c r="AB131" i="2"/>
  <c r="AC131" i="2"/>
  <c r="AB132" i="2"/>
  <c r="AC132" i="2"/>
  <c r="AB133" i="2"/>
  <c r="AC133" i="2"/>
  <c r="AB134" i="2"/>
  <c r="AC134" i="2"/>
  <c r="AB135" i="2"/>
  <c r="AC135" i="2"/>
  <c r="AB136" i="2"/>
  <c r="AC136" i="2"/>
  <c r="AB137" i="2"/>
  <c r="AC137" i="2"/>
  <c r="AB138" i="2"/>
  <c r="AC138" i="2"/>
  <c r="AB139" i="2"/>
  <c r="AC139" i="2"/>
  <c r="AB140" i="2"/>
  <c r="AC140" i="2"/>
  <c r="AB141" i="2"/>
  <c r="AC141" i="2"/>
  <c r="AB142" i="2"/>
  <c r="AC142" i="2"/>
  <c r="AB143" i="2"/>
  <c r="AC143" i="2"/>
  <c r="AB144" i="2"/>
  <c r="AC144" i="2"/>
  <c r="AB145" i="2"/>
  <c r="AC145" i="2"/>
  <c r="AB146" i="2"/>
  <c r="AC146" i="2"/>
  <c r="AB147" i="2"/>
  <c r="AC147" i="2"/>
  <c r="AB148" i="2"/>
  <c r="AC148" i="2"/>
  <c r="AB149" i="2"/>
  <c r="AC149" i="2"/>
  <c r="AB150" i="2"/>
  <c r="AC150" i="2"/>
  <c r="AB151" i="2"/>
  <c r="AC151" i="2"/>
  <c r="AB152" i="2"/>
  <c r="AC152" i="2"/>
  <c r="AB153" i="2"/>
  <c r="AC153" i="2"/>
  <c r="AB154" i="2"/>
  <c r="AC154" i="2"/>
  <c r="AB155" i="2"/>
  <c r="AC155" i="2"/>
  <c r="AB156" i="2"/>
  <c r="AC156" i="2"/>
  <c r="AB157" i="2"/>
  <c r="AC157" i="2"/>
  <c r="AB158" i="2"/>
  <c r="AC158" i="2"/>
  <c r="AB159" i="2"/>
  <c r="AC159" i="2"/>
  <c r="AB160" i="2"/>
  <c r="AC160" i="2"/>
  <c r="AB161" i="2"/>
  <c r="AC161" i="2"/>
  <c r="AB162" i="2"/>
  <c r="AC162" i="2"/>
  <c r="AB163" i="2"/>
  <c r="AC163" i="2"/>
  <c r="AB164" i="2"/>
  <c r="AC164" i="2"/>
  <c r="AB165" i="2"/>
  <c r="AC165" i="2"/>
  <c r="AB166" i="2"/>
  <c r="AC166" i="2"/>
  <c r="AB167" i="2"/>
  <c r="AC167" i="2"/>
  <c r="AB168" i="2"/>
  <c r="AC168" i="2"/>
  <c r="AB169" i="2"/>
  <c r="AC169" i="2"/>
  <c r="AB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79" i="2"/>
  <c r="AC179" i="2"/>
  <c r="AB180" i="2"/>
  <c r="AC180" i="2"/>
  <c r="AB181" i="2"/>
  <c r="AC181" i="2"/>
  <c r="AB182" i="2"/>
  <c r="AC182" i="2"/>
  <c r="AB183" i="2"/>
  <c r="AC183" i="2"/>
  <c r="AB184" i="2"/>
  <c r="AC184" i="2"/>
  <c r="AB185" i="2"/>
  <c r="AC185" i="2"/>
  <c r="AB186" i="2"/>
  <c r="AC186" i="2"/>
  <c r="X127" i="2"/>
  <c r="X129" i="2"/>
  <c r="X133" i="2"/>
  <c r="X146" i="2"/>
  <c r="W129" i="2"/>
  <c r="W131" i="2"/>
  <c r="W134" i="2"/>
  <c r="W139" i="2"/>
  <c r="W147" i="2"/>
  <c r="W152" i="2"/>
  <c r="W154" i="2"/>
  <c r="V125" i="2"/>
  <c r="V127" i="2"/>
  <c r="V131" i="2"/>
  <c r="V133" i="2"/>
  <c r="V135" i="2"/>
  <c r="V140" i="2"/>
  <c r="V141" i="2"/>
  <c r="V145" i="2"/>
  <c r="V150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T96" i="2"/>
  <c r="T97" i="2"/>
  <c r="T99" i="2"/>
  <c r="T102" i="2"/>
  <c r="T103" i="2"/>
  <c r="T107" i="2"/>
  <c r="T110" i="2"/>
  <c r="T113" i="2"/>
  <c r="T114" i="2"/>
  <c r="T117" i="2"/>
  <c r="T118" i="2"/>
  <c r="T119" i="2"/>
  <c r="T122" i="2"/>
  <c r="T125" i="2"/>
  <c r="T127" i="2"/>
  <c r="T128" i="2"/>
  <c r="T131" i="2"/>
  <c r="T132" i="2"/>
  <c r="T137" i="2"/>
  <c r="T140" i="2"/>
  <c r="T142" i="2"/>
  <c r="T144" i="2"/>
  <c r="T147" i="2"/>
  <c r="T149" i="2"/>
  <c r="T150" i="2"/>
  <c r="T151" i="2"/>
  <c r="T152" i="2"/>
  <c r="T154" i="2"/>
  <c r="S130" i="2"/>
  <c r="S132" i="2"/>
  <c r="S133" i="2"/>
  <c r="S145" i="2"/>
  <c r="S146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Q99" i="2"/>
  <c r="Q103" i="2"/>
  <c r="Q114" i="2"/>
  <c r="Q126" i="2"/>
  <c r="Q144" i="2"/>
  <c r="Q149" i="2"/>
  <c r="Q154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X56" i="3" l="1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Y42" i="3"/>
  <c r="Y41" i="3"/>
  <c r="Z46" i="3"/>
  <c r="T55" i="3"/>
  <c r="T49" i="3"/>
  <c r="S43" i="3"/>
  <c r="T54" i="3"/>
  <c r="W43" i="3"/>
  <c r="W34" i="3"/>
  <c r="Y53" i="3"/>
  <c r="Y28" i="3"/>
  <c r="T56" i="3"/>
  <c r="T52" i="3"/>
  <c r="T50" i="3"/>
  <c r="T47" i="3"/>
  <c r="T46" i="3"/>
  <c r="T45" i="3"/>
  <c r="T43" i="3"/>
  <c r="T41" i="3"/>
  <c r="T39" i="3"/>
  <c r="T37" i="3"/>
  <c r="T35" i="3"/>
  <c r="T33" i="3"/>
  <c r="T32" i="3"/>
  <c r="T30" i="3"/>
  <c r="T29" i="3"/>
  <c r="T27" i="3"/>
  <c r="X27" i="3"/>
  <c r="Q47" i="3"/>
  <c r="Q46" i="3"/>
  <c r="Q33" i="3"/>
  <c r="T53" i="3"/>
  <c r="T44" i="3"/>
  <c r="T40" i="3"/>
  <c r="T38" i="3"/>
  <c r="T34" i="3"/>
  <c r="T28" i="3"/>
  <c r="T51" i="3"/>
  <c r="T48" i="3"/>
  <c r="T42" i="3"/>
  <c r="T36" i="3"/>
  <c r="T31" i="3"/>
  <c r="Y45" i="3"/>
  <c r="Y44" i="3"/>
  <c r="Y43" i="3"/>
  <c r="Y36" i="3"/>
  <c r="Y35" i="3"/>
  <c r="Y27" i="3"/>
  <c r="Z41" i="3"/>
  <c r="Z27" i="3"/>
  <c r="Z53" i="3"/>
  <c r="Z31" i="3"/>
  <c r="Z38" i="3"/>
  <c r="Z28" i="3"/>
  <c r="Y56" i="3"/>
  <c r="Y55" i="3"/>
  <c r="Y54" i="3"/>
  <c r="Y52" i="3"/>
  <c r="Y51" i="3"/>
  <c r="Y50" i="3"/>
  <c r="Y49" i="3"/>
  <c r="Y48" i="3"/>
  <c r="Y47" i="3"/>
  <c r="Y46" i="3"/>
  <c r="Y40" i="3"/>
  <c r="Y39" i="3"/>
  <c r="Y38" i="3"/>
  <c r="Y37" i="3"/>
  <c r="Y34" i="3"/>
  <c r="Y33" i="3"/>
  <c r="Y32" i="3"/>
  <c r="Y31" i="3"/>
  <c r="Y30" i="3"/>
  <c r="Y29" i="3"/>
  <c r="Y13" i="3"/>
  <c r="Q9" i="3"/>
  <c r="Q5" i="3"/>
  <c r="S24" i="3"/>
  <c r="S23" i="3"/>
  <c r="S22" i="3"/>
  <c r="S14" i="3"/>
  <c r="S13" i="3"/>
  <c r="T19" i="3"/>
  <c r="T7" i="3"/>
  <c r="V25" i="3"/>
  <c r="V18" i="3"/>
  <c r="V16" i="3"/>
  <c r="V11" i="3"/>
  <c r="V10" i="3"/>
  <c r="V8" i="3"/>
  <c r="V6" i="3"/>
  <c r="V3" i="3"/>
  <c r="V2" i="3"/>
  <c r="W25" i="3"/>
  <c r="W24" i="3"/>
  <c r="W23" i="3"/>
  <c r="W22" i="3"/>
  <c r="W21" i="3"/>
  <c r="W20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X26" i="3"/>
  <c r="X25" i="3"/>
  <c r="X24" i="3"/>
  <c r="X23" i="3"/>
  <c r="X22" i="3"/>
  <c r="X21" i="3"/>
  <c r="X20" i="3"/>
  <c r="X19" i="3"/>
  <c r="X17" i="3"/>
  <c r="X16" i="3"/>
  <c r="X15" i="3"/>
  <c r="X14" i="3"/>
  <c r="X12" i="3"/>
  <c r="X11" i="3"/>
  <c r="X10" i="3"/>
  <c r="X9" i="3"/>
  <c r="X8" i="3"/>
  <c r="X7" i="3"/>
  <c r="X6" i="3"/>
  <c r="X5" i="3"/>
  <c r="X3" i="3"/>
  <c r="X2" i="3"/>
  <c r="Y26" i="3"/>
  <c r="Y25" i="3"/>
  <c r="Y24" i="3"/>
  <c r="Y23" i="3"/>
  <c r="Y22" i="3"/>
  <c r="Y21" i="3"/>
  <c r="Y20" i="3"/>
  <c r="Y19" i="3"/>
  <c r="Y17" i="3"/>
  <c r="Y16" i="3"/>
  <c r="Y15" i="3"/>
  <c r="Y14" i="3"/>
  <c r="Y12" i="3"/>
  <c r="Y9" i="3"/>
  <c r="Y8" i="3"/>
  <c r="Y7" i="3"/>
  <c r="Y6" i="3"/>
  <c r="Y5" i="3"/>
  <c r="Y4" i="3"/>
  <c r="Y3" i="3"/>
  <c r="Y2" i="3"/>
  <c r="Z4" i="3"/>
  <c r="T12" i="3"/>
  <c r="T21" i="3"/>
  <c r="Q25" i="3"/>
  <c r="Q13" i="3"/>
  <c r="S18" i="3"/>
  <c r="T2" i="3"/>
  <c r="V26" i="3"/>
  <c r="V24" i="3"/>
  <c r="V23" i="3"/>
  <c r="V22" i="3"/>
  <c r="V21" i="3"/>
  <c r="V20" i="3"/>
  <c r="V19" i="3"/>
  <c r="V17" i="3"/>
  <c r="V15" i="3"/>
  <c r="V14" i="3"/>
  <c r="V13" i="3"/>
  <c r="V12" i="3"/>
  <c r="V9" i="3"/>
  <c r="V7" i="3"/>
  <c r="V5" i="3"/>
  <c r="V4" i="3"/>
  <c r="W26" i="3"/>
  <c r="W19" i="3"/>
  <c r="X18" i="3"/>
  <c r="X13" i="3"/>
  <c r="X4" i="3"/>
  <c r="Y18" i="3"/>
  <c r="Y11" i="3"/>
  <c r="Y10" i="3"/>
  <c r="Z25" i="3"/>
  <c r="Q26" i="3"/>
  <c r="Q24" i="3"/>
  <c r="Q23" i="3"/>
  <c r="Q22" i="3"/>
  <c r="Q21" i="3"/>
  <c r="Q20" i="3"/>
  <c r="Q19" i="3"/>
  <c r="Q18" i="3"/>
  <c r="Q17" i="3"/>
  <c r="Q16" i="3"/>
  <c r="Q15" i="3"/>
  <c r="Q14" i="3"/>
  <c r="Q12" i="3"/>
  <c r="Q11" i="3"/>
  <c r="Q10" i="3"/>
  <c r="Q8" i="3"/>
  <c r="Q7" i="3"/>
  <c r="Q6" i="3"/>
  <c r="Q4" i="3"/>
  <c r="Q3" i="3"/>
  <c r="Q2" i="3"/>
  <c r="S26" i="3"/>
  <c r="S25" i="3"/>
  <c r="S21" i="3"/>
  <c r="S20" i="3"/>
  <c r="S19" i="3"/>
  <c r="S17" i="3"/>
  <c r="S16" i="3"/>
  <c r="S15" i="3"/>
  <c r="S12" i="3"/>
  <c r="S11" i="3"/>
  <c r="S10" i="3"/>
  <c r="S9" i="3"/>
  <c r="S8" i="3"/>
  <c r="S7" i="3"/>
  <c r="S6" i="3"/>
  <c r="S5" i="3"/>
  <c r="S4" i="3"/>
  <c r="S3" i="3"/>
  <c r="S2" i="3"/>
  <c r="T26" i="3"/>
  <c r="T25" i="3"/>
  <c r="T24" i="3"/>
  <c r="T23" i="3"/>
  <c r="T22" i="3"/>
  <c r="T20" i="3"/>
  <c r="T18" i="3"/>
  <c r="T17" i="3"/>
  <c r="T16" i="3"/>
  <c r="T15" i="3"/>
  <c r="T14" i="3"/>
  <c r="T13" i="3"/>
  <c r="T11" i="3"/>
  <c r="T10" i="3"/>
  <c r="T9" i="3"/>
  <c r="T8" i="3"/>
  <c r="T6" i="3"/>
  <c r="T5" i="3"/>
  <c r="T4" i="3"/>
  <c r="T3" i="3"/>
  <c r="T126" i="2"/>
  <c r="T100" i="2"/>
  <c r="T120" i="2"/>
  <c r="T101" i="2"/>
  <c r="T141" i="2"/>
  <c r="T133" i="2"/>
  <c r="T115" i="2"/>
  <c r="T121" i="2"/>
  <c r="T106" i="2"/>
  <c r="T153" i="2"/>
  <c r="T116" i="2"/>
  <c r="T111" i="2"/>
  <c r="T124" i="2"/>
  <c r="S131" i="2"/>
  <c r="T139" i="2"/>
  <c r="T138" i="2"/>
  <c r="T123" i="2"/>
  <c r="T109" i="2"/>
  <c r="T105" i="2"/>
  <c r="T104" i="2"/>
  <c r="W138" i="2"/>
  <c r="W125" i="2"/>
  <c r="X126" i="2"/>
  <c r="T135" i="2"/>
  <c r="T112" i="2"/>
  <c r="T143" i="2"/>
  <c r="T136" i="2"/>
  <c r="T130" i="2"/>
  <c r="T108" i="2"/>
  <c r="T98" i="2"/>
  <c r="T129" i="2"/>
  <c r="T145" i="2"/>
  <c r="T134" i="2"/>
  <c r="Q138" i="2"/>
  <c r="Q134" i="2"/>
  <c r="Q130" i="2"/>
  <c r="Q122" i="2"/>
  <c r="Q118" i="2"/>
  <c r="Q107" i="2"/>
  <c r="S143" i="2"/>
  <c r="T148" i="2"/>
  <c r="T146" i="2"/>
  <c r="V154" i="2"/>
  <c r="V153" i="2"/>
  <c r="V152" i="2"/>
  <c r="V151" i="2"/>
  <c r="V149" i="2"/>
  <c r="V148" i="2"/>
  <c r="V147" i="2"/>
  <c r="V146" i="2"/>
  <c r="V144" i="2"/>
  <c r="V143" i="2"/>
  <c r="V142" i="2"/>
  <c r="V139" i="2"/>
  <c r="V138" i="2"/>
  <c r="V137" i="2"/>
  <c r="V136" i="2"/>
  <c r="V134" i="2"/>
  <c r="V132" i="2"/>
  <c r="V130" i="2"/>
  <c r="V129" i="2"/>
  <c r="V128" i="2"/>
  <c r="V126" i="2"/>
  <c r="V124" i="2"/>
  <c r="W153" i="2"/>
  <c r="W151" i="2"/>
  <c r="W150" i="2"/>
  <c r="W149" i="2"/>
  <c r="W148" i="2"/>
  <c r="W146" i="2"/>
  <c r="W145" i="2"/>
  <c r="W144" i="2"/>
  <c r="W143" i="2"/>
  <c r="W142" i="2"/>
  <c r="W141" i="2"/>
  <c r="W140" i="2"/>
  <c r="W137" i="2"/>
  <c r="W136" i="2"/>
  <c r="W135" i="2"/>
  <c r="W133" i="2"/>
  <c r="W132" i="2"/>
  <c r="W130" i="2"/>
  <c r="W128" i="2"/>
  <c r="W127" i="2"/>
  <c r="W126" i="2"/>
  <c r="W124" i="2"/>
  <c r="X154" i="2"/>
  <c r="X153" i="2"/>
  <c r="X152" i="2"/>
  <c r="X151" i="2"/>
  <c r="X150" i="2"/>
  <c r="X149" i="2"/>
  <c r="X148" i="2"/>
  <c r="X147" i="2"/>
  <c r="X145" i="2"/>
  <c r="X144" i="2"/>
  <c r="X143" i="2"/>
  <c r="X142" i="2"/>
  <c r="X141" i="2"/>
  <c r="X140" i="2"/>
  <c r="X139" i="2"/>
  <c r="X138" i="2"/>
  <c r="X137" i="2"/>
  <c r="X136" i="2"/>
  <c r="X135" i="2"/>
  <c r="S154" i="2"/>
  <c r="S153" i="2"/>
  <c r="S152" i="2"/>
  <c r="S151" i="2"/>
  <c r="S150" i="2"/>
  <c r="S149" i="2"/>
  <c r="S148" i="2"/>
  <c r="S147" i="2"/>
  <c r="S144" i="2"/>
  <c r="S142" i="2"/>
  <c r="S141" i="2"/>
  <c r="S140" i="2"/>
  <c r="S139" i="2"/>
  <c r="S138" i="2"/>
  <c r="S137" i="2"/>
  <c r="S136" i="2"/>
  <c r="S135" i="2"/>
  <c r="S134" i="2"/>
  <c r="S129" i="2"/>
  <c r="S128" i="2"/>
  <c r="S127" i="2"/>
  <c r="S126" i="2"/>
  <c r="S125" i="2"/>
  <c r="S124" i="2"/>
  <c r="Q153" i="2"/>
  <c r="Q152" i="2"/>
  <c r="Q151" i="2"/>
  <c r="Q150" i="2"/>
  <c r="Q148" i="2"/>
  <c r="Q147" i="2"/>
  <c r="Q146" i="2"/>
  <c r="Q145" i="2"/>
  <c r="Q143" i="2"/>
  <c r="Q142" i="2"/>
  <c r="Q141" i="2"/>
  <c r="Q140" i="2"/>
  <c r="Q139" i="2"/>
  <c r="Q137" i="2"/>
  <c r="Q136" i="2"/>
  <c r="Q135" i="2"/>
  <c r="Q133" i="2"/>
  <c r="Q132" i="2"/>
  <c r="Q131" i="2"/>
  <c r="Q129" i="2"/>
  <c r="Q128" i="2"/>
  <c r="Q127" i="2"/>
  <c r="Q125" i="2"/>
  <c r="Q124" i="2"/>
  <c r="Q123" i="2"/>
  <c r="Q121" i="2"/>
  <c r="Q120" i="2"/>
  <c r="Q119" i="2"/>
  <c r="Q117" i="2"/>
  <c r="Q116" i="2"/>
  <c r="Q115" i="2"/>
  <c r="Q113" i="2"/>
  <c r="Q112" i="2"/>
  <c r="Q111" i="2"/>
  <c r="Q110" i="2"/>
  <c r="Q109" i="2"/>
  <c r="Q108" i="2"/>
  <c r="Q106" i="2"/>
  <c r="Q105" i="2"/>
  <c r="Q104" i="2"/>
  <c r="Q102" i="2"/>
  <c r="Q101" i="2"/>
  <c r="Q100" i="2"/>
  <c r="Q98" i="2"/>
  <c r="Q97" i="2"/>
  <c r="Q96" i="2"/>
  <c r="X134" i="2"/>
  <c r="X132" i="2"/>
  <c r="X131" i="2"/>
  <c r="X130" i="2"/>
  <c r="X128" i="2"/>
  <c r="X125" i="2"/>
  <c r="X124" i="2"/>
  <c r="Y149" i="2"/>
  <c r="Y144" i="2"/>
  <c r="AA55" i="3"/>
  <c r="AA43" i="3"/>
  <c r="Z50" i="3"/>
  <c r="Z39" i="3"/>
  <c r="Z33" i="3"/>
  <c r="Z32" i="3"/>
  <c r="AA19" i="3"/>
  <c r="Z26" i="3"/>
  <c r="Z21" i="3"/>
  <c r="Z18" i="3"/>
  <c r="Z14" i="3"/>
  <c r="Z12" i="3"/>
  <c r="Z9" i="3"/>
  <c r="Z6" i="3"/>
  <c r="Z2" i="3"/>
  <c r="Z22" i="3"/>
  <c r="Z16" i="3"/>
  <c r="Z10" i="3"/>
  <c r="Z7" i="3"/>
  <c r="Z23" i="3"/>
  <c r="Z17" i="3"/>
  <c r="Z13" i="3"/>
  <c r="Z11" i="3"/>
  <c r="Z8" i="3"/>
  <c r="Z5" i="3"/>
  <c r="Z15" i="3"/>
  <c r="Y152" i="2"/>
  <c r="Y148" i="2"/>
  <c r="Y125" i="2"/>
  <c r="Y126" i="2"/>
  <c r="Y127" i="2"/>
  <c r="Y133" i="2"/>
  <c r="Y134" i="2"/>
  <c r="Y135" i="2"/>
  <c r="Y142" i="2"/>
  <c r="Y147" i="2"/>
  <c r="Y143" i="2"/>
  <c r="Y131" i="2"/>
  <c r="Y139" i="2"/>
  <c r="Y140" i="2"/>
  <c r="Y146" i="2"/>
  <c r="Y153" i="2"/>
  <c r="Y145" i="2"/>
  <c r="Y141" i="2"/>
  <c r="Y136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X39" i="2"/>
  <c r="X42" i="2"/>
  <c r="X44" i="2"/>
  <c r="X53" i="2"/>
  <c r="W41" i="2"/>
  <c r="W48" i="2"/>
  <c r="W57" i="2"/>
  <c r="W62" i="2"/>
  <c r="V41" i="2"/>
  <c r="V43" i="2"/>
  <c r="V45" i="2"/>
  <c r="V56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S37" i="2"/>
  <c r="S45" i="2"/>
  <c r="S64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6" i="2"/>
  <c r="O67" i="2"/>
  <c r="O68" i="2"/>
  <c r="O69" i="2"/>
  <c r="O70" i="2"/>
  <c r="O71" i="2"/>
  <c r="O72" i="2"/>
  <c r="O73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X95" i="2"/>
  <c r="V94" i="2"/>
  <c r="X90" i="2"/>
  <c r="V89" i="2"/>
  <c r="T89" i="2"/>
  <c r="W88" i="2"/>
  <c r="T88" i="2"/>
  <c r="S88" i="2"/>
  <c r="T86" i="2"/>
  <c r="S86" i="2"/>
  <c r="W85" i="2"/>
  <c r="V85" i="2"/>
  <c r="T85" i="2"/>
  <c r="X84" i="2"/>
  <c r="T84" i="2"/>
  <c r="S84" i="2"/>
  <c r="X83" i="2"/>
  <c r="V83" i="2"/>
  <c r="T83" i="2"/>
  <c r="V81" i="2"/>
  <c r="T81" i="2"/>
  <c r="T77" i="2"/>
  <c r="X76" i="2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Z34" i="3" l="1"/>
  <c r="Z51" i="3"/>
  <c r="AA33" i="3"/>
  <c r="T57" i="2"/>
  <c r="T50" i="2"/>
  <c r="T43" i="2"/>
  <c r="T36" i="2"/>
  <c r="T34" i="2"/>
  <c r="AA22" i="3"/>
  <c r="AB22" i="3" s="1"/>
  <c r="AE22" i="3" s="1"/>
  <c r="AA40" i="3"/>
  <c r="AA54" i="3"/>
  <c r="AA34" i="3"/>
  <c r="AA49" i="3"/>
  <c r="AA28" i="3"/>
  <c r="Z40" i="3"/>
  <c r="Z44" i="3"/>
  <c r="Z29" i="3"/>
  <c r="Z42" i="3"/>
  <c r="Z52" i="3"/>
  <c r="AA56" i="3"/>
  <c r="Z45" i="3"/>
  <c r="AA45" i="3"/>
  <c r="AA35" i="3"/>
  <c r="AA51" i="3"/>
  <c r="AA37" i="3"/>
  <c r="Z30" i="3"/>
  <c r="Z47" i="3"/>
  <c r="Z43" i="3"/>
  <c r="Z37" i="3"/>
  <c r="AA30" i="3"/>
  <c r="AA48" i="3"/>
  <c r="AA36" i="3"/>
  <c r="Z36" i="3"/>
  <c r="Z49" i="3"/>
  <c r="Z54" i="3"/>
  <c r="Z48" i="3"/>
  <c r="AA32" i="3"/>
  <c r="AA46" i="3"/>
  <c r="AA50" i="3"/>
  <c r="Z35" i="3"/>
  <c r="Z55" i="3"/>
  <c r="Z56" i="3"/>
  <c r="AA27" i="3"/>
  <c r="AA47" i="3"/>
  <c r="AA41" i="3"/>
  <c r="Z20" i="3"/>
  <c r="Z24" i="3"/>
  <c r="Z3" i="3"/>
  <c r="Z19" i="3"/>
  <c r="AB19" i="3" s="1"/>
  <c r="AE19" i="3" s="1"/>
  <c r="AA6" i="3"/>
  <c r="AB6" i="3" s="1"/>
  <c r="AE6" i="3" s="1"/>
  <c r="AA25" i="3"/>
  <c r="AB25" i="3" s="1"/>
  <c r="AE25" i="3" s="1"/>
  <c r="AA13" i="3"/>
  <c r="AB13" i="3" s="1"/>
  <c r="AE13" i="3" s="1"/>
  <c r="AA21" i="3"/>
  <c r="AB21" i="3" s="1"/>
  <c r="AE21" i="3" s="1"/>
  <c r="AA23" i="3"/>
  <c r="AB23" i="3" s="1"/>
  <c r="AE23" i="3" s="1"/>
  <c r="AA18" i="3"/>
  <c r="AB18" i="3" s="1"/>
  <c r="AE18" i="3" s="1"/>
  <c r="AA14" i="3"/>
  <c r="AB14" i="3" s="1"/>
  <c r="AE14" i="3" s="1"/>
  <c r="Z142" i="2"/>
  <c r="Z133" i="2"/>
  <c r="Z144" i="2"/>
  <c r="Y132" i="2"/>
  <c r="Z147" i="2"/>
  <c r="Z143" i="2"/>
  <c r="Y138" i="2"/>
  <c r="Y151" i="2"/>
  <c r="Y124" i="2"/>
  <c r="Y128" i="2"/>
  <c r="Y129" i="2"/>
  <c r="Y150" i="2"/>
  <c r="Z152" i="2"/>
  <c r="Z130" i="2"/>
  <c r="Z136" i="2"/>
  <c r="Z129" i="2"/>
  <c r="Z150" i="2"/>
  <c r="Y137" i="2"/>
  <c r="Y154" i="2"/>
  <c r="Z151" i="2"/>
  <c r="Z127" i="2"/>
  <c r="Z125" i="2"/>
  <c r="Z140" i="2"/>
  <c r="Z131" i="2"/>
  <c r="X94" i="2"/>
  <c r="X93" i="2"/>
  <c r="X88" i="2"/>
  <c r="X74" i="2"/>
  <c r="X67" i="2"/>
  <c r="X61" i="2"/>
  <c r="X49" i="2"/>
  <c r="X45" i="2"/>
  <c r="X43" i="2"/>
  <c r="X41" i="2"/>
  <c r="Q59" i="2"/>
  <c r="Q55" i="2"/>
  <c r="V87" i="2"/>
  <c r="V76" i="2"/>
  <c r="V75" i="2"/>
  <c r="V69" i="2"/>
  <c r="V65" i="2"/>
  <c r="V62" i="2"/>
  <c r="V60" i="2"/>
  <c r="V59" i="2"/>
  <c r="V50" i="2"/>
  <c r="V44" i="2"/>
  <c r="V42" i="2"/>
  <c r="W74" i="2"/>
  <c r="W50" i="2"/>
  <c r="W45" i="2"/>
  <c r="W44" i="2"/>
  <c r="W43" i="2"/>
  <c r="W42" i="2"/>
  <c r="W38" i="2"/>
  <c r="Q85" i="2"/>
  <c r="S87" i="2"/>
  <c r="S85" i="2"/>
  <c r="S83" i="2"/>
  <c r="S65" i="2"/>
  <c r="S63" i="2"/>
  <c r="S62" i="2"/>
  <c r="S49" i="2"/>
  <c r="S41" i="2"/>
  <c r="T87" i="2"/>
  <c r="T68" i="2"/>
  <c r="T52" i="2"/>
  <c r="T41" i="2"/>
  <c r="Q95" i="2"/>
  <c r="Q93" i="2"/>
  <c r="Q89" i="2"/>
  <c r="Q84" i="2"/>
  <c r="Q83" i="2"/>
  <c r="Q79" i="2"/>
  <c r="Q75" i="2"/>
  <c r="Q70" i="2"/>
  <c r="Q66" i="2"/>
  <c r="Q62" i="2"/>
  <c r="Q51" i="2"/>
  <c r="Q94" i="2"/>
  <c r="Q92" i="2"/>
  <c r="Q91" i="2"/>
  <c r="Q90" i="2"/>
  <c r="Q88" i="2"/>
  <c r="Q87" i="2"/>
  <c r="Q86" i="2"/>
  <c r="Q82" i="2"/>
  <c r="Q81" i="2"/>
  <c r="Q80" i="2"/>
  <c r="Q78" i="2"/>
  <c r="Q77" i="2"/>
  <c r="Q76" i="2"/>
  <c r="Q74" i="2"/>
  <c r="Q73" i="2"/>
  <c r="Q72" i="2"/>
  <c r="Q71" i="2"/>
  <c r="Q69" i="2"/>
  <c r="Q68" i="2"/>
  <c r="Q67" i="2"/>
  <c r="Q65" i="2"/>
  <c r="Q64" i="2"/>
  <c r="Q63" i="2"/>
  <c r="Q60" i="2"/>
  <c r="Q58" i="2"/>
  <c r="Q57" i="2"/>
  <c r="Q56" i="2"/>
  <c r="Q54" i="2"/>
  <c r="Q53" i="2"/>
  <c r="Q52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V95" i="2"/>
  <c r="V93" i="2"/>
  <c r="V92" i="2"/>
  <c r="V91" i="2"/>
  <c r="V90" i="2"/>
  <c r="V88" i="2"/>
  <c r="V86" i="2"/>
  <c r="V84" i="2"/>
  <c r="V82" i="2"/>
  <c r="V80" i="2"/>
  <c r="V79" i="2"/>
  <c r="V78" i="2"/>
  <c r="V77" i="2"/>
  <c r="V74" i="2"/>
  <c r="V73" i="2"/>
  <c r="V72" i="2"/>
  <c r="V71" i="2"/>
  <c r="V70" i="2"/>
  <c r="V68" i="2"/>
  <c r="V67" i="2"/>
  <c r="V66" i="2"/>
  <c r="V64" i="2"/>
  <c r="V63" i="2"/>
  <c r="V61" i="2"/>
  <c r="V58" i="2"/>
  <c r="V57" i="2"/>
  <c r="V55" i="2"/>
  <c r="V54" i="2"/>
  <c r="V53" i="2"/>
  <c r="V52" i="2"/>
  <c r="V51" i="2"/>
  <c r="V49" i="2"/>
  <c r="V48" i="2"/>
  <c r="V47" i="2"/>
  <c r="V46" i="2"/>
  <c r="V40" i="2"/>
  <c r="V39" i="2"/>
  <c r="V38" i="2"/>
  <c r="V37" i="2"/>
  <c r="V36" i="2"/>
  <c r="V35" i="2"/>
  <c r="V34" i="2"/>
  <c r="W95" i="2"/>
  <c r="W94" i="2"/>
  <c r="W93" i="2"/>
  <c r="W92" i="2"/>
  <c r="W91" i="2"/>
  <c r="W90" i="2"/>
  <c r="W89" i="2"/>
  <c r="W87" i="2"/>
  <c r="W86" i="2"/>
  <c r="W84" i="2"/>
  <c r="W83" i="2"/>
  <c r="W82" i="2"/>
  <c r="W81" i="2"/>
  <c r="W80" i="2"/>
  <c r="W79" i="2"/>
  <c r="W78" i="2"/>
  <c r="W77" i="2"/>
  <c r="W76" i="2"/>
  <c r="W75" i="2"/>
  <c r="W73" i="2"/>
  <c r="W72" i="2"/>
  <c r="W71" i="2"/>
  <c r="W70" i="2"/>
  <c r="W69" i="2"/>
  <c r="W68" i="2"/>
  <c r="W67" i="2"/>
  <c r="W66" i="2"/>
  <c r="W65" i="2"/>
  <c r="W64" i="2"/>
  <c r="W63" i="2"/>
  <c r="W61" i="2"/>
  <c r="W60" i="2"/>
  <c r="W59" i="2"/>
  <c r="W58" i="2"/>
  <c r="W56" i="2"/>
  <c r="W55" i="2"/>
  <c r="W54" i="2"/>
  <c r="W53" i="2"/>
  <c r="W52" i="2"/>
  <c r="W51" i="2"/>
  <c r="W49" i="2"/>
  <c r="W47" i="2"/>
  <c r="W46" i="2"/>
  <c r="W40" i="2"/>
  <c r="W39" i="2"/>
  <c r="W37" i="2"/>
  <c r="W36" i="2"/>
  <c r="W35" i="2"/>
  <c r="W34" i="2"/>
  <c r="X37" i="2"/>
  <c r="X92" i="2"/>
  <c r="X91" i="2"/>
  <c r="X89" i="2"/>
  <c r="X87" i="2"/>
  <c r="X86" i="2"/>
  <c r="X85" i="2"/>
  <c r="X82" i="2"/>
  <c r="X81" i="2"/>
  <c r="X80" i="2"/>
  <c r="X79" i="2"/>
  <c r="X78" i="2"/>
  <c r="X77" i="2"/>
  <c r="X75" i="2"/>
  <c r="X73" i="2"/>
  <c r="X72" i="2"/>
  <c r="X71" i="2"/>
  <c r="X70" i="2"/>
  <c r="X69" i="2"/>
  <c r="X68" i="2"/>
  <c r="X66" i="2"/>
  <c r="X65" i="2"/>
  <c r="X64" i="2"/>
  <c r="X63" i="2"/>
  <c r="X62" i="2"/>
  <c r="X60" i="2"/>
  <c r="X59" i="2"/>
  <c r="X58" i="2"/>
  <c r="X57" i="2"/>
  <c r="X56" i="2"/>
  <c r="X55" i="2"/>
  <c r="X54" i="2"/>
  <c r="X52" i="2"/>
  <c r="X51" i="2"/>
  <c r="X50" i="2"/>
  <c r="X48" i="2"/>
  <c r="X47" i="2"/>
  <c r="X46" i="2"/>
  <c r="X40" i="2"/>
  <c r="X38" i="2"/>
  <c r="X35" i="2"/>
  <c r="X34" i="2"/>
  <c r="Y90" i="2"/>
  <c r="Y39" i="2"/>
  <c r="Y35" i="2"/>
  <c r="S95" i="2"/>
  <c r="S94" i="2"/>
  <c r="S93" i="2"/>
  <c r="S92" i="2"/>
  <c r="S91" i="2"/>
  <c r="S90" i="2"/>
  <c r="S89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1" i="2"/>
  <c r="S60" i="2"/>
  <c r="S59" i="2"/>
  <c r="S58" i="2"/>
  <c r="S57" i="2"/>
  <c r="S56" i="2"/>
  <c r="S55" i="2"/>
  <c r="S54" i="2"/>
  <c r="S53" i="2"/>
  <c r="S52" i="2"/>
  <c r="S51" i="2"/>
  <c r="S50" i="2"/>
  <c r="S48" i="2"/>
  <c r="S47" i="2"/>
  <c r="S46" i="2"/>
  <c r="S44" i="2"/>
  <c r="S43" i="2"/>
  <c r="S42" i="2"/>
  <c r="S40" i="2"/>
  <c r="S39" i="2"/>
  <c r="S38" i="2"/>
  <c r="S36" i="2"/>
  <c r="S35" i="2"/>
  <c r="S34" i="2"/>
  <c r="T95" i="2"/>
  <c r="T94" i="2"/>
  <c r="T93" i="2"/>
  <c r="T92" i="2"/>
  <c r="T91" i="2"/>
  <c r="T90" i="2"/>
  <c r="T82" i="2"/>
  <c r="T80" i="2"/>
  <c r="T79" i="2"/>
  <c r="T78" i="2"/>
  <c r="T76" i="2"/>
  <c r="T75" i="2"/>
  <c r="T74" i="2"/>
  <c r="T73" i="2"/>
  <c r="T72" i="2"/>
  <c r="T71" i="2"/>
  <c r="T70" i="2"/>
  <c r="T69" i="2"/>
  <c r="T67" i="2"/>
  <c r="T66" i="2"/>
  <c r="T65" i="2"/>
  <c r="T64" i="2"/>
  <c r="T63" i="2"/>
  <c r="T62" i="2"/>
  <c r="T61" i="2"/>
  <c r="T60" i="2"/>
  <c r="T59" i="2"/>
  <c r="T58" i="2"/>
  <c r="T56" i="2"/>
  <c r="T55" i="2"/>
  <c r="T54" i="2"/>
  <c r="T53" i="2"/>
  <c r="T51" i="2"/>
  <c r="T49" i="2"/>
  <c r="T48" i="2"/>
  <c r="T47" i="2"/>
  <c r="T46" i="2"/>
  <c r="T45" i="2"/>
  <c r="T44" i="2"/>
  <c r="T42" i="2"/>
  <c r="T40" i="2"/>
  <c r="T39" i="2"/>
  <c r="T38" i="2"/>
  <c r="T37" i="2"/>
  <c r="T35" i="2"/>
  <c r="X36" i="2"/>
  <c r="Y69" i="2"/>
  <c r="Y40" i="2"/>
  <c r="Y88" i="2"/>
  <c r="Y83" i="2"/>
  <c r="Y76" i="2"/>
  <c r="Y72" i="2"/>
  <c r="Y68" i="2"/>
  <c r="Y46" i="2"/>
  <c r="Y92" i="2"/>
  <c r="Y91" i="2"/>
  <c r="Y80" i="2"/>
  <c r="Y75" i="2"/>
  <c r="Y71" i="2"/>
  <c r="Y61" i="2"/>
  <c r="Z126" i="2"/>
  <c r="Y84" i="2"/>
  <c r="Y78" i="2"/>
  <c r="Y54" i="2"/>
  <c r="Y36" i="2"/>
  <c r="Y59" i="2"/>
  <c r="Y64" i="2"/>
  <c r="Y89" i="2"/>
  <c r="Y81" i="2"/>
  <c r="Y57" i="2"/>
  <c r="Y41" i="2"/>
  <c r="Y93" i="2"/>
  <c r="Y70" i="2"/>
  <c r="Y66" i="2"/>
  <c r="Y37" i="2"/>
  <c r="Y55" i="2"/>
  <c r="Y67" i="2"/>
  <c r="Y85" i="2"/>
  <c r="Q61" i="2"/>
  <c r="Y95" i="2"/>
  <c r="Y94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33" i="2"/>
  <c r="O32" i="2"/>
  <c r="O31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3" i="2"/>
  <c r="M32" i="2"/>
  <c r="M31" i="2"/>
  <c r="M30" i="2"/>
  <c r="M29" i="2"/>
  <c r="M28" i="2"/>
  <c r="M27" i="2"/>
  <c r="M26" i="2"/>
  <c r="M25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  <c r="Q32" i="2" l="1"/>
  <c r="Q31" i="2"/>
  <c r="Q30" i="2"/>
  <c r="Q29" i="2"/>
  <c r="Q28" i="2"/>
  <c r="Q27" i="2"/>
  <c r="Q26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8" i="2"/>
  <c r="Q7" i="2"/>
  <c r="Q6" i="2"/>
  <c r="Q5" i="2"/>
  <c r="Q4" i="2"/>
  <c r="Q3" i="2"/>
  <c r="Q2" i="2"/>
  <c r="S33" i="2"/>
  <c r="S32" i="2"/>
  <c r="S31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3" i="2"/>
  <c r="S12" i="2"/>
  <c r="S11" i="2"/>
  <c r="S10" i="2"/>
  <c r="S9" i="2"/>
  <c r="S8" i="2"/>
  <c r="S7" i="2"/>
  <c r="S6" i="2"/>
  <c r="S5" i="2"/>
  <c r="S4" i="2"/>
  <c r="S3" i="2"/>
  <c r="S2" i="2"/>
  <c r="Y33" i="2"/>
  <c r="AA15" i="3"/>
  <c r="AB15" i="3" s="1"/>
  <c r="AE15" i="3" s="1"/>
  <c r="AA2" i="3"/>
  <c r="Y65" i="2"/>
  <c r="AA9" i="3"/>
  <c r="AB9" i="3" s="1"/>
  <c r="AE9" i="3" s="1"/>
  <c r="Y48" i="2"/>
  <c r="Y42" i="2"/>
  <c r="Y63" i="2"/>
  <c r="Y49" i="2"/>
  <c r="Y60" i="2"/>
  <c r="AA42" i="3"/>
  <c r="AA44" i="3"/>
  <c r="AA53" i="3"/>
  <c r="AA38" i="3"/>
  <c r="AA31" i="3"/>
  <c r="AA29" i="3"/>
  <c r="AA52" i="3"/>
  <c r="AA39" i="3"/>
  <c r="AA26" i="3"/>
  <c r="AB26" i="3" s="1"/>
  <c r="AE26" i="3" s="1"/>
  <c r="AA11" i="3"/>
  <c r="AB11" i="3" s="1"/>
  <c r="AE11" i="3" s="1"/>
  <c r="AA20" i="3"/>
  <c r="AB20" i="3" s="1"/>
  <c r="AE20" i="3" s="1"/>
  <c r="AA16" i="3"/>
  <c r="AB16" i="3" s="1"/>
  <c r="AE16" i="3" s="1"/>
  <c r="AA10" i="3"/>
  <c r="AB10" i="3" s="1"/>
  <c r="AE10" i="3" s="1"/>
  <c r="AA4" i="3"/>
  <c r="AB4" i="3" s="1"/>
  <c r="AE4" i="3" s="1"/>
  <c r="AA8" i="3"/>
  <c r="AB8" i="3" s="1"/>
  <c r="AE8" i="3" s="1"/>
  <c r="AA7" i="3"/>
  <c r="AB7" i="3" s="1"/>
  <c r="AE7" i="3" s="1"/>
  <c r="AA17" i="3"/>
  <c r="AB17" i="3" s="1"/>
  <c r="AE17" i="3" s="1"/>
  <c r="AA24" i="3"/>
  <c r="AB24" i="3" s="1"/>
  <c r="AE24" i="3" s="1"/>
  <c r="AA3" i="3"/>
  <c r="AB3" i="3" s="1"/>
  <c r="AE3" i="3" s="1"/>
  <c r="AA12" i="3"/>
  <c r="AB12" i="3" s="1"/>
  <c r="AE12" i="3" s="1"/>
  <c r="AA5" i="3"/>
  <c r="AB5" i="3" s="1"/>
  <c r="AE5" i="3" s="1"/>
  <c r="Z137" i="2"/>
  <c r="Z139" i="2"/>
  <c r="Z124" i="2"/>
  <c r="Z134" i="2"/>
  <c r="Z153" i="2"/>
  <c r="Y130" i="2"/>
  <c r="Z149" i="2"/>
  <c r="Z135" i="2"/>
  <c r="Z141" i="2"/>
  <c r="Z145" i="2"/>
  <c r="Z138" i="2"/>
  <c r="Z132" i="2"/>
  <c r="Z128" i="2"/>
  <c r="Z154" i="2"/>
  <c r="Z148" i="2"/>
  <c r="Z146" i="2"/>
  <c r="Z64" i="2"/>
  <c r="AA64" i="2" s="1"/>
  <c r="AD64" i="2" s="1"/>
  <c r="Z78" i="2"/>
  <c r="AA78" i="2" s="1"/>
  <c r="AD78" i="2" s="1"/>
  <c r="Z62" i="2"/>
  <c r="Z60" i="2"/>
  <c r="Z80" i="2"/>
  <c r="AA80" i="2" s="1"/>
  <c r="AD80" i="2" s="1"/>
  <c r="Z58" i="2"/>
  <c r="Z34" i="2"/>
  <c r="Z92" i="2"/>
  <c r="AA92" i="2" s="1"/>
  <c r="AD92" i="2" s="1"/>
  <c r="Z36" i="2"/>
  <c r="AA36" i="2" s="1"/>
  <c r="AD36" i="2" s="1"/>
  <c r="Z67" i="2"/>
  <c r="AA67" i="2" s="1"/>
  <c r="AD67" i="2" s="1"/>
  <c r="Z70" i="2"/>
  <c r="AA70" i="2" s="1"/>
  <c r="AD70" i="2" s="1"/>
  <c r="Z47" i="2"/>
  <c r="Z37" i="2"/>
  <c r="AA37" i="2" s="1"/>
  <c r="AD37" i="2" s="1"/>
  <c r="Y56" i="2"/>
  <c r="Y58" i="2"/>
  <c r="Y52" i="2"/>
  <c r="Z59" i="2"/>
  <c r="AA59" i="2" s="1"/>
  <c r="AD59" i="2" s="1"/>
  <c r="Z95" i="2"/>
  <c r="AA95" i="2" s="1"/>
  <c r="AD95" i="2" s="1"/>
  <c r="Z87" i="2"/>
  <c r="Z42" i="2"/>
  <c r="Z52" i="2"/>
  <c r="Y34" i="2"/>
  <c r="Y38" i="2"/>
  <c r="Y43" i="2"/>
  <c r="Y47" i="2"/>
  <c r="Y51" i="2"/>
  <c r="Y73" i="2"/>
  <c r="Y77" i="2"/>
  <c r="Y82" i="2"/>
  <c r="Y87" i="2"/>
  <c r="Z63" i="2"/>
  <c r="Z75" i="2"/>
  <c r="AA75" i="2" s="1"/>
  <c r="AD75" i="2" s="1"/>
  <c r="Y45" i="2"/>
  <c r="Y53" i="2"/>
  <c r="Y62" i="2"/>
  <c r="Y74" i="2"/>
  <c r="Y79" i="2"/>
  <c r="Y86" i="2"/>
  <c r="Z35" i="2"/>
  <c r="AA35" i="2" s="1"/>
  <c r="AD35" i="2" s="1"/>
  <c r="Z40" i="2"/>
  <c r="AA40" i="2" s="1"/>
  <c r="AD40" i="2" s="1"/>
  <c r="Z68" i="2"/>
  <c r="AA68" i="2" s="1"/>
  <c r="AD68" i="2" s="1"/>
  <c r="Z43" i="2"/>
  <c r="Z69" i="2"/>
  <c r="AA69" i="2" s="1"/>
  <c r="AD69" i="2" s="1"/>
  <c r="Z73" i="2"/>
  <c r="Z77" i="2"/>
  <c r="Y50" i="2"/>
  <c r="Z74" i="2"/>
  <c r="Z50" i="2"/>
  <c r="Z91" i="2"/>
  <c r="AA91" i="2" s="1"/>
  <c r="AD91" i="2" s="1"/>
  <c r="Z61" i="2"/>
  <c r="AA61" i="2" s="1"/>
  <c r="AD61" i="2" s="1"/>
  <c r="Z71" i="2"/>
  <c r="AA71" i="2" s="1"/>
  <c r="AD71" i="2" s="1"/>
  <c r="Z33" i="2"/>
  <c r="T30" i="2"/>
  <c r="Z4" i="2"/>
  <c r="Z3" i="2"/>
  <c r="Z20" i="2"/>
  <c r="T14" i="2"/>
  <c r="S30" i="2"/>
  <c r="S14" i="2"/>
  <c r="T26" i="2"/>
  <c r="T22" i="2"/>
  <c r="T18" i="2"/>
  <c r="T10" i="2"/>
  <c r="T6" i="2"/>
  <c r="T2" i="2"/>
  <c r="Y7" i="2"/>
  <c r="Y8" i="2"/>
  <c r="Z28" i="2"/>
  <c r="Z21" i="2"/>
  <c r="Z29" i="2"/>
  <c r="Z7" i="2"/>
  <c r="Q33" i="2"/>
  <c r="Y11" i="2"/>
  <c r="Z11" i="2"/>
  <c r="Z14" i="2"/>
  <c r="Y19" i="2"/>
  <c r="Z23" i="2"/>
  <c r="Y27" i="2"/>
  <c r="Z31" i="2"/>
  <c r="Q25" i="2"/>
  <c r="Q9" i="2"/>
  <c r="T33" i="2"/>
  <c r="T32" i="2"/>
  <c r="T31" i="2"/>
  <c r="T29" i="2"/>
  <c r="T28" i="2"/>
  <c r="T27" i="2"/>
  <c r="T25" i="2"/>
  <c r="T24" i="2"/>
  <c r="T23" i="2"/>
  <c r="T21" i="2"/>
  <c r="T20" i="2"/>
  <c r="T19" i="2"/>
  <c r="T17" i="2"/>
  <c r="T16" i="2"/>
  <c r="T15" i="2"/>
  <c r="T13" i="2"/>
  <c r="T12" i="2"/>
  <c r="T11" i="2"/>
  <c r="T9" i="2"/>
  <c r="T8" i="2"/>
  <c r="T7" i="2"/>
  <c r="T5" i="2"/>
  <c r="T4" i="2"/>
  <c r="T3" i="2"/>
  <c r="Y2" i="2"/>
  <c r="Y16" i="2"/>
  <c r="Y17" i="2"/>
  <c r="Y18" i="2"/>
  <c r="Y24" i="2"/>
  <c r="Y25" i="2"/>
  <c r="Y26" i="2"/>
  <c r="Y32" i="2"/>
  <c r="Y5" i="2"/>
  <c r="Z8" i="2"/>
  <c r="Z9" i="2"/>
  <c r="Z10" i="2"/>
  <c r="Y13" i="2"/>
  <c r="Y14" i="2"/>
  <c r="Z2" i="2"/>
  <c r="Z94" i="2"/>
  <c r="AA94" i="2" s="1"/>
  <c r="AD94" i="2" s="1"/>
  <c r="Z39" i="2"/>
  <c r="AA39" i="2" s="1"/>
  <c r="AD39" i="2" s="1"/>
  <c r="Z66" i="2"/>
  <c r="AA66" i="2" s="1"/>
  <c r="AD66" i="2" s="1"/>
  <c r="Z79" i="2"/>
  <c r="Z5" i="2"/>
  <c r="Z13" i="2"/>
  <c r="Z22" i="2"/>
  <c r="Z6" i="2"/>
  <c r="Z12" i="2"/>
  <c r="Z16" i="2"/>
  <c r="Z25" i="2"/>
  <c r="Z32" i="2"/>
  <c r="Y15" i="2"/>
  <c r="Y23" i="2"/>
  <c r="Y31" i="2"/>
  <c r="Y6" i="2"/>
  <c r="Y4" i="2"/>
  <c r="Y10" i="2"/>
  <c r="Y20" i="2"/>
  <c r="Y28" i="2"/>
  <c r="Y29" i="2"/>
  <c r="Y30" i="2"/>
  <c r="AA79" i="2" l="1"/>
  <c r="AD79" i="2" s="1"/>
  <c r="AA73" i="2"/>
  <c r="AD73" i="2" s="1"/>
  <c r="AA63" i="2"/>
  <c r="AD63" i="2" s="1"/>
  <c r="AA42" i="2"/>
  <c r="AD42" i="2" s="1"/>
  <c r="AA87" i="2"/>
  <c r="AD87" i="2" s="1"/>
  <c r="AA77" i="2"/>
  <c r="AD77" i="2" s="1"/>
  <c r="AA34" i="2"/>
  <c r="AD34" i="2" s="1"/>
  <c r="AA62" i="2"/>
  <c r="AD62" i="2" s="1"/>
  <c r="AA58" i="2"/>
  <c r="AD58" i="2" s="1"/>
  <c r="AA60" i="2"/>
  <c r="AD60" i="2" s="1"/>
  <c r="AA43" i="2"/>
  <c r="AD43" i="2" s="1"/>
  <c r="AA52" i="2"/>
  <c r="AD52" i="2" s="1"/>
  <c r="Z49" i="2"/>
  <c r="AA49" i="2" s="1"/>
  <c r="AD49" i="2" s="1"/>
  <c r="Z90" i="2"/>
  <c r="AA90" i="2" s="1"/>
  <c r="AD90" i="2" s="1"/>
  <c r="AA47" i="2"/>
  <c r="AD47" i="2" s="1"/>
  <c r="Z54" i="2"/>
  <c r="AA54" i="2" s="1"/>
  <c r="AD54" i="2" s="1"/>
  <c r="Z93" i="2"/>
  <c r="AA93" i="2" s="1"/>
  <c r="AD93" i="2" s="1"/>
  <c r="Z82" i="2"/>
  <c r="AA82" i="2" s="1"/>
  <c r="AD82" i="2" s="1"/>
  <c r="Z53" i="2"/>
  <c r="AA53" i="2" s="1"/>
  <c r="AD53" i="2" s="1"/>
  <c r="Z51" i="2"/>
  <c r="AA51" i="2" s="1"/>
  <c r="AD51" i="2" s="1"/>
  <c r="Z57" i="2"/>
  <c r="AA57" i="2" s="1"/>
  <c r="AD57" i="2" s="1"/>
  <c r="Z65" i="2"/>
  <c r="Z88" i="2"/>
  <c r="AA88" i="2" s="1"/>
  <c r="AD88" i="2" s="1"/>
  <c r="Z86" i="2"/>
  <c r="AA86" i="2" s="1"/>
  <c r="AD86" i="2" s="1"/>
  <c r="Z38" i="2"/>
  <c r="AA38" i="2" s="1"/>
  <c r="AD38" i="2" s="1"/>
  <c r="Z72" i="2"/>
  <c r="AA72" i="2" s="1"/>
  <c r="AD72" i="2" s="1"/>
  <c r="Z83" i="2"/>
  <c r="AA83" i="2" s="1"/>
  <c r="AD83" i="2" s="1"/>
  <c r="Z56" i="2"/>
  <c r="AA56" i="2" s="1"/>
  <c r="AD56" i="2" s="1"/>
  <c r="AA50" i="2"/>
  <c r="AD50" i="2" s="1"/>
  <c r="Z48" i="2"/>
  <c r="AA48" i="2" s="1"/>
  <c r="AD48" i="2" s="1"/>
  <c r="Z76" i="2"/>
  <c r="AA76" i="2" s="1"/>
  <c r="AD76" i="2" s="1"/>
  <c r="Z41" i="2"/>
  <c r="AA41" i="2" s="1"/>
  <c r="AD41" i="2" s="1"/>
  <c r="Z44" i="2"/>
  <c r="Z89" i="2"/>
  <c r="AA89" i="2" s="1"/>
  <c r="AD89" i="2" s="1"/>
  <c r="Z84" i="2"/>
  <c r="AA84" i="2" s="1"/>
  <c r="AD84" i="2" s="1"/>
  <c r="Z85" i="2"/>
  <c r="AA85" i="2" s="1"/>
  <c r="AD85" i="2" s="1"/>
  <c r="Z55" i="2"/>
  <c r="AA55" i="2" s="1"/>
  <c r="AD55" i="2" s="1"/>
  <c r="Z46" i="2"/>
  <c r="AA46" i="2" s="1"/>
  <c r="AD46" i="2" s="1"/>
  <c r="Z81" i="2"/>
  <c r="AA81" i="2" s="1"/>
  <c r="AD81" i="2" s="1"/>
  <c r="Z45" i="2"/>
  <c r="AA45" i="2" s="1"/>
  <c r="AD45" i="2" s="1"/>
  <c r="Y22" i="2"/>
  <c r="Y3" i="2"/>
  <c r="Y21" i="2"/>
  <c r="Y12" i="2"/>
  <c r="Y9" i="2"/>
  <c r="Z15" i="2"/>
  <c r="Z18" i="2"/>
  <c r="Z19" i="2"/>
  <c r="Z26" i="2"/>
  <c r="Z17" i="2"/>
  <c r="Z24" i="2"/>
  <c r="Z27" i="2"/>
  <c r="Z30" i="2"/>
  <c r="AA4" i="2" l="1"/>
  <c r="AD4" i="2" s="1"/>
  <c r="AA12" i="2"/>
  <c r="AD12" i="2" s="1"/>
  <c r="AA16" i="2"/>
  <c r="AD16" i="2" s="1"/>
  <c r="AA20" i="2"/>
  <c r="AD20" i="2" s="1"/>
  <c r="AA28" i="2"/>
  <c r="AD28" i="2" s="1"/>
  <c r="AA32" i="2"/>
  <c r="AD32" i="2" s="1"/>
  <c r="J93" i="3"/>
  <c r="I93" i="3"/>
  <c r="J92" i="3"/>
  <c r="I92" i="3"/>
  <c r="G92" i="3"/>
  <c r="J91" i="3"/>
  <c r="I91" i="3"/>
  <c r="G91" i="3"/>
  <c r="AB2" i="3"/>
  <c r="AE2" i="3" s="1"/>
  <c r="AA153" i="2"/>
  <c r="AD153" i="2" s="1"/>
  <c r="AA152" i="2"/>
  <c r="AD152" i="2" s="1"/>
  <c r="AA151" i="2"/>
  <c r="AD151" i="2" s="1"/>
  <c r="AA150" i="2"/>
  <c r="AD150" i="2" s="1"/>
  <c r="AA149" i="2"/>
  <c r="AD149" i="2" s="1"/>
  <c r="AA148" i="2"/>
  <c r="AD148" i="2" s="1"/>
  <c r="AA147" i="2"/>
  <c r="AD147" i="2" s="1"/>
  <c r="AA146" i="2"/>
  <c r="AD146" i="2" s="1"/>
  <c r="AA145" i="2"/>
  <c r="AD145" i="2" s="1"/>
  <c r="AA144" i="2"/>
  <c r="AD144" i="2" s="1"/>
  <c r="AA143" i="2"/>
  <c r="AD143" i="2" s="1"/>
  <c r="AA142" i="2"/>
  <c r="AD142" i="2" s="1"/>
  <c r="AA141" i="2"/>
  <c r="AD141" i="2" s="1"/>
  <c r="AA140" i="2"/>
  <c r="AD140" i="2" s="1"/>
  <c r="AA139" i="2"/>
  <c r="AD139" i="2" s="1"/>
  <c r="AA138" i="2"/>
  <c r="AD138" i="2" s="1"/>
  <c r="AA137" i="2"/>
  <c r="AD137" i="2" s="1"/>
  <c r="AA136" i="2"/>
  <c r="AD136" i="2" s="1"/>
  <c r="AA135" i="2"/>
  <c r="AD135" i="2" s="1"/>
  <c r="AA134" i="2"/>
  <c r="AD134" i="2" s="1"/>
  <c r="AA133" i="2"/>
  <c r="AD133" i="2" s="1"/>
  <c r="AA132" i="2"/>
  <c r="AD132" i="2" s="1"/>
  <c r="AA131" i="2"/>
  <c r="AD131" i="2" s="1"/>
  <c r="AA130" i="2"/>
  <c r="AD130" i="2" s="1"/>
  <c r="AA129" i="2"/>
  <c r="AD129" i="2" s="1"/>
  <c r="AA128" i="2"/>
  <c r="AD128" i="2" s="1"/>
  <c r="AA127" i="2"/>
  <c r="AD127" i="2" s="1"/>
  <c r="AA126" i="2"/>
  <c r="AD126" i="2" s="1"/>
  <c r="AA125" i="2"/>
  <c r="AD125" i="2" s="1"/>
  <c r="AA124" i="2"/>
  <c r="AD124" i="2" s="1"/>
  <c r="AA29" i="2" l="1"/>
  <c r="AD29" i="2" s="1"/>
  <c r="AA17" i="2"/>
  <c r="AD17" i="2" s="1"/>
  <c r="AA3" i="2"/>
  <c r="AD3" i="2" s="1"/>
  <c r="AA19" i="2"/>
  <c r="AD19" i="2" s="1"/>
  <c r="AA15" i="2"/>
  <c r="AD15" i="2" s="1"/>
  <c r="AA25" i="2"/>
  <c r="AD25" i="2" s="1"/>
  <c r="AA13" i="2"/>
  <c r="AD13" i="2" s="1"/>
  <c r="AA9" i="2"/>
  <c r="AD9" i="2" s="1"/>
  <c r="AA5" i="2"/>
  <c r="AD5" i="2" s="1"/>
  <c r="AA7" i="2"/>
  <c r="AD7" i="2" s="1"/>
  <c r="AA31" i="2"/>
  <c r="AD31" i="2" s="1"/>
  <c r="AA6" i="2"/>
  <c r="AD6" i="2" s="1"/>
  <c r="AA2" i="2"/>
  <c r="AD2" i="2" s="1"/>
  <c r="AA10" i="2"/>
  <c r="AD10" i="2" s="1"/>
  <c r="AA26" i="2"/>
  <c r="AD26" i="2" s="1"/>
  <c r="AA18" i="2"/>
  <c r="AD18" i="2" s="1"/>
  <c r="AA33" i="2"/>
  <c r="AD33" i="2" s="1"/>
  <c r="AA21" i="2"/>
  <c r="AD21" i="2" s="1"/>
  <c r="AA11" i="2"/>
  <c r="AD11" i="2" s="1"/>
  <c r="AA27" i="2"/>
  <c r="AD27" i="2" s="1"/>
  <c r="AA23" i="2"/>
  <c r="AD23" i="2" s="1"/>
  <c r="AA22" i="2"/>
  <c r="AD22" i="2" s="1"/>
  <c r="AA14" i="2"/>
  <c r="AD14" i="2" s="1"/>
  <c r="AA8" i="2"/>
  <c r="AD8" i="2" s="1"/>
  <c r="G188" i="2" l="1"/>
  <c r="G187" i="2"/>
  <c r="G102" i="1"/>
  <c r="G101" i="1"/>
  <c r="IJ100" i="1"/>
  <c r="IH100" i="1"/>
  <c r="IC100" i="1"/>
  <c r="IB100" i="1"/>
  <c r="HS100" i="1"/>
  <c r="HR100" i="1"/>
  <c r="HI100" i="1"/>
  <c r="HH100" i="1"/>
  <c r="GY100" i="1"/>
  <c r="GX100" i="1"/>
  <c r="GO100" i="1"/>
  <c r="GN100" i="1"/>
  <c r="GE100" i="1"/>
  <c r="II100" i="1" s="1"/>
  <c r="IG100" i="1" s="1"/>
  <c r="GD100" i="1"/>
  <c r="FX100" i="1"/>
  <c r="FS100" i="1"/>
  <c r="FN100" i="1"/>
  <c r="FI100" i="1"/>
  <c r="FY100" i="1" s="1"/>
  <c r="H100" i="1" s="1"/>
  <c r="FD100" i="1"/>
  <c r="EY100" i="1"/>
  <c r="ET100" i="1"/>
  <c r="EO100" i="1"/>
  <c r="EJ100" i="1"/>
  <c r="EA100" i="1"/>
  <c r="DZ100" i="1"/>
  <c r="DL100" i="1"/>
  <c r="DJ100" i="1"/>
  <c r="DA100" i="1"/>
  <c r="CR100" i="1"/>
  <c r="CM100" i="1"/>
  <c r="CL100" i="1"/>
  <c r="BX100" i="1"/>
  <c r="BS100" i="1"/>
  <c r="BR100" i="1"/>
  <c r="BD100" i="1"/>
  <c r="BC100" i="1"/>
  <c r="AO100" i="1"/>
  <c r="AN100" i="1"/>
  <c r="Z100" i="1"/>
  <c r="Y100" i="1"/>
  <c r="II99" i="1"/>
  <c r="IG99" i="1"/>
  <c r="IC99" i="1"/>
  <c r="IB99" i="1"/>
  <c r="HS99" i="1"/>
  <c r="HR99" i="1"/>
  <c r="HI99" i="1"/>
  <c r="HH99" i="1"/>
  <c r="GY99" i="1"/>
  <c r="GX99" i="1"/>
  <c r="GO99" i="1"/>
  <c r="GN99" i="1"/>
  <c r="IH99" i="1" s="1"/>
  <c r="GE99" i="1"/>
  <c r="GD99" i="1"/>
  <c r="FX99" i="1"/>
  <c r="FS99" i="1"/>
  <c r="FN99" i="1"/>
  <c r="FI99" i="1"/>
  <c r="FY99" i="1" s="1"/>
  <c r="I99" i="1" s="1"/>
  <c r="FD99" i="1"/>
  <c r="EY99" i="1"/>
  <c r="ET99" i="1"/>
  <c r="EO99" i="1"/>
  <c r="EJ99" i="1"/>
  <c r="EA99" i="1"/>
  <c r="DZ99" i="1"/>
  <c r="DL99" i="1"/>
  <c r="DJ99" i="1"/>
  <c r="DA99" i="1"/>
  <c r="CR99" i="1"/>
  <c r="CM99" i="1"/>
  <c r="CL99" i="1"/>
  <c r="BX99" i="1"/>
  <c r="BS99" i="1"/>
  <c r="BR99" i="1"/>
  <c r="BD99" i="1"/>
  <c r="BC99" i="1"/>
  <c r="AO99" i="1"/>
  <c r="AN99" i="1"/>
  <c r="Z99" i="1"/>
  <c r="IJ99" i="1" s="1"/>
  <c r="Y99" i="1"/>
  <c r="IJ98" i="1"/>
  <c r="IH98" i="1"/>
  <c r="IC98" i="1"/>
  <c r="IB98" i="1"/>
  <c r="HS98" i="1"/>
  <c r="HR98" i="1"/>
  <c r="HI98" i="1"/>
  <c r="HH98" i="1"/>
  <c r="GY98" i="1"/>
  <c r="GX98" i="1"/>
  <c r="GO98" i="1"/>
  <c r="GN98" i="1"/>
  <c r="GE98" i="1"/>
  <c r="II98" i="1" s="1"/>
  <c r="IG98" i="1" s="1"/>
  <c r="GD98" i="1"/>
  <c r="FX98" i="1"/>
  <c r="FS98" i="1"/>
  <c r="FN98" i="1"/>
  <c r="FI98" i="1"/>
  <c r="FY98" i="1" s="1"/>
  <c r="FD98" i="1"/>
  <c r="EY98" i="1"/>
  <c r="ET98" i="1"/>
  <c r="EO98" i="1"/>
  <c r="EJ98" i="1"/>
  <c r="EA98" i="1"/>
  <c r="DZ98" i="1"/>
  <c r="DL98" i="1"/>
  <c r="DJ98" i="1"/>
  <c r="DA98" i="1"/>
  <c r="CR98" i="1"/>
  <c r="CM98" i="1"/>
  <c r="CL98" i="1"/>
  <c r="BX98" i="1"/>
  <c r="BS98" i="1"/>
  <c r="BR98" i="1"/>
  <c r="BD98" i="1"/>
  <c r="BC98" i="1"/>
  <c r="AO98" i="1"/>
  <c r="AN98" i="1"/>
  <c r="Z98" i="1"/>
  <c r="Y98" i="1"/>
  <c r="II97" i="1"/>
  <c r="IG97" i="1" s="1"/>
  <c r="IC97" i="1"/>
  <c r="IB97" i="1"/>
  <c r="HS97" i="1"/>
  <c r="HR97" i="1"/>
  <c r="HI97" i="1"/>
  <c r="HH97" i="1"/>
  <c r="GY97" i="1"/>
  <c r="GX97" i="1"/>
  <c r="GO97" i="1"/>
  <c r="GN97" i="1"/>
  <c r="IH97" i="1" s="1"/>
  <c r="GE97" i="1"/>
  <c r="GD97" i="1"/>
  <c r="FX97" i="1"/>
  <c r="FS97" i="1"/>
  <c r="FN97" i="1"/>
  <c r="FI97" i="1"/>
  <c r="FY97" i="1" s="1"/>
  <c r="FD97" i="1"/>
  <c r="EY97" i="1"/>
  <c r="ET97" i="1"/>
  <c r="EO97" i="1"/>
  <c r="EJ97" i="1"/>
  <c r="EA97" i="1"/>
  <c r="DZ97" i="1"/>
  <c r="DL97" i="1"/>
  <c r="DJ97" i="1"/>
  <c r="DA97" i="1"/>
  <c r="CR97" i="1"/>
  <c r="CM97" i="1"/>
  <c r="CL97" i="1"/>
  <c r="BX97" i="1"/>
  <c r="BS97" i="1"/>
  <c r="BR97" i="1"/>
  <c r="BD97" i="1"/>
  <c r="BC97" i="1"/>
  <c r="AO97" i="1"/>
  <c r="AN97" i="1"/>
  <c r="Z97" i="1"/>
  <c r="IJ97" i="1" s="1"/>
  <c r="Y97" i="1"/>
  <c r="IJ96" i="1"/>
  <c r="II96" i="1"/>
  <c r="IG96" i="1" s="1"/>
  <c r="IC96" i="1"/>
  <c r="IB96" i="1"/>
  <c r="HS96" i="1"/>
  <c r="HR96" i="1"/>
  <c r="HI96" i="1"/>
  <c r="HH96" i="1"/>
  <c r="GY96" i="1"/>
  <c r="GX96" i="1"/>
  <c r="GO96" i="1"/>
  <c r="GN96" i="1"/>
  <c r="IH96" i="1" s="1"/>
  <c r="GE96" i="1"/>
  <c r="GD96" i="1"/>
  <c r="FX96" i="1"/>
  <c r="FS96" i="1"/>
  <c r="FN96" i="1"/>
  <c r="FI96" i="1"/>
  <c r="FY96" i="1" s="1"/>
  <c r="FD96" i="1"/>
  <c r="EY96" i="1"/>
  <c r="ET96" i="1"/>
  <c r="EO96" i="1"/>
  <c r="EJ96" i="1"/>
  <c r="EA96" i="1"/>
  <c r="DZ96" i="1"/>
  <c r="DL96" i="1"/>
  <c r="DJ96" i="1"/>
  <c r="DA96" i="1"/>
  <c r="CR96" i="1"/>
  <c r="CM96" i="1"/>
  <c r="CL96" i="1"/>
  <c r="BX96" i="1"/>
  <c r="BS96" i="1"/>
  <c r="BR96" i="1"/>
  <c r="BD96" i="1"/>
  <c r="BC96" i="1"/>
  <c r="AO96" i="1"/>
  <c r="AN96" i="1"/>
  <c r="Z96" i="1"/>
  <c r="Y96" i="1"/>
  <c r="IJ95" i="1"/>
  <c r="II95" i="1"/>
  <c r="IG95" i="1"/>
  <c r="IC95" i="1"/>
  <c r="IB95" i="1"/>
  <c r="HS95" i="1"/>
  <c r="HR95" i="1"/>
  <c r="HI95" i="1"/>
  <c r="HH95" i="1"/>
  <c r="GY95" i="1"/>
  <c r="GX95" i="1"/>
  <c r="GO95" i="1"/>
  <c r="GN95" i="1"/>
  <c r="IH95" i="1" s="1"/>
  <c r="GE95" i="1"/>
  <c r="GD95" i="1"/>
  <c r="FX95" i="1"/>
  <c r="FS95" i="1"/>
  <c r="FN95" i="1"/>
  <c r="FI95" i="1"/>
  <c r="FY95" i="1" s="1"/>
  <c r="I95" i="1" s="1"/>
  <c r="FD95" i="1"/>
  <c r="EY95" i="1"/>
  <c r="ET95" i="1"/>
  <c r="EO95" i="1"/>
  <c r="EJ95" i="1"/>
  <c r="EA95" i="1"/>
  <c r="DZ95" i="1"/>
  <c r="DL95" i="1"/>
  <c r="DJ95" i="1"/>
  <c r="DA95" i="1"/>
  <c r="CR95" i="1"/>
  <c r="CM95" i="1"/>
  <c r="CL95" i="1"/>
  <c r="BX95" i="1"/>
  <c r="BS95" i="1"/>
  <c r="BR95" i="1"/>
  <c r="BD95" i="1"/>
  <c r="BC95" i="1"/>
  <c r="AO95" i="1"/>
  <c r="AN95" i="1"/>
  <c r="Z95" i="1"/>
  <c r="Y95" i="1"/>
  <c r="IJ94" i="1"/>
  <c r="IH94" i="1"/>
  <c r="IC94" i="1"/>
  <c r="IB94" i="1"/>
  <c r="HS94" i="1"/>
  <c r="HR94" i="1"/>
  <c r="HI94" i="1"/>
  <c r="HH94" i="1"/>
  <c r="GY94" i="1"/>
  <c r="GX94" i="1"/>
  <c r="GO94" i="1"/>
  <c r="GN94" i="1"/>
  <c r="GE94" i="1"/>
  <c r="II94" i="1" s="1"/>
  <c r="IG94" i="1" s="1"/>
  <c r="GD94" i="1"/>
  <c r="FX94" i="1"/>
  <c r="FS94" i="1"/>
  <c r="FN94" i="1"/>
  <c r="FI94" i="1"/>
  <c r="FY94" i="1" s="1"/>
  <c r="FD94" i="1"/>
  <c r="EY94" i="1"/>
  <c r="ET94" i="1"/>
  <c r="EO94" i="1"/>
  <c r="EJ94" i="1"/>
  <c r="EA94" i="1"/>
  <c r="DZ94" i="1"/>
  <c r="DL94" i="1"/>
  <c r="DJ94" i="1"/>
  <c r="DA94" i="1"/>
  <c r="CR94" i="1"/>
  <c r="CM94" i="1"/>
  <c r="CL94" i="1"/>
  <c r="BX94" i="1"/>
  <c r="BS94" i="1"/>
  <c r="BR94" i="1"/>
  <c r="BD94" i="1"/>
  <c r="BC94" i="1"/>
  <c r="AO94" i="1"/>
  <c r="AN94" i="1"/>
  <c r="Z94" i="1"/>
  <c r="Y94" i="1"/>
  <c r="II93" i="1"/>
  <c r="IG93" i="1" s="1"/>
  <c r="IC93" i="1"/>
  <c r="IB93" i="1"/>
  <c r="HS93" i="1"/>
  <c r="HR93" i="1"/>
  <c r="HI93" i="1"/>
  <c r="HH93" i="1"/>
  <c r="GY93" i="1"/>
  <c r="GX93" i="1"/>
  <c r="GO93" i="1"/>
  <c r="GN93" i="1"/>
  <c r="IH93" i="1" s="1"/>
  <c r="GE93" i="1"/>
  <c r="GD93" i="1"/>
  <c r="FX93" i="1"/>
  <c r="FS93" i="1"/>
  <c r="FN93" i="1"/>
  <c r="FI93" i="1"/>
  <c r="FY93" i="1" s="1"/>
  <c r="FD93" i="1"/>
  <c r="EY93" i="1"/>
  <c r="ET93" i="1"/>
  <c r="EO93" i="1"/>
  <c r="EJ93" i="1"/>
  <c r="EA93" i="1"/>
  <c r="DZ93" i="1"/>
  <c r="DL93" i="1"/>
  <c r="DJ93" i="1"/>
  <c r="DA93" i="1"/>
  <c r="CR93" i="1"/>
  <c r="CM93" i="1"/>
  <c r="CL93" i="1"/>
  <c r="BX93" i="1"/>
  <c r="BS93" i="1"/>
  <c r="BR93" i="1"/>
  <c r="BD93" i="1"/>
  <c r="BC93" i="1"/>
  <c r="AO93" i="1"/>
  <c r="AN93" i="1"/>
  <c r="Z93" i="1"/>
  <c r="Y93" i="1"/>
  <c r="I93" i="1" s="1"/>
  <c r="IJ92" i="1"/>
  <c r="II92" i="1"/>
  <c r="IG92" i="1" s="1"/>
  <c r="IC92" i="1"/>
  <c r="IB92" i="1"/>
  <c r="HS92" i="1"/>
  <c r="HR92" i="1"/>
  <c r="HI92" i="1"/>
  <c r="HH92" i="1"/>
  <c r="GY92" i="1"/>
  <c r="GX92" i="1"/>
  <c r="GO92" i="1"/>
  <c r="GN92" i="1"/>
  <c r="IH92" i="1" s="1"/>
  <c r="GE92" i="1"/>
  <c r="GD92" i="1"/>
  <c r="FX92" i="1"/>
  <c r="FS92" i="1"/>
  <c r="FN92" i="1"/>
  <c r="FI92" i="1"/>
  <c r="FY92" i="1" s="1"/>
  <c r="FD92" i="1"/>
  <c r="EY92" i="1"/>
  <c r="ET92" i="1"/>
  <c r="EO92" i="1"/>
  <c r="EJ92" i="1"/>
  <c r="EA92" i="1"/>
  <c r="DZ92" i="1"/>
  <c r="DL92" i="1"/>
  <c r="DJ92" i="1"/>
  <c r="DA92" i="1"/>
  <c r="CR92" i="1"/>
  <c r="CM92" i="1"/>
  <c r="H92" i="1" s="1"/>
  <c r="CL92" i="1"/>
  <c r="BX92" i="1"/>
  <c r="BS92" i="1"/>
  <c r="BR92" i="1"/>
  <c r="BD92" i="1"/>
  <c r="BC92" i="1"/>
  <c r="AO92" i="1"/>
  <c r="AN92" i="1"/>
  <c r="Z92" i="1"/>
  <c r="Y92" i="1"/>
  <c r="II91" i="1"/>
  <c r="IG91" i="1"/>
  <c r="IC91" i="1"/>
  <c r="IB91" i="1"/>
  <c r="HS91" i="1"/>
  <c r="HR91" i="1"/>
  <c r="HI91" i="1"/>
  <c r="HH91" i="1"/>
  <c r="GY91" i="1"/>
  <c r="GX91" i="1"/>
  <c r="GO91" i="1"/>
  <c r="GN91" i="1"/>
  <c r="IH91" i="1" s="1"/>
  <c r="GE91" i="1"/>
  <c r="GD91" i="1"/>
  <c r="FX91" i="1"/>
  <c r="FS91" i="1"/>
  <c r="FN91" i="1"/>
  <c r="FI91" i="1"/>
  <c r="FY91" i="1" s="1"/>
  <c r="I91" i="1" s="1"/>
  <c r="FD91" i="1"/>
  <c r="EY91" i="1"/>
  <c r="ET91" i="1"/>
  <c r="EO91" i="1"/>
  <c r="EJ91" i="1"/>
  <c r="EA91" i="1"/>
  <c r="DZ91" i="1"/>
  <c r="DL91" i="1"/>
  <c r="DJ91" i="1"/>
  <c r="DA91" i="1"/>
  <c r="CR91" i="1"/>
  <c r="CM91" i="1"/>
  <c r="CL91" i="1"/>
  <c r="BX91" i="1"/>
  <c r="BS91" i="1"/>
  <c r="BR91" i="1"/>
  <c r="BD91" i="1"/>
  <c r="BC91" i="1"/>
  <c r="AO91" i="1"/>
  <c r="AN91" i="1"/>
  <c r="Z91" i="1"/>
  <c r="IJ91" i="1" s="1"/>
  <c r="Y91" i="1"/>
  <c r="IH90" i="1"/>
  <c r="IC90" i="1"/>
  <c r="IB90" i="1"/>
  <c r="HS90" i="1"/>
  <c r="HR90" i="1"/>
  <c r="HI90" i="1"/>
  <c r="HH90" i="1"/>
  <c r="GY90" i="1"/>
  <c r="GX90" i="1"/>
  <c r="GO90" i="1"/>
  <c r="GN90" i="1"/>
  <c r="GE90" i="1"/>
  <c r="II90" i="1" s="1"/>
  <c r="IG90" i="1" s="1"/>
  <c r="GD90" i="1"/>
  <c r="FX90" i="1"/>
  <c r="FS90" i="1"/>
  <c r="FN90" i="1"/>
  <c r="FI90" i="1"/>
  <c r="FY90" i="1" s="1"/>
  <c r="FD90" i="1"/>
  <c r="EY90" i="1"/>
  <c r="ET90" i="1"/>
  <c r="EO90" i="1"/>
  <c r="EJ90" i="1"/>
  <c r="EA90" i="1"/>
  <c r="DZ90" i="1"/>
  <c r="DL90" i="1"/>
  <c r="DJ90" i="1"/>
  <c r="DA90" i="1"/>
  <c r="CR90" i="1"/>
  <c r="CM90" i="1"/>
  <c r="CL90" i="1"/>
  <c r="BX90" i="1"/>
  <c r="BS90" i="1"/>
  <c r="BR90" i="1"/>
  <c r="BD90" i="1"/>
  <c r="BC90" i="1"/>
  <c r="AO90" i="1"/>
  <c r="AN90" i="1"/>
  <c r="Z90" i="1"/>
  <c r="IJ90" i="1" s="1"/>
  <c r="Y90" i="1"/>
  <c r="II89" i="1"/>
  <c r="IG89" i="1" s="1"/>
  <c r="IC89" i="1"/>
  <c r="IB89" i="1"/>
  <c r="HS89" i="1"/>
  <c r="HR89" i="1"/>
  <c r="HI89" i="1"/>
  <c r="HH89" i="1"/>
  <c r="GY89" i="1"/>
  <c r="GX89" i="1"/>
  <c r="GO89" i="1"/>
  <c r="GN89" i="1"/>
  <c r="IH89" i="1" s="1"/>
  <c r="GE89" i="1"/>
  <c r="GD89" i="1"/>
  <c r="FX89" i="1"/>
  <c r="FS89" i="1"/>
  <c r="FN89" i="1"/>
  <c r="FI89" i="1"/>
  <c r="FY89" i="1" s="1"/>
  <c r="FD89" i="1"/>
  <c r="EY89" i="1"/>
  <c r="ET89" i="1"/>
  <c r="EO89" i="1"/>
  <c r="EJ89" i="1"/>
  <c r="EA89" i="1"/>
  <c r="DZ89" i="1"/>
  <c r="DL89" i="1"/>
  <c r="DJ89" i="1"/>
  <c r="DA89" i="1"/>
  <c r="CR89" i="1"/>
  <c r="CM89" i="1"/>
  <c r="CL89" i="1"/>
  <c r="I89" i="1" s="1"/>
  <c r="BX89" i="1"/>
  <c r="BS89" i="1"/>
  <c r="BR89" i="1"/>
  <c r="BD89" i="1"/>
  <c r="BC89" i="1"/>
  <c r="AO89" i="1"/>
  <c r="AN89" i="1"/>
  <c r="Z89" i="1"/>
  <c r="Y89" i="1"/>
  <c r="IJ88" i="1"/>
  <c r="IC88" i="1"/>
  <c r="IB88" i="1"/>
  <c r="HS88" i="1"/>
  <c r="HR88" i="1"/>
  <c r="HI88" i="1"/>
  <c r="HH88" i="1"/>
  <c r="GY88" i="1"/>
  <c r="GX88" i="1"/>
  <c r="GO88" i="1"/>
  <c r="GN88" i="1"/>
  <c r="IH88" i="1" s="1"/>
  <c r="GE88" i="1"/>
  <c r="II88" i="1" s="1"/>
  <c r="IG88" i="1" s="1"/>
  <c r="GD88" i="1"/>
  <c r="FX88" i="1"/>
  <c r="FS88" i="1"/>
  <c r="FN88" i="1"/>
  <c r="FI88" i="1"/>
  <c r="FY88" i="1" s="1"/>
  <c r="FD88" i="1"/>
  <c r="EY88" i="1"/>
  <c r="ET88" i="1"/>
  <c r="EO88" i="1"/>
  <c r="EJ88" i="1"/>
  <c r="EA88" i="1"/>
  <c r="DZ88" i="1"/>
  <c r="DL88" i="1"/>
  <c r="DJ88" i="1"/>
  <c r="DA88" i="1"/>
  <c r="CR88" i="1"/>
  <c r="CM88" i="1"/>
  <c r="CL88" i="1"/>
  <c r="BX88" i="1"/>
  <c r="BS88" i="1"/>
  <c r="BR88" i="1"/>
  <c r="BD88" i="1"/>
  <c r="BC88" i="1"/>
  <c r="AO88" i="1"/>
  <c r="AN88" i="1"/>
  <c r="Z88" i="1"/>
  <c r="Y88" i="1"/>
  <c r="IG87" i="1"/>
  <c r="IC87" i="1"/>
  <c r="IB87" i="1"/>
  <c r="HS87" i="1"/>
  <c r="HR87" i="1"/>
  <c r="HI87" i="1"/>
  <c r="HH87" i="1"/>
  <c r="GY87" i="1"/>
  <c r="GX87" i="1"/>
  <c r="GO87" i="1"/>
  <c r="GN87" i="1"/>
  <c r="IH87" i="1" s="1"/>
  <c r="GE87" i="1"/>
  <c r="II87" i="1" s="1"/>
  <c r="GD87" i="1"/>
  <c r="FX87" i="1"/>
  <c r="FS87" i="1"/>
  <c r="FN87" i="1"/>
  <c r="FI87" i="1"/>
  <c r="FY87" i="1" s="1"/>
  <c r="I87" i="1" s="1"/>
  <c r="FD87" i="1"/>
  <c r="EY87" i="1"/>
  <c r="ET87" i="1"/>
  <c r="EO87" i="1"/>
  <c r="EJ87" i="1"/>
  <c r="EA87" i="1"/>
  <c r="DZ87" i="1"/>
  <c r="DL87" i="1"/>
  <c r="DJ87" i="1"/>
  <c r="DA87" i="1"/>
  <c r="CR87" i="1"/>
  <c r="CM87" i="1"/>
  <c r="CL87" i="1"/>
  <c r="BX87" i="1"/>
  <c r="BS87" i="1"/>
  <c r="BR87" i="1"/>
  <c r="BD87" i="1"/>
  <c r="BC87" i="1"/>
  <c r="AO87" i="1"/>
  <c r="AN87" i="1"/>
  <c r="Z87" i="1"/>
  <c r="IJ87" i="1" s="1"/>
  <c r="Y87" i="1"/>
  <c r="IH86" i="1"/>
  <c r="IC86" i="1"/>
  <c r="IB86" i="1"/>
  <c r="HS86" i="1"/>
  <c r="HR86" i="1"/>
  <c r="HI86" i="1"/>
  <c r="HH86" i="1"/>
  <c r="GY86" i="1"/>
  <c r="GX86" i="1"/>
  <c r="GO86" i="1"/>
  <c r="GN86" i="1"/>
  <c r="GE86" i="1"/>
  <c r="II86" i="1" s="1"/>
  <c r="IG86" i="1" s="1"/>
  <c r="GD86" i="1"/>
  <c r="FX86" i="1"/>
  <c r="FS86" i="1"/>
  <c r="FN86" i="1"/>
  <c r="FI86" i="1"/>
  <c r="FY86" i="1" s="1"/>
  <c r="FD86" i="1"/>
  <c r="EY86" i="1"/>
  <c r="ET86" i="1"/>
  <c r="EO86" i="1"/>
  <c r="EJ86" i="1"/>
  <c r="EA86" i="1"/>
  <c r="DZ86" i="1"/>
  <c r="DL86" i="1"/>
  <c r="DJ86" i="1"/>
  <c r="DA86" i="1"/>
  <c r="CR86" i="1"/>
  <c r="CM86" i="1"/>
  <c r="CL86" i="1"/>
  <c r="BX86" i="1"/>
  <c r="BS86" i="1"/>
  <c r="BR86" i="1"/>
  <c r="BD86" i="1"/>
  <c r="BC86" i="1"/>
  <c r="AO86" i="1"/>
  <c r="AN86" i="1"/>
  <c r="Z86" i="1"/>
  <c r="IJ86" i="1" s="1"/>
  <c r="Y86" i="1"/>
  <c r="II85" i="1"/>
  <c r="IG85" i="1" s="1"/>
  <c r="IC85" i="1"/>
  <c r="IB85" i="1"/>
  <c r="HS85" i="1"/>
  <c r="HR85" i="1"/>
  <c r="HI85" i="1"/>
  <c r="HH85" i="1"/>
  <c r="GY85" i="1"/>
  <c r="GX85" i="1"/>
  <c r="GO85" i="1"/>
  <c r="GN85" i="1"/>
  <c r="IH85" i="1" s="1"/>
  <c r="GE85" i="1"/>
  <c r="GD85" i="1"/>
  <c r="FX85" i="1"/>
  <c r="FS85" i="1"/>
  <c r="FN85" i="1"/>
  <c r="FI85" i="1"/>
  <c r="FY85" i="1" s="1"/>
  <c r="FD85" i="1"/>
  <c r="EY85" i="1"/>
  <c r="ET85" i="1"/>
  <c r="EO85" i="1"/>
  <c r="EJ85" i="1"/>
  <c r="EA85" i="1"/>
  <c r="DZ85" i="1"/>
  <c r="DL85" i="1"/>
  <c r="DJ85" i="1"/>
  <c r="DA85" i="1"/>
  <c r="CR85" i="1"/>
  <c r="CM85" i="1"/>
  <c r="CL85" i="1"/>
  <c r="BX85" i="1"/>
  <c r="BS85" i="1"/>
  <c r="BR85" i="1"/>
  <c r="BD85" i="1"/>
  <c r="BC85" i="1"/>
  <c r="AO85" i="1"/>
  <c r="AN85" i="1"/>
  <c r="Z85" i="1"/>
  <c r="Y85" i="1"/>
  <c r="I85" i="1" s="1"/>
  <c r="IJ84" i="1"/>
  <c r="IC84" i="1"/>
  <c r="IB84" i="1"/>
  <c r="HS84" i="1"/>
  <c r="HR84" i="1"/>
  <c r="HI84" i="1"/>
  <c r="HH84" i="1"/>
  <c r="GY84" i="1"/>
  <c r="GX84" i="1"/>
  <c r="GO84" i="1"/>
  <c r="GN84" i="1"/>
  <c r="IH84" i="1" s="1"/>
  <c r="GE84" i="1"/>
  <c r="II84" i="1" s="1"/>
  <c r="IG84" i="1" s="1"/>
  <c r="GD84" i="1"/>
  <c r="FX84" i="1"/>
  <c r="FS84" i="1"/>
  <c r="FN84" i="1"/>
  <c r="FI84" i="1"/>
  <c r="FY84" i="1" s="1"/>
  <c r="FD84" i="1"/>
  <c r="EY84" i="1"/>
  <c r="ET84" i="1"/>
  <c r="EO84" i="1"/>
  <c r="EJ84" i="1"/>
  <c r="EA84" i="1"/>
  <c r="DZ84" i="1"/>
  <c r="DL84" i="1"/>
  <c r="DJ84" i="1"/>
  <c r="DA84" i="1"/>
  <c r="CR84" i="1"/>
  <c r="CM84" i="1"/>
  <c r="H84" i="1" s="1"/>
  <c r="CL84" i="1"/>
  <c r="BX84" i="1"/>
  <c r="BS84" i="1"/>
  <c r="BR84" i="1"/>
  <c r="BD84" i="1"/>
  <c r="BC84" i="1"/>
  <c r="AO84" i="1"/>
  <c r="AN84" i="1"/>
  <c r="Z84" i="1"/>
  <c r="Y84" i="1"/>
  <c r="II83" i="1"/>
  <c r="IG83" i="1"/>
  <c r="IC83" i="1"/>
  <c r="IB83" i="1"/>
  <c r="HS83" i="1"/>
  <c r="HR83" i="1"/>
  <c r="HI83" i="1"/>
  <c r="HH83" i="1"/>
  <c r="GY83" i="1"/>
  <c r="GX83" i="1"/>
  <c r="GO83" i="1"/>
  <c r="GN83" i="1"/>
  <c r="IH83" i="1" s="1"/>
  <c r="GE83" i="1"/>
  <c r="GD83" i="1"/>
  <c r="FX83" i="1"/>
  <c r="FS83" i="1"/>
  <c r="FN83" i="1"/>
  <c r="FI83" i="1"/>
  <c r="FY83" i="1" s="1"/>
  <c r="I83" i="1" s="1"/>
  <c r="FD83" i="1"/>
  <c r="EY83" i="1"/>
  <c r="ET83" i="1"/>
  <c r="EO83" i="1"/>
  <c r="EJ83" i="1"/>
  <c r="EA83" i="1"/>
  <c r="DZ83" i="1"/>
  <c r="DL83" i="1"/>
  <c r="DJ83" i="1"/>
  <c r="DA83" i="1"/>
  <c r="CR83" i="1"/>
  <c r="CM83" i="1"/>
  <c r="CL83" i="1"/>
  <c r="BX83" i="1"/>
  <c r="BS83" i="1"/>
  <c r="BR83" i="1"/>
  <c r="BD83" i="1"/>
  <c r="BC83" i="1"/>
  <c r="AO83" i="1"/>
  <c r="AN83" i="1"/>
  <c r="Z83" i="1"/>
  <c r="IJ83" i="1" s="1"/>
  <c r="Y83" i="1"/>
  <c r="IH82" i="1"/>
  <c r="IC82" i="1"/>
  <c r="IB82" i="1"/>
  <c r="HS82" i="1"/>
  <c r="HR82" i="1"/>
  <c r="HI82" i="1"/>
  <c r="HH82" i="1"/>
  <c r="GY82" i="1"/>
  <c r="GX82" i="1"/>
  <c r="GO82" i="1"/>
  <c r="GN82" i="1"/>
  <c r="GE82" i="1"/>
  <c r="II82" i="1" s="1"/>
  <c r="IG82" i="1" s="1"/>
  <c r="GD82" i="1"/>
  <c r="FX82" i="1"/>
  <c r="FS82" i="1"/>
  <c r="FN82" i="1"/>
  <c r="FI82" i="1"/>
  <c r="FY82" i="1" s="1"/>
  <c r="FD82" i="1"/>
  <c r="EY82" i="1"/>
  <c r="ET82" i="1"/>
  <c r="EO82" i="1"/>
  <c r="EJ82" i="1"/>
  <c r="EA82" i="1"/>
  <c r="DZ82" i="1"/>
  <c r="DL82" i="1"/>
  <c r="DJ82" i="1"/>
  <c r="DA82" i="1"/>
  <c r="CR82" i="1"/>
  <c r="CM82" i="1"/>
  <c r="CL82" i="1"/>
  <c r="BX82" i="1"/>
  <c r="BS82" i="1"/>
  <c r="BR82" i="1"/>
  <c r="BD82" i="1"/>
  <c r="BC82" i="1"/>
  <c r="AO82" i="1"/>
  <c r="AN82" i="1"/>
  <c r="Z82" i="1"/>
  <c r="IJ82" i="1" s="1"/>
  <c r="Y82" i="1"/>
  <c r="II81" i="1"/>
  <c r="IG81" i="1" s="1"/>
  <c r="IC81" i="1"/>
  <c r="IB81" i="1"/>
  <c r="HS81" i="1"/>
  <c r="HR81" i="1"/>
  <c r="HI81" i="1"/>
  <c r="HH81" i="1"/>
  <c r="GY81" i="1"/>
  <c r="GX81" i="1"/>
  <c r="GO81" i="1"/>
  <c r="GN81" i="1"/>
  <c r="IH81" i="1" s="1"/>
  <c r="GE81" i="1"/>
  <c r="GD81" i="1"/>
  <c r="FX81" i="1"/>
  <c r="FS81" i="1"/>
  <c r="FN81" i="1"/>
  <c r="FI81" i="1"/>
  <c r="FY81" i="1" s="1"/>
  <c r="FD81" i="1"/>
  <c r="EY81" i="1"/>
  <c r="ET81" i="1"/>
  <c r="EO81" i="1"/>
  <c r="EJ81" i="1"/>
  <c r="EA81" i="1"/>
  <c r="DZ81" i="1"/>
  <c r="DL81" i="1"/>
  <c r="DJ81" i="1"/>
  <c r="DA81" i="1"/>
  <c r="CR81" i="1"/>
  <c r="CM81" i="1"/>
  <c r="CL81" i="1"/>
  <c r="BX81" i="1"/>
  <c r="BS81" i="1"/>
  <c r="BR81" i="1"/>
  <c r="BD81" i="1"/>
  <c r="BC81" i="1"/>
  <c r="AO81" i="1"/>
  <c r="AN81" i="1"/>
  <c r="Z81" i="1"/>
  <c r="Y81" i="1"/>
  <c r="IJ80" i="1"/>
  <c r="IC80" i="1"/>
  <c r="IB80" i="1"/>
  <c r="HS80" i="1"/>
  <c r="HR80" i="1"/>
  <c r="HI80" i="1"/>
  <c r="HH80" i="1"/>
  <c r="GY80" i="1"/>
  <c r="GX80" i="1"/>
  <c r="GO80" i="1"/>
  <c r="GN80" i="1"/>
  <c r="IH80" i="1" s="1"/>
  <c r="GE80" i="1"/>
  <c r="II80" i="1" s="1"/>
  <c r="IG80" i="1" s="1"/>
  <c r="GD80" i="1"/>
  <c r="FX80" i="1"/>
  <c r="FS80" i="1"/>
  <c r="FN80" i="1"/>
  <c r="FI80" i="1"/>
  <c r="FY80" i="1" s="1"/>
  <c r="H80" i="1" s="1"/>
  <c r="FD80" i="1"/>
  <c r="EY80" i="1"/>
  <c r="ET80" i="1"/>
  <c r="EO80" i="1"/>
  <c r="EJ80" i="1"/>
  <c r="EA80" i="1"/>
  <c r="DZ80" i="1"/>
  <c r="DL80" i="1"/>
  <c r="DJ80" i="1"/>
  <c r="DA80" i="1"/>
  <c r="CR80" i="1"/>
  <c r="CM80" i="1"/>
  <c r="CL80" i="1"/>
  <c r="BX80" i="1"/>
  <c r="BS80" i="1"/>
  <c r="BR80" i="1"/>
  <c r="BD80" i="1"/>
  <c r="BC80" i="1"/>
  <c r="AO80" i="1"/>
  <c r="AN80" i="1"/>
  <c r="Z80" i="1"/>
  <c r="Y80" i="1"/>
  <c r="IH79" i="1"/>
  <c r="IG79" i="1"/>
  <c r="IC79" i="1"/>
  <c r="IB79" i="1"/>
  <c r="HS79" i="1"/>
  <c r="HR79" i="1"/>
  <c r="HI79" i="1"/>
  <c r="HH79" i="1"/>
  <c r="GY79" i="1"/>
  <c r="GX79" i="1"/>
  <c r="GO79" i="1"/>
  <c r="GN79" i="1"/>
  <c r="GE79" i="1"/>
  <c r="II79" i="1" s="1"/>
  <c r="GD79" i="1"/>
  <c r="FX79" i="1"/>
  <c r="FS79" i="1"/>
  <c r="FN79" i="1"/>
  <c r="FI79" i="1"/>
  <c r="FY79" i="1" s="1"/>
  <c r="FD79" i="1"/>
  <c r="EY79" i="1"/>
  <c r="ET79" i="1"/>
  <c r="EO79" i="1"/>
  <c r="EJ79" i="1"/>
  <c r="EA79" i="1"/>
  <c r="DZ79" i="1"/>
  <c r="DL79" i="1"/>
  <c r="DJ79" i="1"/>
  <c r="DA79" i="1"/>
  <c r="CR79" i="1"/>
  <c r="CM79" i="1"/>
  <c r="CL79" i="1"/>
  <c r="BX79" i="1"/>
  <c r="BS79" i="1"/>
  <c r="BR79" i="1"/>
  <c r="BD79" i="1"/>
  <c r="BC79" i="1"/>
  <c r="AO79" i="1"/>
  <c r="AN79" i="1"/>
  <c r="Z79" i="1"/>
  <c r="IJ79" i="1" s="1"/>
  <c r="Y79" i="1"/>
  <c r="I79" i="1" s="1"/>
  <c r="IC78" i="1"/>
  <c r="IB78" i="1"/>
  <c r="HS78" i="1"/>
  <c r="HR78" i="1"/>
  <c r="HI78" i="1"/>
  <c r="HH78" i="1"/>
  <c r="GY78" i="1"/>
  <c r="GX78" i="1"/>
  <c r="GO78" i="1"/>
  <c r="GN78" i="1"/>
  <c r="IH78" i="1" s="1"/>
  <c r="GE78" i="1"/>
  <c r="II78" i="1" s="1"/>
  <c r="IG78" i="1" s="1"/>
  <c r="GD78" i="1"/>
  <c r="FX78" i="1"/>
  <c r="FS78" i="1"/>
  <c r="FN78" i="1"/>
  <c r="FI78" i="1"/>
  <c r="FY78" i="1" s="1"/>
  <c r="FD78" i="1"/>
  <c r="EY78" i="1"/>
  <c r="ET78" i="1"/>
  <c r="EO78" i="1"/>
  <c r="EJ78" i="1"/>
  <c r="EA78" i="1"/>
  <c r="DZ78" i="1"/>
  <c r="DL78" i="1"/>
  <c r="DJ78" i="1"/>
  <c r="DA78" i="1"/>
  <c r="CR78" i="1"/>
  <c r="CM78" i="1"/>
  <c r="CL78" i="1"/>
  <c r="BX78" i="1"/>
  <c r="BS78" i="1"/>
  <c r="BR78" i="1"/>
  <c r="BD78" i="1"/>
  <c r="BC78" i="1"/>
  <c r="AO78" i="1"/>
  <c r="AN78" i="1"/>
  <c r="Z78" i="1"/>
  <c r="Y78" i="1"/>
  <c r="IJ77" i="1"/>
  <c r="II77" i="1"/>
  <c r="IG77" i="1" s="1"/>
  <c r="IC77" i="1"/>
  <c r="IB77" i="1"/>
  <c r="HS77" i="1"/>
  <c r="HR77" i="1"/>
  <c r="HI77" i="1"/>
  <c r="HH77" i="1"/>
  <c r="GY77" i="1"/>
  <c r="GX77" i="1"/>
  <c r="GO77" i="1"/>
  <c r="GN77" i="1"/>
  <c r="IH77" i="1" s="1"/>
  <c r="GE77" i="1"/>
  <c r="GD77" i="1"/>
  <c r="FX77" i="1"/>
  <c r="FS77" i="1"/>
  <c r="FN77" i="1"/>
  <c r="FI77" i="1"/>
  <c r="FY77" i="1" s="1"/>
  <c r="FD77" i="1"/>
  <c r="EY77" i="1"/>
  <c r="ET77" i="1"/>
  <c r="EO77" i="1"/>
  <c r="EJ77" i="1"/>
  <c r="EA77" i="1"/>
  <c r="DZ77" i="1"/>
  <c r="DL77" i="1"/>
  <c r="DJ77" i="1"/>
  <c r="DA77" i="1"/>
  <c r="CR77" i="1"/>
  <c r="CM77" i="1"/>
  <c r="CL77" i="1"/>
  <c r="BX77" i="1"/>
  <c r="BS77" i="1"/>
  <c r="BR77" i="1"/>
  <c r="BD77" i="1"/>
  <c r="BC77" i="1"/>
  <c r="AO77" i="1"/>
  <c r="AN77" i="1"/>
  <c r="Z77" i="1"/>
  <c r="Y77" i="1"/>
  <c r="IJ76" i="1"/>
  <c r="IG76" i="1"/>
  <c r="IC76" i="1"/>
  <c r="IB76" i="1"/>
  <c r="HS76" i="1"/>
  <c r="HR76" i="1"/>
  <c r="HI76" i="1"/>
  <c r="HH76" i="1"/>
  <c r="GY76" i="1"/>
  <c r="GX76" i="1"/>
  <c r="GO76" i="1"/>
  <c r="GN76" i="1"/>
  <c r="IH76" i="1" s="1"/>
  <c r="GE76" i="1"/>
  <c r="II76" i="1" s="1"/>
  <c r="GD76" i="1"/>
  <c r="FX76" i="1"/>
  <c r="FS76" i="1"/>
  <c r="FN76" i="1"/>
  <c r="FI76" i="1"/>
  <c r="FY76" i="1" s="1"/>
  <c r="H76" i="1" s="1"/>
  <c r="FD76" i="1"/>
  <c r="EY76" i="1"/>
  <c r="ET76" i="1"/>
  <c r="EO76" i="1"/>
  <c r="EJ76" i="1"/>
  <c r="EA76" i="1"/>
  <c r="DZ76" i="1"/>
  <c r="DL76" i="1"/>
  <c r="DJ76" i="1"/>
  <c r="DA76" i="1"/>
  <c r="CR76" i="1"/>
  <c r="CM76" i="1"/>
  <c r="CL76" i="1"/>
  <c r="BX76" i="1"/>
  <c r="BS76" i="1"/>
  <c r="BR76" i="1"/>
  <c r="BD76" i="1"/>
  <c r="BC76" i="1"/>
  <c r="AO76" i="1"/>
  <c r="AN76" i="1"/>
  <c r="Z76" i="1"/>
  <c r="Y76" i="1"/>
  <c r="IH75" i="1"/>
  <c r="IG75" i="1"/>
  <c r="IC75" i="1"/>
  <c r="IB75" i="1"/>
  <c r="HS75" i="1"/>
  <c r="HR75" i="1"/>
  <c r="HI75" i="1"/>
  <c r="HH75" i="1"/>
  <c r="GY75" i="1"/>
  <c r="GX75" i="1"/>
  <c r="GO75" i="1"/>
  <c r="GN75" i="1"/>
  <c r="GE75" i="1"/>
  <c r="II75" i="1" s="1"/>
  <c r="GD75" i="1"/>
  <c r="FX75" i="1"/>
  <c r="FS75" i="1"/>
  <c r="FN75" i="1"/>
  <c r="FI75" i="1"/>
  <c r="FY75" i="1" s="1"/>
  <c r="FD75" i="1"/>
  <c r="EY75" i="1"/>
  <c r="ET75" i="1"/>
  <c r="EO75" i="1"/>
  <c r="EJ75" i="1"/>
  <c r="EA75" i="1"/>
  <c r="DZ75" i="1"/>
  <c r="DL75" i="1"/>
  <c r="DJ75" i="1"/>
  <c r="DA75" i="1"/>
  <c r="CR75" i="1"/>
  <c r="CM75" i="1"/>
  <c r="CL75" i="1"/>
  <c r="BX75" i="1"/>
  <c r="BS75" i="1"/>
  <c r="BR75" i="1"/>
  <c r="BD75" i="1"/>
  <c r="BC75" i="1"/>
  <c r="AO75" i="1"/>
  <c r="AN75" i="1"/>
  <c r="Z75" i="1"/>
  <c r="IJ75" i="1" s="1"/>
  <c r="Y75" i="1"/>
  <c r="I75" i="1" s="1"/>
  <c r="IH74" i="1"/>
  <c r="IC74" i="1"/>
  <c r="IB74" i="1"/>
  <c r="HS74" i="1"/>
  <c r="HR74" i="1"/>
  <c r="HI74" i="1"/>
  <c r="HH74" i="1"/>
  <c r="GY74" i="1"/>
  <c r="GX74" i="1"/>
  <c r="GO74" i="1"/>
  <c r="GN74" i="1"/>
  <c r="GE74" i="1"/>
  <c r="II74" i="1" s="1"/>
  <c r="IG74" i="1" s="1"/>
  <c r="GD74" i="1"/>
  <c r="FX74" i="1"/>
  <c r="FS74" i="1"/>
  <c r="FN74" i="1"/>
  <c r="FI74" i="1"/>
  <c r="FY74" i="1" s="1"/>
  <c r="FD74" i="1"/>
  <c r="EY74" i="1"/>
  <c r="ET74" i="1"/>
  <c r="EO74" i="1"/>
  <c r="EJ74" i="1"/>
  <c r="EA74" i="1"/>
  <c r="DZ74" i="1"/>
  <c r="DL74" i="1"/>
  <c r="DJ74" i="1"/>
  <c r="DA74" i="1"/>
  <c r="CR74" i="1"/>
  <c r="CM74" i="1"/>
  <c r="CL74" i="1"/>
  <c r="BX74" i="1"/>
  <c r="BS74" i="1"/>
  <c r="BR74" i="1"/>
  <c r="BD74" i="1"/>
  <c r="BC74" i="1"/>
  <c r="AO74" i="1"/>
  <c r="AN74" i="1"/>
  <c r="Z74" i="1"/>
  <c r="Y74" i="1"/>
  <c r="IJ73" i="1"/>
  <c r="II73" i="1"/>
  <c r="IG73" i="1" s="1"/>
  <c r="IC73" i="1"/>
  <c r="IB73" i="1"/>
  <c r="HS73" i="1"/>
  <c r="HR73" i="1"/>
  <c r="HI73" i="1"/>
  <c r="HH73" i="1"/>
  <c r="GY73" i="1"/>
  <c r="GX73" i="1"/>
  <c r="GO73" i="1"/>
  <c r="GN73" i="1"/>
  <c r="IH73" i="1" s="1"/>
  <c r="GE73" i="1"/>
  <c r="GD73" i="1"/>
  <c r="FX73" i="1"/>
  <c r="FS73" i="1"/>
  <c r="FN73" i="1"/>
  <c r="FI73" i="1"/>
  <c r="FY73" i="1" s="1"/>
  <c r="FD73" i="1"/>
  <c r="EY73" i="1"/>
  <c r="ET73" i="1"/>
  <c r="EO73" i="1"/>
  <c r="EJ73" i="1"/>
  <c r="EA73" i="1"/>
  <c r="DZ73" i="1"/>
  <c r="DL73" i="1"/>
  <c r="DJ73" i="1"/>
  <c r="DA73" i="1"/>
  <c r="CR73" i="1"/>
  <c r="CM73" i="1"/>
  <c r="CL73" i="1"/>
  <c r="BX73" i="1"/>
  <c r="BS73" i="1"/>
  <c r="BR73" i="1"/>
  <c r="BD73" i="1"/>
  <c r="BC73" i="1"/>
  <c r="AO73" i="1"/>
  <c r="AN73" i="1"/>
  <c r="Z73" i="1"/>
  <c r="Y73" i="1"/>
  <c r="IJ72" i="1"/>
  <c r="IC72" i="1"/>
  <c r="IB72" i="1"/>
  <c r="HS72" i="1"/>
  <c r="HR72" i="1"/>
  <c r="HI72" i="1"/>
  <c r="HH72" i="1"/>
  <c r="GY72" i="1"/>
  <c r="GX72" i="1"/>
  <c r="GO72" i="1"/>
  <c r="GN72" i="1"/>
  <c r="IH72" i="1" s="1"/>
  <c r="GE72" i="1"/>
  <c r="II72" i="1" s="1"/>
  <c r="IG72" i="1" s="1"/>
  <c r="GD72" i="1"/>
  <c r="FX72" i="1"/>
  <c r="FS72" i="1"/>
  <c r="FN72" i="1"/>
  <c r="FI72" i="1"/>
  <c r="FY72" i="1" s="1"/>
  <c r="H72" i="1" s="1"/>
  <c r="FD72" i="1"/>
  <c r="EY72" i="1"/>
  <c r="ET72" i="1"/>
  <c r="EO72" i="1"/>
  <c r="EJ72" i="1"/>
  <c r="EA72" i="1"/>
  <c r="DZ72" i="1"/>
  <c r="DL72" i="1"/>
  <c r="DJ72" i="1"/>
  <c r="DA72" i="1"/>
  <c r="CR72" i="1"/>
  <c r="CM72" i="1"/>
  <c r="CL72" i="1"/>
  <c r="BX72" i="1"/>
  <c r="BS72" i="1"/>
  <c r="BR72" i="1"/>
  <c r="BD72" i="1"/>
  <c r="BC72" i="1"/>
  <c r="AO72" i="1"/>
  <c r="AN72" i="1"/>
  <c r="Z72" i="1"/>
  <c r="Y72" i="1"/>
  <c r="IH71" i="1"/>
  <c r="IG71" i="1"/>
  <c r="IC71" i="1"/>
  <c r="IB71" i="1"/>
  <c r="HS71" i="1"/>
  <c r="HR71" i="1"/>
  <c r="HI71" i="1"/>
  <c r="HH71" i="1"/>
  <c r="GY71" i="1"/>
  <c r="GX71" i="1"/>
  <c r="GO71" i="1"/>
  <c r="GN71" i="1"/>
  <c r="GE71" i="1"/>
  <c r="II71" i="1" s="1"/>
  <c r="GD71" i="1"/>
  <c r="FX71" i="1"/>
  <c r="FS71" i="1"/>
  <c r="FN71" i="1"/>
  <c r="FI71" i="1"/>
  <c r="FY71" i="1" s="1"/>
  <c r="I71" i="1" s="1"/>
  <c r="FD71" i="1"/>
  <c r="EY71" i="1"/>
  <c r="ET71" i="1"/>
  <c r="EO71" i="1"/>
  <c r="EJ71" i="1"/>
  <c r="EA71" i="1"/>
  <c r="DZ71" i="1"/>
  <c r="DL71" i="1"/>
  <c r="DJ71" i="1"/>
  <c r="DA71" i="1"/>
  <c r="CR71" i="1"/>
  <c r="CM71" i="1"/>
  <c r="CL71" i="1"/>
  <c r="BX71" i="1"/>
  <c r="BS71" i="1"/>
  <c r="BR71" i="1"/>
  <c r="BD71" i="1"/>
  <c r="BC71" i="1"/>
  <c r="AO71" i="1"/>
  <c r="AN71" i="1"/>
  <c r="Z71" i="1"/>
  <c r="IJ71" i="1" s="1"/>
  <c r="Y71" i="1"/>
  <c r="IC70" i="1"/>
  <c r="IB70" i="1"/>
  <c r="HS70" i="1"/>
  <c r="HR70" i="1"/>
  <c r="HI70" i="1"/>
  <c r="HH70" i="1"/>
  <c r="GY70" i="1"/>
  <c r="GX70" i="1"/>
  <c r="GO70" i="1"/>
  <c r="GN70" i="1"/>
  <c r="IH70" i="1" s="1"/>
  <c r="GE70" i="1"/>
  <c r="II70" i="1" s="1"/>
  <c r="IG70" i="1" s="1"/>
  <c r="GD70" i="1"/>
  <c r="FX70" i="1"/>
  <c r="FS70" i="1"/>
  <c r="FN70" i="1"/>
  <c r="FI70" i="1"/>
  <c r="FY70" i="1" s="1"/>
  <c r="FD70" i="1"/>
  <c r="EY70" i="1"/>
  <c r="ET70" i="1"/>
  <c r="EO70" i="1"/>
  <c r="EJ70" i="1"/>
  <c r="EA70" i="1"/>
  <c r="DZ70" i="1"/>
  <c r="DL70" i="1"/>
  <c r="DJ70" i="1"/>
  <c r="DA70" i="1"/>
  <c r="CR70" i="1"/>
  <c r="CM70" i="1"/>
  <c r="CL70" i="1"/>
  <c r="BX70" i="1"/>
  <c r="BS70" i="1"/>
  <c r="BR70" i="1"/>
  <c r="BD70" i="1"/>
  <c r="BC70" i="1"/>
  <c r="AO70" i="1"/>
  <c r="AN70" i="1"/>
  <c r="Z70" i="1"/>
  <c r="Y70" i="1"/>
  <c r="IJ69" i="1"/>
  <c r="II69" i="1"/>
  <c r="IG69" i="1" s="1"/>
  <c r="IC69" i="1"/>
  <c r="IB69" i="1"/>
  <c r="HS69" i="1"/>
  <c r="HR69" i="1"/>
  <c r="HI69" i="1"/>
  <c r="HH69" i="1"/>
  <c r="GY69" i="1"/>
  <c r="GX69" i="1"/>
  <c r="GO69" i="1"/>
  <c r="GN69" i="1"/>
  <c r="IH69" i="1" s="1"/>
  <c r="GE69" i="1"/>
  <c r="GD69" i="1"/>
  <c r="FX69" i="1"/>
  <c r="FS69" i="1"/>
  <c r="FN69" i="1"/>
  <c r="FI69" i="1"/>
  <c r="FY69" i="1" s="1"/>
  <c r="FD69" i="1"/>
  <c r="EY69" i="1"/>
  <c r="ET69" i="1"/>
  <c r="EO69" i="1"/>
  <c r="EJ69" i="1"/>
  <c r="EA69" i="1"/>
  <c r="DZ69" i="1"/>
  <c r="DL69" i="1"/>
  <c r="DJ69" i="1"/>
  <c r="DA69" i="1"/>
  <c r="CR69" i="1"/>
  <c r="CM69" i="1"/>
  <c r="CL69" i="1"/>
  <c r="BX69" i="1"/>
  <c r="BS69" i="1"/>
  <c r="BR69" i="1"/>
  <c r="BD69" i="1"/>
  <c r="BC69" i="1"/>
  <c r="AO69" i="1"/>
  <c r="AN69" i="1"/>
  <c r="Z69" i="1"/>
  <c r="H69" i="1" s="1"/>
  <c r="Y69" i="1"/>
  <c r="IH68" i="1"/>
  <c r="FY68" i="1"/>
  <c r="EA68" i="1"/>
  <c r="I68" i="1"/>
  <c r="H68" i="1"/>
  <c r="IH67" i="1"/>
  <c r="FY67" i="1"/>
  <c r="EA67" i="1"/>
  <c r="I67" i="1"/>
  <c r="H67" i="1"/>
  <c r="G67" i="1"/>
  <c r="IH66" i="1"/>
  <c r="FY66" i="1"/>
  <c r="EA66" i="1"/>
  <c r="I66" i="1" s="1"/>
  <c r="H66" i="1"/>
  <c r="G66" i="1"/>
  <c r="IH65" i="1"/>
  <c r="IC65" i="1"/>
  <c r="IB65" i="1"/>
  <c r="HS65" i="1"/>
  <c r="HR65" i="1"/>
  <c r="HI65" i="1"/>
  <c r="HH65" i="1"/>
  <c r="GY65" i="1"/>
  <c r="GX65" i="1"/>
  <c r="GO65" i="1"/>
  <c r="GN65" i="1"/>
  <c r="GE65" i="1"/>
  <c r="II65" i="1" s="1"/>
  <c r="IG65" i="1" s="1"/>
  <c r="GD65" i="1"/>
  <c r="FX65" i="1"/>
  <c r="FS65" i="1"/>
  <c r="FN65" i="1"/>
  <c r="FI65" i="1"/>
  <c r="FY65" i="1" s="1"/>
  <c r="FD65" i="1"/>
  <c r="EY65" i="1"/>
  <c r="ET65" i="1"/>
  <c r="EO65" i="1"/>
  <c r="EJ65" i="1"/>
  <c r="EA65" i="1"/>
  <c r="DZ65" i="1"/>
  <c r="DL65" i="1"/>
  <c r="DJ65" i="1"/>
  <c r="DA65" i="1"/>
  <c r="CR65" i="1"/>
  <c r="CM65" i="1"/>
  <c r="CL65" i="1"/>
  <c r="BX65" i="1"/>
  <c r="IK65" i="1" s="1"/>
  <c r="BS65" i="1"/>
  <c r="BR65" i="1"/>
  <c r="BD65" i="1"/>
  <c r="BC65" i="1"/>
  <c r="AO65" i="1"/>
  <c r="AN65" i="1"/>
  <c r="Z65" i="1"/>
  <c r="Y65" i="1"/>
  <c r="IK64" i="1"/>
  <c r="IJ64" i="1"/>
  <c r="IG64" i="1"/>
  <c r="IC64" i="1"/>
  <c r="IB64" i="1"/>
  <c r="HS64" i="1"/>
  <c r="HR64" i="1"/>
  <c r="HI64" i="1"/>
  <c r="HH64" i="1"/>
  <c r="GY64" i="1"/>
  <c r="GX64" i="1"/>
  <c r="GO64" i="1"/>
  <c r="GN64" i="1"/>
  <c r="IH64" i="1" s="1"/>
  <c r="GE64" i="1"/>
  <c r="II64" i="1" s="1"/>
  <c r="GD64" i="1"/>
  <c r="FX64" i="1"/>
  <c r="FS64" i="1"/>
  <c r="FN64" i="1"/>
  <c r="FI64" i="1"/>
  <c r="FY64" i="1" s="1"/>
  <c r="FD64" i="1"/>
  <c r="EY64" i="1"/>
  <c r="ET64" i="1"/>
  <c r="EO64" i="1"/>
  <c r="EJ64" i="1"/>
  <c r="EA64" i="1"/>
  <c r="DZ64" i="1"/>
  <c r="DL64" i="1"/>
  <c r="DJ64" i="1"/>
  <c r="DA64" i="1"/>
  <c r="CR64" i="1"/>
  <c r="CM64" i="1"/>
  <c r="CL64" i="1"/>
  <c r="BX64" i="1"/>
  <c r="BS64" i="1"/>
  <c r="BR64" i="1"/>
  <c r="BD64" i="1"/>
  <c r="BC64" i="1"/>
  <c r="AO64" i="1"/>
  <c r="H64" i="1" s="1"/>
  <c r="AN64" i="1"/>
  <c r="Z64" i="1"/>
  <c r="Y64" i="1"/>
  <c r="I64" i="1"/>
  <c r="IH63" i="1"/>
  <c r="IC63" i="1"/>
  <c r="IB63" i="1"/>
  <c r="HS63" i="1"/>
  <c r="HR63" i="1"/>
  <c r="HI63" i="1"/>
  <c r="HH63" i="1"/>
  <c r="GY63" i="1"/>
  <c r="GX63" i="1"/>
  <c r="GO63" i="1"/>
  <c r="GN63" i="1"/>
  <c r="GE63" i="1"/>
  <c r="II63" i="1" s="1"/>
  <c r="IG63" i="1" s="1"/>
  <c r="GD63" i="1"/>
  <c r="FX63" i="1"/>
  <c r="FS63" i="1"/>
  <c r="FN63" i="1"/>
  <c r="FI63" i="1"/>
  <c r="FY63" i="1" s="1"/>
  <c r="FD63" i="1"/>
  <c r="EY63" i="1"/>
  <c r="ET63" i="1"/>
  <c r="EO63" i="1"/>
  <c r="EJ63" i="1"/>
  <c r="EA63" i="1"/>
  <c r="DZ63" i="1"/>
  <c r="DL63" i="1"/>
  <c r="DJ63" i="1"/>
  <c r="DA63" i="1"/>
  <c r="CR63" i="1"/>
  <c r="CM63" i="1"/>
  <c r="CL63" i="1"/>
  <c r="BX63" i="1"/>
  <c r="IK63" i="1" s="1"/>
  <c r="BS63" i="1"/>
  <c r="BR63" i="1"/>
  <c r="BD63" i="1"/>
  <c r="BC63" i="1"/>
  <c r="AO63" i="1"/>
  <c r="AN63" i="1"/>
  <c r="Z63" i="1"/>
  <c r="Y63" i="1"/>
  <c r="IK62" i="1"/>
  <c r="IJ62" i="1"/>
  <c r="II62" i="1"/>
  <c r="IG62" i="1"/>
  <c r="IC62" i="1"/>
  <c r="IB62" i="1"/>
  <c r="HS62" i="1"/>
  <c r="HR62" i="1"/>
  <c r="HI62" i="1"/>
  <c r="HH62" i="1"/>
  <c r="GY62" i="1"/>
  <c r="GX62" i="1"/>
  <c r="GO62" i="1"/>
  <c r="GN62" i="1"/>
  <c r="IH62" i="1" s="1"/>
  <c r="GE62" i="1"/>
  <c r="GD62" i="1"/>
  <c r="FX62" i="1"/>
  <c r="FS62" i="1"/>
  <c r="FN62" i="1"/>
  <c r="FI62" i="1"/>
  <c r="FY62" i="1" s="1"/>
  <c r="H62" i="1" s="1"/>
  <c r="FD62" i="1"/>
  <c r="EY62" i="1"/>
  <c r="ET62" i="1"/>
  <c r="EO62" i="1"/>
  <c r="EJ62" i="1"/>
  <c r="EA62" i="1"/>
  <c r="DZ62" i="1"/>
  <c r="DL62" i="1"/>
  <c r="DJ62" i="1"/>
  <c r="DA62" i="1"/>
  <c r="CR62" i="1"/>
  <c r="CM62" i="1"/>
  <c r="CL62" i="1"/>
  <c r="BX62" i="1"/>
  <c r="BS62" i="1"/>
  <c r="BR62" i="1"/>
  <c r="BD62" i="1"/>
  <c r="BC62" i="1"/>
  <c r="AO62" i="1"/>
  <c r="AN62" i="1"/>
  <c r="I62" i="1" s="1"/>
  <c r="Z62" i="1"/>
  <c r="Y62" i="1"/>
  <c r="IH61" i="1"/>
  <c r="IC61" i="1"/>
  <c r="IB61" i="1"/>
  <c r="HS61" i="1"/>
  <c r="HR61" i="1"/>
  <c r="HI61" i="1"/>
  <c r="HH61" i="1"/>
  <c r="GY61" i="1"/>
  <c r="GX61" i="1"/>
  <c r="GO61" i="1"/>
  <c r="GN61" i="1"/>
  <c r="GE61" i="1"/>
  <c r="II61" i="1" s="1"/>
  <c r="IG61" i="1" s="1"/>
  <c r="GD61" i="1"/>
  <c r="FX61" i="1"/>
  <c r="FS61" i="1"/>
  <c r="FN61" i="1"/>
  <c r="FI61" i="1"/>
  <c r="FY61" i="1" s="1"/>
  <c r="FD61" i="1"/>
  <c r="EY61" i="1"/>
  <c r="ET61" i="1"/>
  <c r="EO61" i="1"/>
  <c r="EJ61" i="1"/>
  <c r="EA61" i="1"/>
  <c r="DZ61" i="1"/>
  <c r="DL61" i="1"/>
  <c r="DJ61" i="1"/>
  <c r="DA61" i="1"/>
  <c r="CR61" i="1"/>
  <c r="CM61" i="1"/>
  <c r="CL61" i="1"/>
  <c r="BX61" i="1"/>
  <c r="IK61" i="1" s="1"/>
  <c r="BS61" i="1"/>
  <c r="BR61" i="1"/>
  <c r="BD61" i="1"/>
  <c r="BC61" i="1"/>
  <c r="AO61" i="1"/>
  <c r="AN61" i="1"/>
  <c r="Z61" i="1"/>
  <c r="Y61" i="1"/>
  <c r="IK60" i="1"/>
  <c r="IJ60" i="1"/>
  <c r="IH60" i="1"/>
  <c r="IG60" i="1"/>
  <c r="IC60" i="1"/>
  <c r="IB60" i="1"/>
  <c r="HS60" i="1"/>
  <c r="HR60" i="1"/>
  <c r="HI60" i="1"/>
  <c r="HH60" i="1"/>
  <c r="GY60" i="1"/>
  <c r="GX60" i="1"/>
  <c r="GO60" i="1"/>
  <c r="GN60" i="1"/>
  <c r="GE60" i="1"/>
  <c r="II60" i="1" s="1"/>
  <c r="GD60" i="1"/>
  <c r="FX60" i="1"/>
  <c r="FS60" i="1"/>
  <c r="FN60" i="1"/>
  <c r="FI60" i="1"/>
  <c r="FY60" i="1" s="1"/>
  <c r="H60" i="1" s="1"/>
  <c r="FD60" i="1"/>
  <c r="EY60" i="1"/>
  <c r="ET60" i="1"/>
  <c r="EO60" i="1"/>
  <c r="EJ60" i="1"/>
  <c r="EA60" i="1"/>
  <c r="DZ60" i="1"/>
  <c r="DL60" i="1"/>
  <c r="DJ60" i="1"/>
  <c r="DA60" i="1"/>
  <c r="CR60" i="1"/>
  <c r="CM60" i="1"/>
  <c r="CL60" i="1"/>
  <c r="BX60" i="1"/>
  <c r="BS60" i="1"/>
  <c r="BR60" i="1"/>
  <c r="BD60" i="1"/>
  <c r="BC60" i="1"/>
  <c r="AO60" i="1"/>
  <c r="AN60" i="1"/>
  <c r="I60" i="1" s="1"/>
  <c r="Z60" i="1"/>
  <c r="Y60" i="1"/>
  <c r="IC59" i="1"/>
  <c r="IB59" i="1"/>
  <c r="HS59" i="1"/>
  <c r="HR59" i="1"/>
  <c r="HI59" i="1"/>
  <c r="HH59" i="1"/>
  <c r="GY59" i="1"/>
  <c r="GX59" i="1"/>
  <c r="GO59" i="1"/>
  <c r="GN59" i="1"/>
  <c r="IH59" i="1" s="1"/>
  <c r="GE59" i="1"/>
  <c r="II59" i="1" s="1"/>
  <c r="IG59" i="1" s="1"/>
  <c r="GD59" i="1"/>
  <c r="FX59" i="1"/>
  <c r="FS59" i="1"/>
  <c r="FN59" i="1"/>
  <c r="FI59" i="1"/>
  <c r="FY59" i="1" s="1"/>
  <c r="FD59" i="1"/>
  <c r="EY59" i="1"/>
  <c r="ET59" i="1"/>
  <c r="EO59" i="1"/>
  <c r="EJ59" i="1"/>
  <c r="EA59" i="1"/>
  <c r="DZ59" i="1"/>
  <c r="DL59" i="1"/>
  <c r="DJ59" i="1"/>
  <c r="DA59" i="1"/>
  <c r="CR59" i="1"/>
  <c r="CM59" i="1"/>
  <c r="CL59" i="1"/>
  <c r="BX59" i="1"/>
  <c r="IK59" i="1" s="1"/>
  <c r="BS59" i="1"/>
  <c r="BR59" i="1"/>
  <c r="BD59" i="1"/>
  <c r="BC59" i="1"/>
  <c r="AO59" i="1"/>
  <c r="AN59" i="1"/>
  <c r="Z59" i="1"/>
  <c r="Y59" i="1"/>
  <c r="IK58" i="1"/>
  <c r="IJ58" i="1"/>
  <c r="IG58" i="1"/>
  <c r="IC58" i="1"/>
  <c r="IB58" i="1"/>
  <c r="HS58" i="1"/>
  <c r="HR58" i="1"/>
  <c r="HI58" i="1"/>
  <c r="HH58" i="1"/>
  <c r="GY58" i="1"/>
  <c r="GX58" i="1"/>
  <c r="GO58" i="1"/>
  <c r="GN58" i="1"/>
  <c r="IH58" i="1" s="1"/>
  <c r="GE58" i="1"/>
  <c r="II58" i="1" s="1"/>
  <c r="GD58" i="1"/>
  <c r="FX58" i="1"/>
  <c r="FS58" i="1"/>
  <c r="FN58" i="1"/>
  <c r="FI58" i="1"/>
  <c r="FY58" i="1" s="1"/>
  <c r="H58" i="1" s="1"/>
  <c r="FD58" i="1"/>
  <c r="EY58" i="1"/>
  <c r="ET58" i="1"/>
  <c r="EO58" i="1"/>
  <c r="EJ58" i="1"/>
  <c r="EA58" i="1"/>
  <c r="DZ58" i="1"/>
  <c r="DL58" i="1"/>
  <c r="DJ58" i="1"/>
  <c r="DA58" i="1"/>
  <c r="CR58" i="1"/>
  <c r="CM58" i="1"/>
  <c r="CL58" i="1"/>
  <c r="BX58" i="1"/>
  <c r="BS58" i="1"/>
  <c r="BR58" i="1"/>
  <c r="BD58" i="1"/>
  <c r="BC58" i="1"/>
  <c r="AO58" i="1"/>
  <c r="AN58" i="1"/>
  <c r="I58" i="1" s="1"/>
  <c r="Z58" i="1"/>
  <c r="Y58" i="1"/>
  <c r="IC57" i="1"/>
  <c r="IB57" i="1"/>
  <c r="HS57" i="1"/>
  <c r="HR57" i="1"/>
  <c r="HI57" i="1"/>
  <c r="HH57" i="1"/>
  <c r="GY57" i="1"/>
  <c r="GX57" i="1"/>
  <c r="GO57" i="1"/>
  <c r="GN57" i="1"/>
  <c r="IH57" i="1" s="1"/>
  <c r="GE57" i="1"/>
  <c r="II57" i="1" s="1"/>
  <c r="IG57" i="1" s="1"/>
  <c r="GD57" i="1"/>
  <c r="FX57" i="1"/>
  <c r="FS57" i="1"/>
  <c r="FN57" i="1"/>
  <c r="FI57" i="1"/>
  <c r="FY57" i="1" s="1"/>
  <c r="FD57" i="1"/>
  <c r="EY57" i="1"/>
  <c r="ET57" i="1"/>
  <c r="EO57" i="1"/>
  <c r="EJ57" i="1"/>
  <c r="EA57" i="1"/>
  <c r="DZ57" i="1"/>
  <c r="DL57" i="1"/>
  <c r="DJ57" i="1"/>
  <c r="DA57" i="1"/>
  <c r="CR57" i="1"/>
  <c r="CM57" i="1"/>
  <c r="CL57" i="1"/>
  <c r="BX57" i="1"/>
  <c r="IK57" i="1" s="1"/>
  <c r="BS57" i="1"/>
  <c r="BR57" i="1"/>
  <c r="BD57" i="1"/>
  <c r="BC57" i="1"/>
  <c r="AO57" i="1"/>
  <c r="AN57" i="1"/>
  <c r="Z57" i="1"/>
  <c r="Y57" i="1"/>
  <c r="IK56" i="1"/>
  <c r="IJ56" i="1"/>
  <c r="II56" i="1"/>
  <c r="IG56" i="1"/>
  <c r="IC56" i="1"/>
  <c r="IB56" i="1"/>
  <c r="HS56" i="1"/>
  <c r="HR56" i="1"/>
  <c r="HI56" i="1"/>
  <c r="HH56" i="1"/>
  <c r="GY56" i="1"/>
  <c r="GX56" i="1"/>
  <c r="GO56" i="1"/>
  <c r="GN56" i="1"/>
  <c r="IH56" i="1" s="1"/>
  <c r="GE56" i="1"/>
  <c r="GD56" i="1"/>
  <c r="FX56" i="1"/>
  <c r="FS56" i="1"/>
  <c r="FN56" i="1"/>
  <c r="FI56" i="1"/>
  <c r="FY56" i="1" s="1"/>
  <c r="FD56" i="1"/>
  <c r="EY56" i="1"/>
  <c r="ET56" i="1"/>
  <c r="EO56" i="1"/>
  <c r="EJ56" i="1"/>
  <c r="EA56" i="1"/>
  <c r="DZ56" i="1"/>
  <c r="DL56" i="1"/>
  <c r="DJ56" i="1"/>
  <c r="DA56" i="1"/>
  <c r="CR56" i="1"/>
  <c r="CM56" i="1"/>
  <c r="H56" i="1" s="1"/>
  <c r="CL56" i="1"/>
  <c r="BX56" i="1"/>
  <c r="BS56" i="1"/>
  <c r="BR56" i="1"/>
  <c r="BD56" i="1"/>
  <c r="BC56" i="1"/>
  <c r="AO56" i="1"/>
  <c r="AN56" i="1"/>
  <c r="Z56" i="1"/>
  <c r="Y56" i="1"/>
  <c r="IC55" i="1"/>
  <c r="IB55" i="1"/>
  <c r="HS55" i="1"/>
  <c r="HR55" i="1"/>
  <c r="HI55" i="1"/>
  <c r="HH55" i="1"/>
  <c r="GY55" i="1"/>
  <c r="GX55" i="1"/>
  <c r="GO55" i="1"/>
  <c r="GN55" i="1"/>
  <c r="IH55" i="1" s="1"/>
  <c r="GE55" i="1"/>
  <c r="II55" i="1" s="1"/>
  <c r="IG55" i="1" s="1"/>
  <c r="GD55" i="1"/>
  <c r="FX55" i="1"/>
  <c r="FS55" i="1"/>
  <c r="FN55" i="1"/>
  <c r="FI55" i="1"/>
  <c r="FY55" i="1" s="1"/>
  <c r="FD55" i="1"/>
  <c r="EY55" i="1"/>
  <c r="ET55" i="1"/>
  <c r="EO55" i="1"/>
  <c r="EJ55" i="1"/>
  <c r="EA55" i="1"/>
  <c r="DZ55" i="1"/>
  <c r="DL55" i="1"/>
  <c r="DJ55" i="1"/>
  <c r="DA55" i="1"/>
  <c r="CR55" i="1"/>
  <c r="CM55" i="1"/>
  <c r="CL55" i="1"/>
  <c r="BX55" i="1"/>
  <c r="IK55" i="1" s="1"/>
  <c r="BS55" i="1"/>
  <c r="BR55" i="1"/>
  <c r="BD55" i="1"/>
  <c r="BC55" i="1"/>
  <c r="AO55" i="1"/>
  <c r="AN55" i="1"/>
  <c r="Z55" i="1"/>
  <c r="Y55" i="1"/>
  <c r="IK54" i="1"/>
  <c r="II54" i="1"/>
  <c r="IG54" i="1"/>
  <c r="IC54" i="1"/>
  <c r="IB54" i="1"/>
  <c r="HS54" i="1"/>
  <c r="HR54" i="1"/>
  <c r="HI54" i="1"/>
  <c r="HH54" i="1"/>
  <c r="GY54" i="1"/>
  <c r="GX54" i="1"/>
  <c r="GO54" i="1"/>
  <c r="GN54" i="1"/>
  <c r="IH54" i="1" s="1"/>
  <c r="GE54" i="1"/>
  <c r="GD54" i="1"/>
  <c r="FX54" i="1"/>
  <c r="FS54" i="1"/>
  <c r="FN54" i="1"/>
  <c r="FI54" i="1"/>
  <c r="FY54" i="1" s="1"/>
  <c r="I54" i="1" s="1"/>
  <c r="FD54" i="1"/>
  <c r="EY54" i="1"/>
  <c r="ET54" i="1"/>
  <c r="EO54" i="1"/>
  <c r="EJ54" i="1"/>
  <c r="EA54" i="1"/>
  <c r="DZ54" i="1"/>
  <c r="DL54" i="1"/>
  <c r="DJ54" i="1"/>
  <c r="DA54" i="1"/>
  <c r="CR54" i="1"/>
  <c r="CM54" i="1"/>
  <c r="CL54" i="1"/>
  <c r="BX54" i="1"/>
  <c r="BS54" i="1"/>
  <c r="BR54" i="1"/>
  <c r="BD54" i="1"/>
  <c r="BC54" i="1"/>
  <c r="AO54" i="1"/>
  <c r="AN54" i="1"/>
  <c r="Z54" i="1"/>
  <c r="Y54" i="1"/>
  <c r="IC53" i="1"/>
  <c r="IB53" i="1"/>
  <c r="HS53" i="1"/>
  <c r="HR53" i="1"/>
  <c r="HI53" i="1"/>
  <c r="HH53" i="1"/>
  <c r="GY53" i="1"/>
  <c r="GX53" i="1"/>
  <c r="GO53" i="1"/>
  <c r="GN53" i="1"/>
  <c r="IH53" i="1" s="1"/>
  <c r="GE53" i="1"/>
  <c r="II53" i="1" s="1"/>
  <c r="IG53" i="1" s="1"/>
  <c r="GD53" i="1"/>
  <c r="FX53" i="1"/>
  <c r="FS53" i="1"/>
  <c r="FN53" i="1"/>
  <c r="FI53" i="1"/>
  <c r="FY53" i="1" s="1"/>
  <c r="FD53" i="1"/>
  <c r="EY53" i="1"/>
  <c r="ET53" i="1"/>
  <c r="EO53" i="1"/>
  <c r="EJ53" i="1"/>
  <c r="EA53" i="1"/>
  <c r="DZ53" i="1"/>
  <c r="DL53" i="1"/>
  <c r="DJ53" i="1"/>
  <c r="DA53" i="1"/>
  <c r="CR53" i="1"/>
  <c r="CM53" i="1"/>
  <c r="CL53" i="1"/>
  <c r="BX53" i="1"/>
  <c r="IK53" i="1" s="1"/>
  <c r="BS53" i="1"/>
  <c r="BR53" i="1"/>
  <c r="BD53" i="1"/>
  <c r="BC53" i="1"/>
  <c r="AO53" i="1"/>
  <c r="AN53" i="1"/>
  <c r="Z53" i="1"/>
  <c r="Y53" i="1"/>
  <c r="I53" i="1" s="1"/>
  <c r="IK52" i="1"/>
  <c r="II52" i="1"/>
  <c r="IG52" i="1"/>
  <c r="IC52" i="1"/>
  <c r="IB52" i="1"/>
  <c r="HS52" i="1"/>
  <c r="HR52" i="1"/>
  <c r="HI52" i="1"/>
  <c r="HH52" i="1"/>
  <c r="GY52" i="1"/>
  <c r="GX52" i="1"/>
  <c r="GO52" i="1"/>
  <c r="GN52" i="1"/>
  <c r="IH52" i="1" s="1"/>
  <c r="GE52" i="1"/>
  <c r="GD52" i="1"/>
  <c r="FX52" i="1"/>
  <c r="FS52" i="1"/>
  <c r="FN52" i="1"/>
  <c r="FI52" i="1"/>
  <c r="FY52" i="1" s="1"/>
  <c r="I52" i="1" s="1"/>
  <c r="FD52" i="1"/>
  <c r="EY52" i="1"/>
  <c r="ET52" i="1"/>
  <c r="EO52" i="1"/>
  <c r="EJ52" i="1"/>
  <c r="EA52" i="1"/>
  <c r="DZ52" i="1"/>
  <c r="DL52" i="1"/>
  <c r="DJ52" i="1"/>
  <c r="DA52" i="1"/>
  <c r="CR52" i="1"/>
  <c r="CM52" i="1"/>
  <c r="CL52" i="1"/>
  <c r="BX52" i="1"/>
  <c r="BS52" i="1"/>
  <c r="BR52" i="1"/>
  <c r="BD52" i="1"/>
  <c r="BC52" i="1"/>
  <c r="AO52" i="1"/>
  <c r="AN52" i="1"/>
  <c r="Z52" i="1"/>
  <c r="Y52" i="1"/>
  <c r="IH51" i="1"/>
  <c r="IC51" i="1"/>
  <c r="IB51" i="1"/>
  <c r="HS51" i="1"/>
  <c r="HR51" i="1"/>
  <c r="HI51" i="1"/>
  <c r="HH51" i="1"/>
  <c r="GY51" i="1"/>
  <c r="GX51" i="1"/>
  <c r="GO51" i="1"/>
  <c r="GN51" i="1"/>
  <c r="GE51" i="1"/>
  <c r="II51" i="1" s="1"/>
  <c r="IG51" i="1" s="1"/>
  <c r="I51" i="1" s="1"/>
  <c r="GD51" i="1"/>
  <c r="FX51" i="1"/>
  <c r="FS51" i="1"/>
  <c r="FN51" i="1"/>
  <c r="FI51" i="1"/>
  <c r="FY51" i="1" s="1"/>
  <c r="FD51" i="1"/>
  <c r="EY51" i="1"/>
  <c r="ET51" i="1"/>
  <c r="EO51" i="1"/>
  <c r="EJ51" i="1"/>
  <c r="EA51" i="1"/>
  <c r="DZ51" i="1"/>
  <c r="DL51" i="1"/>
  <c r="DJ51" i="1"/>
  <c r="DA51" i="1"/>
  <c r="CR51" i="1"/>
  <c r="CM51" i="1"/>
  <c r="CL51" i="1"/>
  <c r="BX51" i="1"/>
  <c r="IK51" i="1" s="1"/>
  <c r="BS51" i="1"/>
  <c r="BR51" i="1"/>
  <c r="BD51" i="1"/>
  <c r="BC51" i="1"/>
  <c r="AO51" i="1"/>
  <c r="AN51" i="1"/>
  <c r="Z51" i="1"/>
  <c r="Y51" i="1"/>
  <c r="IK50" i="1"/>
  <c r="II50" i="1"/>
  <c r="IG50" i="1" s="1"/>
  <c r="I50" i="1" s="1"/>
  <c r="IC50" i="1"/>
  <c r="IB50" i="1"/>
  <c r="HS50" i="1"/>
  <c r="HR50" i="1"/>
  <c r="HI50" i="1"/>
  <c r="HH50" i="1"/>
  <c r="GY50" i="1"/>
  <c r="GX50" i="1"/>
  <c r="GO50" i="1"/>
  <c r="GN50" i="1"/>
  <c r="IH50" i="1" s="1"/>
  <c r="GE50" i="1"/>
  <c r="GD50" i="1"/>
  <c r="FX50" i="1"/>
  <c r="FS50" i="1"/>
  <c r="FN50" i="1"/>
  <c r="FI50" i="1"/>
  <c r="FY50" i="1" s="1"/>
  <c r="FD50" i="1"/>
  <c r="EY50" i="1"/>
  <c r="ET50" i="1"/>
  <c r="EO50" i="1"/>
  <c r="EJ50" i="1"/>
  <c r="EA50" i="1"/>
  <c r="DZ50" i="1"/>
  <c r="DL50" i="1"/>
  <c r="DJ50" i="1"/>
  <c r="DA50" i="1"/>
  <c r="CR50" i="1"/>
  <c r="CM50" i="1"/>
  <c r="CL50" i="1"/>
  <c r="BX50" i="1"/>
  <c r="BS50" i="1"/>
  <c r="BR50" i="1"/>
  <c r="BD50" i="1"/>
  <c r="BC50" i="1"/>
  <c r="AO50" i="1"/>
  <c r="AN50" i="1"/>
  <c r="Z50" i="1"/>
  <c r="H50" i="1" s="1"/>
  <c r="Y50" i="1"/>
  <c r="IH49" i="1"/>
  <c r="IC49" i="1"/>
  <c r="IB49" i="1"/>
  <c r="HS49" i="1"/>
  <c r="HR49" i="1"/>
  <c r="HI49" i="1"/>
  <c r="HH49" i="1"/>
  <c r="GY49" i="1"/>
  <c r="GX49" i="1"/>
  <c r="GO49" i="1"/>
  <c r="GN49" i="1"/>
  <c r="GE49" i="1"/>
  <c r="II49" i="1" s="1"/>
  <c r="IG49" i="1" s="1"/>
  <c r="GD49" i="1"/>
  <c r="FX49" i="1"/>
  <c r="FS49" i="1"/>
  <c r="FN49" i="1"/>
  <c r="FI49" i="1"/>
  <c r="FY49" i="1" s="1"/>
  <c r="FD49" i="1"/>
  <c r="EY49" i="1"/>
  <c r="ET49" i="1"/>
  <c r="EO49" i="1"/>
  <c r="EJ49" i="1"/>
  <c r="EA49" i="1"/>
  <c r="DZ49" i="1"/>
  <c r="DL49" i="1"/>
  <c r="DJ49" i="1"/>
  <c r="DA49" i="1"/>
  <c r="CR49" i="1"/>
  <c r="CM49" i="1"/>
  <c r="CL49" i="1"/>
  <c r="BX49" i="1"/>
  <c r="IK49" i="1" s="1"/>
  <c r="BS49" i="1"/>
  <c r="BR49" i="1"/>
  <c r="BD49" i="1"/>
  <c r="BC49" i="1"/>
  <c r="AO49" i="1"/>
  <c r="AN49" i="1"/>
  <c r="Z49" i="1"/>
  <c r="IJ49" i="1" s="1"/>
  <c r="Y49" i="1"/>
  <c r="IK48" i="1"/>
  <c r="II48" i="1"/>
  <c r="IG48" i="1" s="1"/>
  <c r="IC48" i="1"/>
  <c r="IB48" i="1"/>
  <c r="HS48" i="1"/>
  <c r="HR48" i="1"/>
  <c r="HI48" i="1"/>
  <c r="HH48" i="1"/>
  <c r="GY48" i="1"/>
  <c r="GX48" i="1"/>
  <c r="GO48" i="1"/>
  <c r="GN48" i="1"/>
  <c r="IH48" i="1" s="1"/>
  <c r="GE48" i="1"/>
  <c r="GD48" i="1"/>
  <c r="FX48" i="1"/>
  <c r="FS48" i="1"/>
  <c r="FN48" i="1"/>
  <c r="FI48" i="1"/>
  <c r="FY48" i="1" s="1"/>
  <c r="FD48" i="1"/>
  <c r="EY48" i="1"/>
  <c r="ET48" i="1"/>
  <c r="EO48" i="1"/>
  <c r="EJ48" i="1"/>
  <c r="EA48" i="1"/>
  <c r="DZ48" i="1"/>
  <c r="DL48" i="1"/>
  <c r="DJ48" i="1"/>
  <c r="DA48" i="1"/>
  <c r="CR48" i="1"/>
  <c r="CM48" i="1"/>
  <c r="CL48" i="1"/>
  <c r="BX48" i="1"/>
  <c r="BS48" i="1"/>
  <c r="BR48" i="1"/>
  <c r="BD48" i="1"/>
  <c r="BC48" i="1"/>
  <c r="AO48" i="1"/>
  <c r="AN48" i="1"/>
  <c r="Z48" i="1"/>
  <c r="IJ48" i="1" s="1"/>
  <c r="Y48" i="1"/>
  <c r="IH47" i="1"/>
  <c r="IC47" i="1"/>
  <c r="IB47" i="1"/>
  <c r="HS47" i="1"/>
  <c r="HR47" i="1"/>
  <c r="HI47" i="1"/>
  <c r="HH47" i="1"/>
  <c r="GY47" i="1"/>
  <c r="GX47" i="1"/>
  <c r="GO47" i="1"/>
  <c r="GN47" i="1"/>
  <c r="GE47" i="1"/>
  <c r="II47" i="1" s="1"/>
  <c r="IG47" i="1" s="1"/>
  <c r="I47" i="1" s="1"/>
  <c r="GD47" i="1"/>
  <c r="FX47" i="1"/>
  <c r="FS47" i="1"/>
  <c r="FN47" i="1"/>
  <c r="FI47" i="1"/>
  <c r="FY47" i="1" s="1"/>
  <c r="FD47" i="1"/>
  <c r="EY47" i="1"/>
  <c r="ET47" i="1"/>
  <c r="EO47" i="1"/>
  <c r="EJ47" i="1"/>
  <c r="EA47" i="1"/>
  <c r="DZ47" i="1"/>
  <c r="DL47" i="1"/>
  <c r="DJ47" i="1"/>
  <c r="DA47" i="1"/>
  <c r="CR47" i="1"/>
  <c r="CM47" i="1"/>
  <c r="CL47" i="1"/>
  <c r="BX47" i="1"/>
  <c r="IK47" i="1" s="1"/>
  <c r="BS47" i="1"/>
  <c r="BR47" i="1"/>
  <c r="BD47" i="1"/>
  <c r="BC47" i="1"/>
  <c r="AO47" i="1"/>
  <c r="AN47" i="1"/>
  <c r="Z47" i="1"/>
  <c r="IJ47" i="1" s="1"/>
  <c r="Y47" i="1"/>
  <c r="IK46" i="1"/>
  <c r="IJ46" i="1"/>
  <c r="II46" i="1"/>
  <c r="IG46" i="1" s="1"/>
  <c r="IC46" i="1"/>
  <c r="IB46" i="1"/>
  <c r="HS46" i="1"/>
  <c r="HR46" i="1"/>
  <c r="HI46" i="1"/>
  <c r="HH46" i="1"/>
  <c r="GY46" i="1"/>
  <c r="GX46" i="1"/>
  <c r="GO46" i="1"/>
  <c r="GN46" i="1"/>
  <c r="IH46" i="1" s="1"/>
  <c r="GE46" i="1"/>
  <c r="GD46" i="1"/>
  <c r="FX46" i="1"/>
  <c r="FS46" i="1"/>
  <c r="FN46" i="1"/>
  <c r="FI46" i="1"/>
  <c r="FY46" i="1" s="1"/>
  <c r="FD46" i="1"/>
  <c r="EY46" i="1"/>
  <c r="ET46" i="1"/>
  <c r="EO46" i="1"/>
  <c r="EJ46" i="1"/>
  <c r="EA46" i="1"/>
  <c r="DZ46" i="1"/>
  <c r="DL46" i="1"/>
  <c r="DJ46" i="1"/>
  <c r="DA46" i="1"/>
  <c r="CR46" i="1"/>
  <c r="CM46" i="1"/>
  <c r="H46" i="1" s="1"/>
  <c r="CL46" i="1"/>
  <c r="BX46" i="1"/>
  <c r="BS46" i="1"/>
  <c r="BR46" i="1"/>
  <c r="BD46" i="1"/>
  <c r="BC46" i="1"/>
  <c r="AO46" i="1"/>
  <c r="AN46" i="1"/>
  <c r="Z46" i="1"/>
  <c r="Y46" i="1"/>
  <c r="IH45" i="1"/>
  <c r="IG45" i="1"/>
  <c r="IC45" i="1"/>
  <c r="IB45" i="1"/>
  <c r="HS45" i="1"/>
  <c r="HR45" i="1"/>
  <c r="HI45" i="1"/>
  <c r="HH45" i="1"/>
  <c r="GY45" i="1"/>
  <c r="GX45" i="1"/>
  <c r="GO45" i="1"/>
  <c r="GN45" i="1"/>
  <c r="GE45" i="1"/>
  <c r="II45" i="1" s="1"/>
  <c r="GD45" i="1"/>
  <c r="FX45" i="1"/>
  <c r="FS45" i="1"/>
  <c r="FN45" i="1"/>
  <c r="FI45" i="1"/>
  <c r="FY45" i="1" s="1"/>
  <c r="FD45" i="1"/>
  <c r="EY45" i="1"/>
  <c r="ET45" i="1"/>
  <c r="EO45" i="1"/>
  <c r="EJ45" i="1"/>
  <c r="EA45" i="1"/>
  <c r="DZ45" i="1"/>
  <c r="DL45" i="1"/>
  <c r="DJ45" i="1"/>
  <c r="DA45" i="1"/>
  <c r="CR45" i="1"/>
  <c r="CM45" i="1"/>
  <c r="CL45" i="1"/>
  <c r="BX45" i="1"/>
  <c r="IK45" i="1" s="1"/>
  <c r="BS45" i="1"/>
  <c r="BR45" i="1"/>
  <c r="BD45" i="1"/>
  <c r="BC45" i="1"/>
  <c r="AO45" i="1"/>
  <c r="AN45" i="1"/>
  <c r="Z45" i="1"/>
  <c r="IJ45" i="1" s="1"/>
  <c r="Y45" i="1"/>
  <c r="I45" i="1" s="1"/>
  <c r="IJ44" i="1"/>
  <c r="II44" i="1"/>
  <c r="IG44" i="1" s="1"/>
  <c r="IC44" i="1"/>
  <c r="IB44" i="1"/>
  <c r="HS44" i="1"/>
  <c r="HR44" i="1"/>
  <c r="HI44" i="1"/>
  <c r="HH44" i="1"/>
  <c r="GY44" i="1"/>
  <c r="GX44" i="1"/>
  <c r="GO44" i="1"/>
  <c r="GN44" i="1"/>
  <c r="IH44" i="1" s="1"/>
  <c r="GE44" i="1"/>
  <c r="GD44" i="1"/>
  <c r="FX44" i="1"/>
  <c r="FS44" i="1"/>
  <c r="FN44" i="1"/>
  <c r="FI44" i="1"/>
  <c r="FY44" i="1" s="1"/>
  <c r="FD44" i="1"/>
  <c r="EY44" i="1"/>
  <c r="ET44" i="1"/>
  <c r="EO44" i="1"/>
  <c r="EJ44" i="1"/>
  <c r="EA44" i="1"/>
  <c r="DZ44" i="1"/>
  <c r="DL44" i="1"/>
  <c r="DJ44" i="1"/>
  <c r="DA44" i="1"/>
  <c r="CR44" i="1"/>
  <c r="CM44" i="1"/>
  <c r="CL44" i="1"/>
  <c r="BX44" i="1"/>
  <c r="IK44" i="1" s="1"/>
  <c r="BS44" i="1"/>
  <c r="BR44" i="1"/>
  <c r="BD44" i="1"/>
  <c r="BC44" i="1"/>
  <c r="AO44" i="1"/>
  <c r="AN44" i="1"/>
  <c r="Z44" i="1"/>
  <c r="H44" i="1" s="1"/>
  <c r="Y44" i="1"/>
  <c r="IH43" i="1"/>
  <c r="IG43" i="1"/>
  <c r="IC43" i="1"/>
  <c r="IB43" i="1"/>
  <c r="HS43" i="1"/>
  <c r="HR43" i="1"/>
  <c r="HI43" i="1"/>
  <c r="HH43" i="1"/>
  <c r="GY43" i="1"/>
  <c r="GX43" i="1"/>
  <c r="GO43" i="1"/>
  <c r="GN43" i="1"/>
  <c r="GE43" i="1"/>
  <c r="II43" i="1" s="1"/>
  <c r="GD43" i="1"/>
  <c r="FX43" i="1"/>
  <c r="FS43" i="1"/>
  <c r="FN43" i="1"/>
  <c r="FI43" i="1"/>
  <c r="FY43" i="1" s="1"/>
  <c r="FD43" i="1"/>
  <c r="EY43" i="1"/>
  <c r="ET43" i="1"/>
  <c r="EO43" i="1"/>
  <c r="EJ43" i="1"/>
  <c r="EA43" i="1"/>
  <c r="DZ43" i="1"/>
  <c r="DL43" i="1"/>
  <c r="DJ43" i="1"/>
  <c r="DA43" i="1"/>
  <c r="CR43" i="1"/>
  <c r="CM43" i="1"/>
  <c r="CL43" i="1"/>
  <c r="BX43" i="1"/>
  <c r="IK43" i="1" s="1"/>
  <c r="BS43" i="1"/>
  <c r="BR43" i="1"/>
  <c r="BD43" i="1"/>
  <c r="BC43" i="1"/>
  <c r="AO43" i="1"/>
  <c r="AN43" i="1"/>
  <c r="Z43" i="1"/>
  <c r="IJ43" i="1" s="1"/>
  <c r="Y43" i="1"/>
  <c r="I43" i="1" s="1"/>
  <c r="IJ42" i="1"/>
  <c r="II42" i="1"/>
  <c r="IG42" i="1" s="1"/>
  <c r="IC42" i="1"/>
  <c r="IB42" i="1"/>
  <c r="HS42" i="1"/>
  <c r="HR42" i="1"/>
  <c r="HI42" i="1"/>
  <c r="HH42" i="1"/>
  <c r="GY42" i="1"/>
  <c r="GX42" i="1"/>
  <c r="GO42" i="1"/>
  <c r="GN42" i="1"/>
  <c r="IH42" i="1" s="1"/>
  <c r="GE42" i="1"/>
  <c r="GD42" i="1"/>
  <c r="FX42" i="1"/>
  <c r="FS42" i="1"/>
  <c r="FN42" i="1"/>
  <c r="FI42" i="1"/>
  <c r="FY42" i="1" s="1"/>
  <c r="FD42" i="1"/>
  <c r="EY42" i="1"/>
  <c r="ET42" i="1"/>
  <c r="EO42" i="1"/>
  <c r="EJ42" i="1"/>
  <c r="EA42" i="1"/>
  <c r="DZ42" i="1"/>
  <c r="DL42" i="1"/>
  <c r="DJ42" i="1"/>
  <c r="DA42" i="1"/>
  <c r="CR42" i="1"/>
  <c r="CM42" i="1"/>
  <c r="CL42" i="1"/>
  <c r="BX42" i="1"/>
  <c r="IK42" i="1" s="1"/>
  <c r="BS42" i="1"/>
  <c r="BR42" i="1"/>
  <c r="BD42" i="1"/>
  <c r="BC42" i="1"/>
  <c r="AO42" i="1"/>
  <c r="AN42" i="1"/>
  <c r="Z42" i="1"/>
  <c r="H42" i="1" s="1"/>
  <c r="Y42" i="1"/>
  <c r="IH41" i="1"/>
  <c r="IG41" i="1"/>
  <c r="IC41" i="1"/>
  <c r="IB41" i="1"/>
  <c r="HS41" i="1"/>
  <c r="HR41" i="1"/>
  <c r="HI41" i="1"/>
  <c r="HH41" i="1"/>
  <c r="GY41" i="1"/>
  <c r="GX41" i="1"/>
  <c r="GO41" i="1"/>
  <c r="GN41" i="1"/>
  <c r="GE41" i="1"/>
  <c r="II41" i="1" s="1"/>
  <c r="GD41" i="1"/>
  <c r="FX41" i="1"/>
  <c r="FS41" i="1"/>
  <c r="FN41" i="1"/>
  <c r="FI41" i="1"/>
  <c r="FY41" i="1" s="1"/>
  <c r="FD41" i="1"/>
  <c r="EY41" i="1"/>
  <c r="ET41" i="1"/>
  <c r="EO41" i="1"/>
  <c r="EJ41" i="1"/>
  <c r="EA41" i="1"/>
  <c r="DZ41" i="1"/>
  <c r="DL41" i="1"/>
  <c r="DJ41" i="1"/>
  <c r="DA41" i="1"/>
  <c r="CR41" i="1"/>
  <c r="CM41" i="1"/>
  <c r="CL41" i="1"/>
  <c r="BX41" i="1"/>
  <c r="IK41" i="1" s="1"/>
  <c r="BS41" i="1"/>
  <c r="BR41" i="1"/>
  <c r="BD41" i="1"/>
  <c r="BC41" i="1"/>
  <c r="AO41" i="1"/>
  <c r="AN41" i="1"/>
  <c r="Z41" i="1"/>
  <c r="IJ41" i="1" s="1"/>
  <c r="Y41" i="1"/>
  <c r="I41" i="1" s="1"/>
  <c r="II40" i="1"/>
  <c r="IG40" i="1" s="1"/>
  <c r="IC40" i="1"/>
  <c r="IB40" i="1"/>
  <c r="HS40" i="1"/>
  <c r="HR40" i="1"/>
  <c r="HI40" i="1"/>
  <c r="HH40" i="1"/>
  <c r="GY40" i="1"/>
  <c r="GX40" i="1"/>
  <c r="GO40" i="1"/>
  <c r="GN40" i="1"/>
  <c r="IH40" i="1" s="1"/>
  <c r="GE40" i="1"/>
  <c r="GD40" i="1"/>
  <c r="FX40" i="1"/>
  <c r="FS40" i="1"/>
  <c r="FN40" i="1"/>
  <c r="FI40" i="1"/>
  <c r="FY40" i="1" s="1"/>
  <c r="FD40" i="1"/>
  <c r="EY40" i="1"/>
  <c r="ET40" i="1"/>
  <c r="EO40" i="1"/>
  <c r="EJ40" i="1"/>
  <c r="EA40" i="1"/>
  <c r="DZ40" i="1"/>
  <c r="DL40" i="1"/>
  <c r="DJ40" i="1"/>
  <c r="DA40" i="1"/>
  <c r="CR40" i="1"/>
  <c r="CM40" i="1"/>
  <c r="CL40" i="1"/>
  <c r="BX40" i="1"/>
  <c r="IK40" i="1" s="1"/>
  <c r="BS40" i="1"/>
  <c r="BR40" i="1"/>
  <c r="BD40" i="1"/>
  <c r="BC40" i="1"/>
  <c r="AO40" i="1"/>
  <c r="AN40" i="1"/>
  <c r="Z40" i="1"/>
  <c r="IJ40" i="1" s="1"/>
  <c r="Y40" i="1"/>
  <c r="IH39" i="1"/>
  <c r="IC39" i="1"/>
  <c r="IB39" i="1"/>
  <c r="HS39" i="1"/>
  <c r="HR39" i="1"/>
  <c r="HI39" i="1"/>
  <c r="HH39" i="1"/>
  <c r="GY39" i="1"/>
  <c r="GX39" i="1"/>
  <c r="GO39" i="1"/>
  <c r="GN39" i="1"/>
  <c r="GE39" i="1"/>
  <c r="II39" i="1" s="1"/>
  <c r="IG39" i="1" s="1"/>
  <c r="GD39" i="1"/>
  <c r="FX39" i="1"/>
  <c r="FS39" i="1"/>
  <c r="FN39" i="1"/>
  <c r="FI39" i="1"/>
  <c r="FY39" i="1" s="1"/>
  <c r="FD39" i="1"/>
  <c r="EY39" i="1"/>
  <c r="ET39" i="1"/>
  <c r="EO39" i="1"/>
  <c r="EJ39" i="1"/>
  <c r="EA39" i="1"/>
  <c r="DZ39" i="1"/>
  <c r="DL39" i="1"/>
  <c r="DJ39" i="1"/>
  <c r="DA39" i="1"/>
  <c r="CR39" i="1"/>
  <c r="CM39" i="1"/>
  <c r="CL39" i="1"/>
  <c r="BX39" i="1"/>
  <c r="IK39" i="1" s="1"/>
  <c r="BS39" i="1"/>
  <c r="BR39" i="1"/>
  <c r="BD39" i="1"/>
  <c r="BC39" i="1"/>
  <c r="AO39" i="1"/>
  <c r="AN39" i="1"/>
  <c r="Z39" i="1"/>
  <c r="IJ39" i="1" s="1"/>
  <c r="Y39" i="1"/>
  <c r="II38" i="1"/>
  <c r="IG38" i="1" s="1"/>
  <c r="IC38" i="1"/>
  <c r="IB38" i="1"/>
  <c r="HS38" i="1"/>
  <c r="HR38" i="1"/>
  <c r="HI38" i="1"/>
  <c r="HH38" i="1"/>
  <c r="GY38" i="1"/>
  <c r="GX38" i="1"/>
  <c r="GO38" i="1"/>
  <c r="GN38" i="1"/>
  <c r="IH38" i="1" s="1"/>
  <c r="GE38" i="1"/>
  <c r="GD38" i="1"/>
  <c r="FX38" i="1"/>
  <c r="FS38" i="1"/>
  <c r="FN38" i="1"/>
  <c r="FI38" i="1"/>
  <c r="FY38" i="1" s="1"/>
  <c r="FD38" i="1"/>
  <c r="EY38" i="1"/>
  <c r="ET38" i="1"/>
  <c r="EO38" i="1"/>
  <c r="EJ38" i="1"/>
  <c r="EA38" i="1"/>
  <c r="DZ38" i="1"/>
  <c r="DL38" i="1"/>
  <c r="DJ38" i="1"/>
  <c r="DA38" i="1"/>
  <c r="CR38" i="1"/>
  <c r="CM38" i="1"/>
  <c r="CL38" i="1"/>
  <c r="BX38" i="1"/>
  <c r="IK38" i="1" s="1"/>
  <c r="BS38" i="1"/>
  <c r="BR38" i="1"/>
  <c r="BD38" i="1"/>
  <c r="BC38" i="1"/>
  <c r="AO38" i="1"/>
  <c r="AN38" i="1"/>
  <c r="Z38" i="1"/>
  <c r="IJ38" i="1" s="1"/>
  <c r="Y38" i="1"/>
  <c r="IH37" i="1"/>
  <c r="IC37" i="1"/>
  <c r="IB37" i="1"/>
  <c r="HS37" i="1"/>
  <c r="HR37" i="1"/>
  <c r="HI37" i="1"/>
  <c r="HH37" i="1"/>
  <c r="GY37" i="1"/>
  <c r="GX37" i="1"/>
  <c r="GO37" i="1"/>
  <c r="GN37" i="1"/>
  <c r="GE37" i="1"/>
  <c r="II37" i="1" s="1"/>
  <c r="IG37" i="1" s="1"/>
  <c r="GD37" i="1"/>
  <c r="FX37" i="1"/>
  <c r="FS37" i="1"/>
  <c r="FN37" i="1"/>
  <c r="FI37" i="1"/>
  <c r="FY37" i="1" s="1"/>
  <c r="FD37" i="1"/>
  <c r="EY37" i="1"/>
  <c r="ET37" i="1"/>
  <c r="EO37" i="1"/>
  <c r="EJ37" i="1"/>
  <c r="EA37" i="1"/>
  <c r="DZ37" i="1"/>
  <c r="DL37" i="1"/>
  <c r="DJ37" i="1"/>
  <c r="DA37" i="1"/>
  <c r="CR37" i="1"/>
  <c r="CM37" i="1"/>
  <c r="CL37" i="1"/>
  <c r="BX37" i="1"/>
  <c r="IK37" i="1" s="1"/>
  <c r="BS37" i="1"/>
  <c r="BR37" i="1"/>
  <c r="BD37" i="1"/>
  <c r="BC37" i="1"/>
  <c r="AO37" i="1"/>
  <c r="AN37" i="1"/>
  <c r="Z37" i="1"/>
  <c r="IJ37" i="1" s="1"/>
  <c r="Y37" i="1"/>
  <c r="II36" i="1"/>
  <c r="IG36" i="1" s="1"/>
  <c r="IC36" i="1"/>
  <c r="IB36" i="1"/>
  <c r="HS36" i="1"/>
  <c r="HR36" i="1"/>
  <c r="HI36" i="1"/>
  <c r="HH36" i="1"/>
  <c r="GY36" i="1"/>
  <c r="GX36" i="1"/>
  <c r="GO36" i="1"/>
  <c r="GN36" i="1"/>
  <c r="IH36" i="1" s="1"/>
  <c r="GE36" i="1"/>
  <c r="GD36" i="1"/>
  <c r="FX36" i="1"/>
  <c r="FS36" i="1"/>
  <c r="FN36" i="1"/>
  <c r="FI36" i="1"/>
  <c r="FY36" i="1" s="1"/>
  <c r="FD36" i="1"/>
  <c r="EY36" i="1"/>
  <c r="ET36" i="1"/>
  <c r="EO36" i="1"/>
  <c r="EJ36" i="1"/>
  <c r="EA36" i="1"/>
  <c r="DZ36" i="1"/>
  <c r="DL36" i="1"/>
  <c r="DJ36" i="1"/>
  <c r="DA36" i="1"/>
  <c r="CR36" i="1"/>
  <c r="CM36" i="1"/>
  <c r="CL36" i="1"/>
  <c r="BX36" i="1"/>
  <c r="IK36" i="1" s="1"/>
  <c r="BS36" i="1"/>
  <c r="BR36" i="1"/>
  <c r="BD36" i="1"/>
  <c r="BC36" i="1"/>
  <c r="AO36" i="1"/>
  <c r="AN36" i="1"/>
  <c r="Z36" i="1"/>
  <c r="IJ36" i="1" s="1"/>
  <c r="Y36" i="1"/>
  <c r="IH35" i="1"/>
  <c r="IC35" i="1"/>
  <c r="IB35" i="1"/>
  <c r="HS35" i="1"/>
  <c r="HR35" i="1"/>
  <c r="HI35" i="1"/>
  <c r="HH35" i="1"/>
  <c r="GY35" i="1"/>
  <c r="GX35" i="1"/>
  <c r="GO35" i="1"/>
  <c r="GN35" i="1"/>
  <c r="GE35" i="1"/>
  <c r="II35" i="1" s="1"/>
  <c r="IG35" i="1" s="1"/>
  <c r="GD35" i="1"/>
  <c r="FX35" i="1"/>
  <c r="FS35" i="1"/>
  <c r="FN35" i="1"/>
  <c r="FI35" i="1"/>
  <c r="FY35" i="1" s="1"/>
  <c r="FD35" i="1"/>
  <c r="EY35" i="1"/>
  <c r="ET35" i="1"/>
  <c r="EO35" i="1"/>
  <c r="EJ35" i="1"/>
  <c r="EA35" i="1"/>
  <c r="DZ35" i="1"/>
  <c r="DL35" i="1"/>
  <c r="DJ35" i="1"/>
  <c r="DA35" i="1"/>
  <c r="CR35" i="1"/>
  <c r="CM35" i="1"/>
  <c r="CL35" i="1"/>
  <c r="BX35" i="1"/>
  <c r="IK35" i="1" s="1"/>
  <c r="BS35" i="1"/>
  <c r="BR35" i="1"/>
  <c r="BD35" i="1"/>
  <c r="BC35" i="1"/>
  <c r="AO35" i="1"/>
  <c r="AN35" i="1"/>
  <c r="Z35" i="1"/>
  <c r="IJ35" i="1" s="1"/>
  <c r="Y35" i="1"/>
  <c r="II34" i="1"/>
  <c r="IG34" i="1" s="1"/>
  <c r="IC34" i="1"/>
  <c r="IB34" i="1"/>
  <c r="HS34" i="1"/>
  <c r="HR34" i="1"/>
  <c r="HI34" i="1"/>
  <c r="HH34" i="1"/>
  <c r="GY34" i="1"/>
  <c r="GX34" i="1"/>
  <c r="GO34" i="1"/>
  <c r="GN34" i="1"/>
  <c r="IH34" i="1" s="1"/>
  <c r="GE34" i="1"/>
  <c r="GD34" i="1"/>
  <c r="FX34" i="1"/>
  <c r="FS34" i="1"/>
  <c r="FN34" i="1"/>
  <c r="FI34" i="1"/>
  <c r="FY34" i="1" s="1"/>
  <c r="FD34" i="1"/>
  <c r="EY34" i="1"/>
  <c r="ET34" i="1"/>
  <c r="EO34" i="1"/>
  <c r="EJ34" i="1"/>
  <c r="EA34" i="1"/>
  <c r="DZ34" i="1"/>
  <c r="DL34" i="1"/>
  <c r="DJ34" i="1"/>
  <c r="DA34" i="1"/>
  <c r="CR34" i="1"/>
  <c r="CM34" i="1"/>
  <c r="CL34" i="1"/>
  <c r="BX34" i="1"/>
  <c r="IK34" i="1" s="1"/>
  <c r="BS34" i="1"/>
  <c r="BR34" i="1"/>
  <c r="BD34" i="1"/>
  <c r="BC34" i="1"/>
  <c r="AO34" i="1"/>
  <c r="AN34" i="1"/>
  <c r="Z34" i="1"/>
  <c r="IJ34" i="1" s="1"/>
  <c r="Y34" i="1"/>
  <c r="IK33" i="1"/>
  <c r="IC33" i="1"/>
  <c r="IB33" i="1"/>
  <c r="HS33" i="1"/>
  <c r="HR33" i="1"/>
  <c r="HI33" i="1"/>
  <c r="HH33" i="1"/>
  <c r="GY33" i="1"/>
  <c r="GX33" i="1"/>
  <c r="GO33" i="1"/>
  <c r="GN33" i="1"/>
  <c r="IH33" i="1" s="1"/>
  <c r="GE33" i="1"/>
  <c r="II33" i="1" s="1"/>
  <c r="IG33" i="1" s="1"/>
  <c r="GD33" i="1"/>
  <c r="FX33" i="1"/>
  <c r="FS33" i="1"/>
  <c r="FN33" i="1"/>
  <c r="FI33" i="1"/>
  <c r="FY33" i="1" s="1"/>
  <c r="FD33" i="1"/>
  <c r="EY33" i="1"/>
  <c r="ET33" i="1"/>
  <c r="EO33" i="1"/>
  <c r="EJ33" i="1"/>
  <c r="EA33" i="1"/>
  <c r="DZ33" i="1"/>
  <c r="DL33" i="1"/>
  <c r="DJ33" i="1"/>
  <c r="DA33" i="1"/>
  <c r="CR33" i="1"/>
  <c r="CM33" i="1"/>
  <c r="CL33" i="1"/>
  <c r="BX33" i="1"/>
  <c r="BS33" i="1"/>
  <c r="BR33" i="1"/>
  <c r="BD33" i="1"/>
  <c r="BC33" i="1"/>
  <c r="AO33" i="1"/>
  <c r="AN33" i="1"/>
  <c r="Z33" i="1"/>
  <c r="IJ33" i="1" s="1"/>
  <c r="Y33" i="1"/>
  <c r="IE33" i="1" s="1"/>
  <c r="IF33" i="1" s="1"/>
  <c r="IK32" i="1"/>
  <c r="IH32" i="1"/>
  <c r="IC32" i="1"/>
  <c r="IB32" i="1"/>
  <c r="HS32" i="1"/>
  <c r="HR32" i="1"/>
  <c r="HI32" i="1"/>
  <c r="HH32" i="1"/>
  <c r="GY32" i="1"/>
  <c r="GX32" i="1"/>
  <c r="GO32" i="1"/>
  <c r="GN32" i="1"/>
  <c r="GE32" i="1"/>
  <c r="II32" i="1" s="1"/>
  <c r="IG32" i="1" s="1"/>
  <c r="GD32" i="1"/>
  <c r="FX32" i="1"/>
  <c r="FS32" i="1"/>
  <c r="FN32" i="1"/>
  <c r="FI32" i="1"/>
  <c r="FY32" i="1" s="1"/>
  <c r="H32" i="1" s="1"/>
  <c r="FD32" i="1"/>
  <c r="EY32" i="1"/>
  <c r="ET32" i="1"/>
  <c r="EO32" i="1"/>
  <c r="EJ32" i="1"/>
  <c r="EA32" i="1"/>
  <c r="DZ32" i="1"/>
  <c r="DL32" i="1"/>
  <c r="DJ32" i="1"/>
  <c r="DA32" i="1"/>
  <c r="CR32" i="1"/>
  <c r="CM32" i="1"/>
  <c r="CL32" i="1"/>
  <c r="BX32" i="1"/>
  <c r="BS32" i="1"/>
  <c r="BR32" i="1"/>
  <c r="BD32" i="1"/>
  <c r="BC32" i="1"/>
  <c r="AO32" i="1"/>
  <c r="AN32" i="1"/>
  <c r="Z32" i="1"/>
  <c r="IJ32" i="1" s="1"/>
  <c r="Y32" i="1"/>
  <c r="IE32" i="1" s="1"/>
  <c r="IF32" i="1" s="1"/>
  <c r="IK31" i="1"/>
  <c r="IG31" i="1"/>
  <c r="IC31" i="1"/>
  <c r="IB31" i="1"/>
  <c r="HS31" i="1"/>
  <c r="HR31" i="1"/>
  <c r="HI31" i="1"/>
  <c r="HH31" i="1"/>
  <c r="GY31" i="1"/>
  <c r="GX31" i="1"/>
  <c r="GO31" i="1"/>
  <c r="GN31" i="1"/>
  <c r="IH31" i="1" s="1"/>
  <c r="GE31" i="1"/>
  <c r="II31" i="1" s="1"/>
  <c r="GD31" i="1"/>
  <c r="FX31" i="1"/>
  <c r="FS31" i="1"/>
  <c r="FN31" i="1"/>
  <c r="FI31" i="1"/>
  <c r="FY31" i="1" s="1"/>
  <c r="FD31" i="1"/>
  <c r="EY31" i="1"/>
  <c r="ET31" i="1"/>
  <c r="EO31" i="1"/>
  <c r="EJ31" i="1"/>
  <c r="EA31" i="1"/>
  <c r="DZ31" i="1"/>
  <c r="DL31" i="1"/>
  <c r="DJ31" i="1"/>
  <c r="DA31" i="1"/>
  <c r="CR31" i="1"/>
  <c r="CM31" i="1"/>
  <c r="CL31" i="1"/>
  <c r="BX31" i="1"/>
  <c r="BS31" i="1"/>
  <c r="BR31" i="1"/>
  <c r="BD31" i="1"/>
  <c r="BC31" i="1"/>
  <c r="AO31" i="1"/>
  <c r="AN31" i="1"/>
  <c r="Z31" i="1"/>
  <c r="IJ31" i="1" s="1"/>
  <c r="Y31" i="1"/>
  <c r="IJ30" i="1"/>
  <c r="IC30" i="1"/>
  <c r="IB30" i="1"/>
  <c r="HS30" i="1"/>
  <c r="HR30" i="1"/>
  <c r="HI30" i="1"/>
  <c r="HH30" i="1"/>
  <c r="GY30" i="1"/>
  <c r="GX30" i="1"/>
  <c r="GO30" i="1"/>
  <c r="GN30" i="1"/>
  <c r="IH30" i="1" s="1"/>
  <c r="GE30" i="1"/>
  <c r="II30" i="1" s="1"/>
  <c r="IG30" i="1" s="1"/>
  <c r="GD30" i="1"/>
  <c r="FX30" i="1"/>
  <c r="FS30" i="1"/>
  <c r="FN30" i="1"/>
  <c r="FI30" i="1"/>
  <c r="FY30" i="1" s="1"/>
  <c r="FD30" i="1"/>
  <c r="EY30" i="1"/>
  <c r="ET30" i="1"/>
  <c r="EO30" i="1"/>
  <c r="EJ30" i="1"/>
  <c r="EA30" i="1"/>
  <c r="DZ30" i="1"/>
  <c r="DL30" i="1"/>
  <c r="DJ30" i="1"/>
  <c r="DA30" i="1"/>
  <c r="CR30" i="1"/>
  <c r="CM30" i="1"/>
  <c r="CL30" i="1"/>
  <c r="BX30" i="1"/>
  <c r="IK30" i="1" s="1"/>
  <c r="BS30" i="1"/>
  <c r="BR30" i="1"/>
  <c r="BD30" i="1"/>
  <c r="BC30" i="1"/>
  <c r="AO30" i="1"/>
  <c r="AN30" i="1"/>
  <c r="Z30" i="1"/>
  <c r="Y30" i="1"/>
  <c r="IH29" i="1"/>
  <c r="IC29" i="1"/>
  <c r="IB29" i="1"/>
  <c r="HS29" i="1"/>
  <c r="HR29" i="1"/>
  <c r="HI29" i="1"/>
  <c r="HH29" i="1"/>
  <c r="GY29" i="1"/>
  <c r="GX29" i="1"/>
  <c r="GO29" i="1"/>
  <c r="GN29" i="1"/>
  <c r="GE29" i="1"/>
  <c r="II29" i="1" s="1"/>
  <c r="IG29" i="1" s="1"/>
  <c r="GD29" i="1"/>
  <c r="FX29" i="1"/>
  <c r="FS29" i="1"/>
  <c r="FN29" i="1"/>
  <c r="FI29" i="1"/>
  <c r="FY29" i="1" s="1"/>
  <c r="FD29" i="1"/>
  <c r="EY29" i="1"/>
  <c r="ET29" i="1"/>
  <c r="EO29" i="1"/>
  <c r="EJ29" i="1"/>
  <c r="EA29" i="1"/>
  <c r="DZ29" i="1"/>
  <c r="DL29" i="1"/>
  <c r="DJ29" i="1"/>
  <c r="DA29" i="1"/>
  <c r="CR29" i="1"/>
  <c r="CM29" i="1"/>
  <c r="CL29" i="1"/>
  <c r="BX29" i="1"/>
  <c r="IK29" i="1" s="1"/>
  <c r="BS29" i="1"/>
  <c r="BR29" i="1"/>
  <c r="BD29" i="1"/>
  <c r="BC29" i="1"/>
  <c r="AO29" i="1"/>
  <c r="AN29" i="1"/>
  <c r="Z29" i="1"/>
  <c r="H29" i="1" s="1"/>
  <c r="Y29" i="1"/>
  <c r="IJ28" i="1"/>
  <c r="IC28" i="1"/>
  <c r="IB28" i="1"/>
  <c r="HS28" i="1"/>
  <c r="HR28" i="1"/>
  <c r="HI28" i="1"/>
  <c r="HH28" i="1"/>
  <c r="GY28" i="1"/>
  <c r="GX28" i="1"/>
  <c r="GO28" i="1"/>
  <c r="GN28" i="1"/>
  <c r="IH28" i="1" s="1"/>
  <c r="GE28" i="1"/>
  <c r="II28" i="1" s="1"/>
  <c r="IG28" i="1" s="1"/>
  <c r="GD28" i="1"/>
  <c r="FX28" i="1"/>
  <c r="FS28" i="1"/>
  <c r="FN28" i="1"/>
  <c r="FI28" i="1"/>
  <c r="FY28" i="1" s="1"/>
  <c r="FD28" i="1"/>
  <c r="EY28" i="1"/>
  <c r="ET28" i="1"/>
  <c r="EO28" i="1"/>
  <c r="EJ28" i="1"/>
  <c r="EA28" i="1"/>
  <c r="DZ28" i="1"/>
  <c r="DL28" i="1"/>
  <c r="DJ28" i="1"/>
  <c r="DA28" i="1"/>
  <c r="CR28" i="1"/>
  <c r="CM28" i="1"/>
  <c r="CL28" i="1"/>
  <c r="BX28" i="1"/>
  <c r="IK28" i="1" s="1"/>
  <c r="BS28" i="1"/>
  <c r="BR28" i="1"/>
  <c r="BD28" i="1"/>
  <c r="BC28" i="1"/>
  <c r="AO28" i="1"/>
  <c r="AN28" i="1"/>
  <c r="Z28" i="1"/>
  <c r="Y28" i="1"/>
  <c r="IE28" i="1" s="1"/>
  <c r="IF28" i="1" s="1"/>
  <c r="IK27" i="1"/>
  <c r="IH27" i="1"/>
  <c r="IC27" i="1"/>
  <c r="IB27" i="1"/>
  <c r="HS27" i="1"/>
  <c r="HR27" i="1"/>
  <c r="HI27" i="1"/>
  <c r="HH27" i="1"/>
  <c r="GY27" i="1"/>
  <c r="GX27" i="1"/>
  <c r="GO27" i="1"/>
  <c r="GN27" i="1"/>
  <c r="GE27" i="1"/>
  <c r="II27" i="1" s="1"/>
  <c r="IG27" i="1" s="1"/>
  <c r="GD27" i="1"/>
  <c r="FX27" i="1"/>
  <c r="FS27" i="1"/>
  <c r="FN27" i="1"/>
  <c r="FI27" i="1"/>
  <c r="FY27" i="1" s="1"/>
  <c r="H27" i="1" s="1"/>
  <c r="FD27" i="1"/>
  <c r="EY27" i="1"/>
  <c r="ET27" i="1"/>
  <c r="EO27" i="1"/>
  <c r="EJ27" i="1"/>
  <c r="EA27" i="1"/>
  <c r="DZ27" i="1"/>
  <c r="DL27" i="1"/>
  <c r="DJ27" i="1"/>
  <c r="DA27" i="1"/>
  <c r="CR27" i="1"/>
  <c r="CM27" i="1"/>
  <c r="CL27" i="1"/>
  <c r="BX27" i="1"/>
  <c r="BS27" i="1"/>
  <c r="BR27" i="1"/>
  <c r="BD27" i="1"/>
  <c r="BC27" i="1"/>
  <c r="AO27" i="1"/>
  <c r="AN27" i="1"/>
  <c r="Z27" i="1"/>
  <c r="IJ27" i="1" s="1"/>
  <c r="Y27" i="1"/>
  <c r="IE27" i="1" s="1"/>
  <c r="IF27" i="1" s="1"/>
  <c r="IK26" i="1"/>
  <c r="IH26" i="1"/>
  <c r="IC26" i="1"/>
  <c r="IB26" i="1"/>
  <c r="HS26" i="1"/>
  <c r="HR26" i="1"/>
  <c r="HI26" i="1"/>
  <c r="HH26" i="1"/>
  <c r="GY26" i="1"/>
  <c r="GX26" i="1"/>
  <c r="GO26" i="1"/>
  <c r="GN26" i="1"/>
  <c r="GE26" i="1"/>
  <c r="II26" i="1" s="1"/>
  <c r="IG26" i="1" s="1"/>
  <c r="GD26" i="1"/>
  <c r="FX26" i="1"/>
  <c r="FS26" i="1"/>
  <c r="FN26" i="1"/>
  <c r="FI26" i="1"/>
  <c r="FY26" i="1" s="1"/>
  <c r="H26" i="1" s="1"/>
  <c r="FD26" i="1"/>
  <c r="EY26" i="1"/>
  <c r="ET26" i="1"/>
  <c r="EO26" i="1"/>
  <c r="EJ26" i="1"/>
  <c r="EA26" i="1"/>
  <c r="DZ26" i="1"/>
  <c r="DL26" i="1"/>
  <c r="DJ26" i="1"/>
  <c r="DA26" i="1"/>
  <c r="CR26" i="1"/>
  <c r="CM26" i="1"/>
  <c r="CL26" i="1"/>
  <c r="BX26" i="1"/>
  <c r="BS26" i="1"/>
  <c r="BR26" i="1"/>
  <c r="BD26" i="1"/>
  <c r="BC26" i="1"/>
  <c r="AO26" i="1"/>
  <c r="AN26" i="1"/>
  <c r="Z26" i="1"/>
  <c r="IJ26" i="1" s="1"/>
  <c r="Y26" i="1"/>
  <c r="IE26" i="1" s="1"/>
  <c r="IF26" i="1" s="1"/>
  <c r="IK25" i="1"/>
  <c r="IH25" i="1"/>
  <c r="IC25" i="1"/>
  <c r="IB25" i="1"/>
  <c r="HS25" i="1"/>
  <c r="HR25" i="1"/>
  <c r="HI25" i="1"/>
  <c r="HH25" i="1"/>
  <c r="GY25" i="1"/>
  <c r="GX25" i="1"/>
  <c r="GO25" i="1"/>
  <c r="GN25" i="1"/>
  <c r="GE25" i="1"/>
  <c r="II25" i="1" s="1"/>
  <c r="IG25" i="1" s="1"/>
  <c r="GD25" i="1"/>
  <c r="FX25" i="1"/>
  <c r="FS25" i="1"/>
  <c r="FN25" i="1"/>
  <c r="FI25" i="1"/>
  <c r="FY25" i="1" s="1"/>
  <c r="H25" i="1" s="1"/>
  <c r="FD25" i="1"/>
  <c r="EY25" i="1"/>
  <c r="ET25" i="1"/>
  <c r="EO25" i="1"/>
  <c r="EJ25" i="1"/>
  <c r="EA25" i="1"/>
  <c r="DZ25" i="1"/>
  <c r="DL25" i="1"/>
  <c r="DJ25" i="1"/>
  <c r="DA25" i="1"/>
  <c r="CR25" i="1"/>
  <c r="CM25" i="1"/>
  <c r="CL25" i="1"/>
  <c r="BX25" i="1"/>
  <c r="BS25" i="1"/>
  <c r="BR25" i="1"/>
  <c r="BD25" i="1"/>
  <c r="BC25" i="1"/>
  <c r="AO25" i="1"/>
  <c r="AN25" i="1"/>
  <c r="Z25" i="1"/>
  <c r="IJ25" i="1" s="1"/>
  <c r="Y25" i="1"/>
  <c r="IE25" i="1" s="1"/>
  <c r="IF25" i="1" s="1"/>
  <c r="IK24" i="1"/>
  <c r="IH24" i="1"/>
  <c r="IC24" i="1"/>
  <c r="IB24" i="1"/>
  <c r="HS24" i="1"/>
  <c r="HR24" i="1"/>
  <c r="HI24" i="1"/>
  <c r="HH24" i="1"/>
  <c r="GY24" i="1"/>
  <c r="GX24" i="1"/>
  <c r="GO24" i="1"/>
  <c r="GN24" i="1"/>
  <c r="GE24" i="1"/>
  <c r="II24" i="1" s="1"/>
  <c r="IG24" i="1" s="1"/>
  <c r="GD24" i="1"/>
  <c r="FX24" i="1"/>
  <c r="FS24" i="1"/>
  <c r="FN24" i="1"/>
  <c r="FI24" i="1"/>
  <c r="FY24" i="1" s="1"/>
  <c r="H24" i="1" s="1"/>
  <c r="FD24" i="1"/>
  <c r="EY24" i="1"/>
  <c r="ET24" i="1"/>
  <c r="EO24" i="1"/>
  <c r="EJ24" i="1"/>
  <c r="EA24" i="1"/>
  <c r="DZ24" i="1"/>
  <c r="DL24" i="1"/>
  <c r="DJ24" i="1"/>
  <c r="DA24" i="1"/>
  <c r="CR24" i="1"/>
  <c r="CM24" i="1"/>
  <c r="CL24" i="1"/>
  <c r="BX24" i="1"/>
  <c r="BS24" i="1"/>
  <c r="BR24" i="1"/>
  <c r="BD24" i="1"/>
  <c r="BC24" i="1"/>
  <c r="AO24" i="1"/>
  <c r="AN24" i="1"/>
  <c r="Z24" i="1"/>
  <c r="IJ24" i="1" s="1"/>
  <c r="Y24" i="1"/>
  <c r="IE24" i="1" s="1"/>
  <c r="IF24" i="1" s="1"/>
  <c r="IK23" i="1"/>
  <c r="IH23" i="1"/>
  <c r="IC23" i="1"/>
  <c r="IB23" i="1"/>
  <c r="HS23" i="1"/>
  <c r="HR23" i="1"/>
  <c r="HI23" i="1"/>
  <c r="HH23" i="1"/>
  <c r="GY23" i="1"/>
  <c r="GX23" i="1"/>
  <c r="GO23" i="1"/>
  <c r="GN23" i="1"/>
  <c r="GE23" i="1"/>
  <c r="II23" i="1" s="1"/>
  <c r="IG23" i="1" s="1"/>
  <c r="GD23" i="1"/>
  <c r="FX23" i="1"/>
  <c r="FS23" i="1"/>
  <c r="FN23" i="1"/>
  <c r="FI23" i="1"/>
  <c r="FY23" i="1" s="1"/>
  <c r="H23" i="1" s="1"/>
  <c r="FD23" i="1"/>
  <c r="EY23" i="1"/>
  <c r="ET23" i="1"/>
  <c r="EO23" i="1"/>
  <c r="EJ23" i="1"/>
  <c r="EA23" i="1"/>
  <c r="DZ23" i="1"/>
  <c r="DL23" i="1"/>
  <c r="DJ23" i="1"/>
  <c r="DA23" i="1"/>
  <c r="CR23" i="1"/>
  <c r="CM23" i="1"/>
  <c r="CL23" i="1"/>
  <c r="BX23" i="1"/>
  <c r="BS23" i="1"/>
  <c r="BR23" i="1"/>
  <c r="BD23" i="1"/>
  <c r="BC23" i="1"/>
  <c r="AO23" i="1"/>
  <c r="AN23" i="1"/>
  <c r="Z23" i="1"/>
  <c r="IJ23" i="1" s="1"/>
  <c r="Y23" i="1"/>
  <c r="IE23" i="1" s="1"/>
  <c r="IF23" i="1" s="1"/>
  <c r="IK22" i="1"/>
  <c r="IH22" i="1"/>
  <c r="IC22" i="1"/>
  <c r="IB22" i="1"/>
  <c r="HS22" i="1"/>
  <c r="HR22" i="1"/>
  <c r="HI22" i="1"/>
  <c r="HH22" i="1"/>
  <c r="GY22" i="1"/>
  <c r="GX22" i="1"/>
  <c r="GO22" i="1"/>
  <c r="GN22" i="1"/>
  <c r="GE22" i="1"/>
  <c r="II22" i="1" s="1"/>
  <c r="IG22" i="1" s="1"/>
  <c r="GD22" i="1"/>
  <c r="FX22" i="1"/>
  <c r="FS22" i="1"/>
  <c r="FN22" i="1"/>
  <c r="FI22" i="1"/>
  <c r="FY22" i="1" s="1"/>
  <c r="H22" i="1" s="1"/>
  <c r="FD22" i="1"/>
  <c r="EY22" i="1"/>
  <c r="ET22" i="1"/>
  <c r="EO22" i="1"/>
  <c r="EJ22" i="1"/>
  <c r="EA22" i="1"/>
  <c r="DZ22" i="1"/>
  <c r="DL22" i="1"/>
  <c r="DJ22" i="1"/>
  <c r="DA22" i="1"/>
  <c r="CR22" i="1"/>
  <c r="CM22" i="1"/>
  <c r="CL22" i="1"/>
  <c r="BX22" i="1"/>
  <c r="BS22" i="1"/>
  <c r="BR22" i="1"/>
  <c r="BD22" i="1"/>
  <c r="BC22" i="1"/>
  <c r="AO22" i="1"/>
  <c r="AN22" i="1"/>
  <c r="I22" i="1" s="1"/>
  <c r="Z22" i="1"/>
  <c r="IJ22" i="1" s="1"/>
  <c r="Y22" i="1"/>
  <c r="IE22" i="1" s="1"/>
  <c r="IF22" i="1" s="1"/>
  <c r="IK21" i="1"/>
  <c r="II21" i="1"/>
  <c r="IG21" i="1" s="1"/>
  <c r="IH21" i="1"/>
  <c r="IE21" i="1"/>
  <c r="IF21" i="1" s="1"/>
  <c r="IC21" i="1"/>
  <c r="IB21" i="1"/>
  <c r="HS21" i="1"/>
  <c r="HR21" i="1"/>
  <c r="HI21" i="1"/>
  <c r="HH21" i="1"/>
  <c r="GY21" i="1"/>
  <c r="GX21" i="1"/>
  <c r="GO21" i="1"/>
  <c r="GN21" i="1"/>
  <c r="GE21" i="1"/>
  <c r="GD21" i="1"/>
  <c r="FX21" i="1"/>
  <c r="FS21" i="1"/>
  <c r="FN21" i="1"/>
  <c r="FI21" i="1"/>
  <c r="FY21" i="1" s="1"/>
  <c r="H21" i="1" s="1"/>
  <c r="FD21" i="1"/>
  <c r="EY21" i="1"/>
  <c r="ET21" i="1"/>
  <c r="EO21" i="1"/>
  <c r="EJ21" i="1"/>
  <c r="EA21" i="1"/>
  <c r="DZ21" i="1"/>
  <c r="DL21" i="1"/>
  <c r="DJ21" i="1"/>
  <c r="DA21" i="1"/>
  <c r="CR21" i="1"/>
  <c r="CM21" i="1"/>
  <c r="CL21" i="1"/>
  <c r="BX21" i="1"/>
  <c r="BS21" i="1"/>
  <c r="BR21" i="1"/>
  <c r="BD21" i="1"/>
  <c r="BC21" i="1"/>
  <c r="AO21" i="1"/>
  <c r="AN21" i="1"/>
  <c r="I21" i="1" s="1"/>
  <c r="Z21" i="1"/>
  <c r="IJ21" i="1" s="1"/>
  <c r="Y21" i="1"/>
  <c r="II20" i="1"/>
  <c r="IG20" i="1" s="1"/>
  <c r="IH20" i="1"/>
  <c r="IE20" i="1"/>
  <c r="IF20" i="1" s="1"/>
  <c r="IC20" i="1"/>
  <c r="IB20" i="1"/>
  <c r="HS20" i="1"/>
  <c r="HR20" i="1"/>
  <c r="HI20" i="1"/>
  <c r="HH20" i="1"/>
  <c r="GY20" i="1"/>
  <c r="GX20" i="1"/>
  <c r="GO20" i="1"/>
  <c r="GN20" i="1"/>
  <c r="GE20" i="1"/>
  <c r="GD20" i="1"/>
  <c r="FX20" i="1"/>
  <c r="FS20" i="1"/>
  <c r="FN20" i="1"/>
  <c r="FI20" i="1"/>
  <c r="FY20" i="1" s="1"/>
  <c r="H20" i="1" s="1"/>
  <c r="FD20" i="1"/>
  <c r="EY20" i="1"/>
  <c r="ET20" i="1"/>
  <c r="EO20" i="1"/>
  <c r="EJ20" i="1"/>
  <c r="EA20" i="1"/>
  <c r="DZ20" i="1"/>
  <c r="DL20" i="1"/>
  <c r="DJ20" i="1"/>
  <c r="DA20" i="1"/>
  <c r="CR20" i="1"/>
  <c r="CM20" i="1"/>
  <c r="CL20" i="1"/>
  <c r="BX20" i="1"/>
  <c r="IK20" i="1" s="1"/>
  <c r="BS20" i="1"/>
  <c r="BR20" i="1"/>
  <c r="BD20" i="1"/>
  <c r="BC20" i="1"/>
  <c r="AO20" i="1"/>
  <c r="AN20" i="1"/>
  <c r="I20" i="1" s="1"/>
  <c r="Z20" i="1"/>
  <c r="IJ20" i="1" s="1"/>
  <c r="Y20" i="1"/>
  <c r="II19" i="1"/>
  <c r="IG19" i="1" s="1"/>
  <c r="IH19" i="1"/>
  <c r="IE19" i="1"/>
  <c r="IF19" i="1" s="1"/>
  <c r="IC19" i="1"/>
  <c r="IB19" i="1"/>
  <c r="HS19" i="1"/>
  <c r="HR19" i="1"/>
  <c r="HI19" i="1"/>
  <c r="HH19" i="1"/>
  <c r="GY19" i="1"/>
  <c r="GX19" i="1"/>
  <c r="GO19" i="1"/>
  <c r="GN19" i="1"/>
  <c r="GE19" i="1"/>
  <c r="GD19" i="1"/>
  <c r="FX19" i="1"/>
  <c r="FS19" i="1"/>
  <c r="FN19" i="1"/>
  <c r="FI19" i="1"/>
  <c r="FY19" i="1" s="1"/>
  <c r="H19" i="1" s="1"/>
  <c r="FD19" i="1"/>
  <c r="EY19" i="1"/>
  <c r="ET19" i="1"/>
  <c r="EO19" i="1"/>
  <c r="EJ19" i="1"/>
  <c r="EA19" i="1"/>
  <c r="DZ19" i="1"/>
  <c r="DL19" i="1"/>
  <c r="DJ19" i="1"/>
  <c r="DA19" i="1"/>
  <c r="CR19" i="1"/>
  <c r="CM19" i="1"/>
  <c r="CL19" i="1"/>
  <c r="BX19" i="1"/>
  <c r="IK19" i="1" s="1"/>
  <c r="BS19" i="1"/>
  <c r="BR19" i="1"/>
  <c r="BD19" i="1"/>
  <c r="BC19" i="1"/>
  <c r="AO19" i="1"/>
  <c r="AN19" i="1"/>
  <c r="Z19" i="1"/>
  <c r="IJ19" i="1" s="1"/>
  <c r="Y19" i="1"/>
  <c r="II18" i="1"/>
  <c r="IG18" i="1" s="1"/>
  <c r="IH18" i="1"/>
  <c r="IE18" i="1"/>
  <c r="IF18" i="1" s="1"/>
  <c r="IC18" i="1"/>
  <c r="IB18" i="1"/>
  <c r="HS18" i="1"/>
  <c r="HR18" i="1"/>
  <c r="HI18" i="1"/>
  <c r="HH18" i="1"/>
  <c r="GY18" i="1"/>
  <c r="GX18" i="1"/>
  <c r="GO18" i="1"/>
  <c r="GN18" i="1"/>
  <c r="GE18" i="1"/>
  <c r="GD18" i="1"/>
  <c r="FX18" i="1"/>
  <c r="FS18" i="1"/>
  <c r="FN18" i="1"/>
  <c r="FI18" i="1"/>
  <c r="FY18" i="1" s="1"/>
  <c r="H18" i="1" s="1"/>
  <c r="FD18" i="1"/>
  <c r="EY18" i="1"/>
  <c r="ET18" i="1"/>
  <c r="EO18" i="1"/>
  <c r="EJ18" i="1"/>
  <c r="EA18" i="1"/>
  <c r="DZ18" i="1"/>
  <c r="DL18" i="1"/>
  <c r="DJ18" i="1"/>
  <c r="DA18" i="1"/>
  <c r="CR18" i="1"/>
  <c r="CM18" i="1"/>
  <c r="CL18" i="1"/>
  <c r="BX18" i="1"/>
  <c r="IK18" i="1" s="1"/>
  <c r="BS18" i="1"/>
  <c r="BR18" i="1"/>
  <c r="BD18" i="1"/>
  <c r="BC18" i="1"/>
  <c r="AO18" i="1"/>
  <c r="AN18" i="1"/>
  <c r="I18" i="1" s="1"/>
  <c r="Z18" i="1"/>
  <c r="IJ18" i="1" s="1"/>
  <c r="Y18" i="1"/>
  <c r="II17" i="1"/>
  <c r="IG17" i="1" s="1"/>
  <c r="IH17" i="1"/>
  <c r="IE17" i="1"/>
  <c r="IF17" i="1" s="1"/>
  <c r="IC17" i="1"/>
  <c r="IB17" i="1"/>
  <c r="HS17" i="1"/>
  <c r="HR17" i="1"/>
  <c r="HI17" i="1"/>
  <c r="HH17" i="1"/>
  <c r="GY17" i="1"/>
  <c r="GX17" i="1"/>
  <c r="GO17" i="1"/>
  <c r="GN17" i="1"/>
  <c r="GE17" i="1"/>
  <c r="GD17" i="1"/>
  <c r="FX17" i="1"/>
  <c r="FS17" i="1"/>
  <c r="FN17" i="1"/>
  <c r="FI17" i="1"/>
  <c r="FY17" i="1" s="1"/>
  <c r="H17" i="1" s="1"/>
  <c r="FD17" i="1"/>
  <c r="EY17" i="1"/>
  <c r="ET17" i="1"/>
  <c r="EO17" i="1"/>
  <c r="EJ17" i="1"/>
  <c r="EA17" i="1"/>
  <c r="DZ17" i="1"/>
  <c r="DL17" i="1"/>
  <c r="DJ17" i="1"/>
  <c r="DA17" i="1"/>
  <c r="CR17" i="1"/>
  <c r="CM17" i="1"/>
  <c r="CL17" i="1"/>
  <c r="BX17" i="1"/>
  <c r="IK17" i="1" s="1"/>
  <c r="BS17" i="1"/>
  <c r="BR17" i="1"/>
  <c r="BD17" i="1"/>
  <c r="BC17" i="1"/>
  <c r="AO17" i="1"/>
  <c r="AN17" i="1"/>
  <c r="I17" i="1" s="1"/>
  <c r="Z17" i="1"/>
  <c r="IJ17" i="1" s="1"/>
  <c r="Y17" i="1"/>
  <c r="II16" i="1"/>
  <c r="IG16" i="1" s="1"/>
  <c r="IH16" i="1"/>
  <c r="IE16" i="1"/>
  <c r="IF16" i="1" s="1"/>
  <c r="IC16" i="1"/>
  <c r="IB16" i="1"/>
  <c r="HS16" i="1"/>
  <c r="HR16" i="1"/>
  <c r="HI16" i="1"/>
  <c r="HH16" i="1"/>
  <c r="GY16" i="1"/>
  <c r="GX16" i="1"/>
  <c r="GO16" i="1"/>
  <c r="GN16" i="1"/>
  <c r="GE16" i="1"/>
  <c r="GD16" i="1"/>
  <c r="FX16" i="1"/>
  <c r="FS16" i="1"/>
  <c r="FN16" i="1"/>
  <c r="FI16" i="1"/>
  <c r="FY16" i="1" s="1"/>
  <c r="H16" i="1" s="1"/>
  <c r="FD16" i="1"/>
  <c r="EY16" i="1"/>
  <c r="ET16" i="1"/>
  <c r="EO16" i="1"/>
  <c r="EJ16" i="1"/>
  <c r="EA16" i="1"/>
  <c r="DZ16" i="1"/>
  <c r="DL16" i="1"/>
  <c r="DJ16" i="1"/>
  <c r="DA16" i="1"/>
  <c r="CR16" i="1"/>
  <c r="CM16" i="1"/>
  <c r="CL16" i="1"/>
  <c r="BX16" i="1"/>
  <c r="IK16" i="1" s="1"/>
  <c r="BS16" i="1"/>
  <c r="BR16" i="1"/>
  <c r="BD16" i="1"/>
  <c r="BC16" i="1"/>
  <c r="AO16" i="1"/>
  <c r="AN16" i="1"/>
  <c r="I16" i="1" s="1"/>
  <c r="Z16" i="1"/>
  <c r="IJ16" i="1" s="1"/>
  <c r="Y16" i="1"/>
  <c r="II15" i="1"/>
  <c r="IG15" i="1" s="1"/>
  <c r="IH15" i="1"/>
  <c r="IE15" i="1"/>
  <c r="IF15" i="1" s="1"/>
  <c r="IC15" i="1"/>
  <c r="IB15" i="1"/>
  <c r="HS15" i="1"/>
  <c r="HR15" i="1"/>
  <c r="HI15" i="1"/>
  <c r="HH15" i="1"/>
  <c r="GY15" i="1"/>
  <c r="GX15" i="1"/>
  <c r="GO15" i="1"/>
  <c r="GN15" i="1"/>
  <c r="GE15" i="1"/>
  <c r="GD15" i="1"/>
  <c r="FX15" i="1"/>
  <c r="FS15" i="1"/>
  <c r="FN15" i="1"/>
  <c r="FI15" i="1"/>
  <c r="FY15" i="1" s="1"/>
  <c r="H15" i="1" s="1"/>
  <c r="FD15" i="1"/>
  <c r="EY15" i="1"/>
  <c r="ET15" i="1"/>
  <c r="EO15" i="1"/>
  <c r="EJ15" i="1"/>
  <c r="EA15" i="1"/>
  <c r="DZ15" i="1"/>
  <c r="DL15" i="1"/>
  <c r="DJ15" i="1"/>
  <c r="DA15" i="1"/>
  <c r="CR15" i="1"/>
  <c r="CM15" i="1"/>
  <c r="CL15" i="1"/>
  <c r="BX15" i="1"/>
  <c r="IK15" i="1" s="1"/>
  <c r="BS15" i="1"/>
  <c r="BR15" i="1"/>
  <c r="BD15" i="1"/>
  <c r="BC15" i="1"/>
  <c r="AO15" i="1"/>
  <c r="AN15" i="1"/>
  <c r="Z15" i="1"/>
  <c r="IJ15" i="1" s="1"/>
  <c r="Y15" i="1"/>
  <c r="II14" i="1"/>
  <c r="IG14" i="1" s="1"/>
  <c r="IH14" i="1"/>
  <c r="IE14" i="1"/>
  <c r="IF14" i="1" s="1"/>
  <c r="IC14" i="1"/>
  <c r="IB14" i="1"/>
  <c r="HS14" i="1"/>
  <c r="HR14" i="1"/>
  <c r="HI14" i="1"/>
  <c r="HH14" i="1"/>
  <c r="GY14" i="1"/>
  <c r="GX14" i="1"/>
  <c r="GO14" i="1"/>
  <c r="GN14" i="1"/>
  <c r="GE14" i="1"/>
  <c r="GD14" i="1"/>
  <c r="FX14" i="1"/>
  <c r="FS14" i="1"/>
  <c r="FN14" i="1"/>
  <c r="FI14" i="1"/>
  <c r="FY14" i="1" s="1"/>
  <c r="H14" i="1" s="1"/>
  <c r="FD14" i="1"/>
  <c r="EY14" i="1"/>
  <c r="ET14" i="1"/>
  <c r="EO14" i="1"/>
  <c r="EJ14" i="1"/>
  <c r="EA14" i="1"/>
  <c r="DZ14" i="1"/>
  <c r="DL14" i="1"/>
  <c r="DJ14" i="1"/>
  <c r="DA14" i="1"/>
  <c r="CR14" i="1"/>
  <c r="CM14" i="1"/>
  <c r="CL14" i="1"/>
  <c r="BX14" i="1"/>
  <c r="IK14" i="1" s="1"/>
  <c r="BS14" i="1"/>
  <c r="BR14" i="1"/>
  <c r="BD14" i="1"/>
  <c r="BC14" i="1"/>
  <c r="AO14" i="1"/>
  <c r="AN14" i="1"/>
  <c r="I14" i="1" s="1"/>
  <c r="Z14" i="1"/>
  <c r="IJ14" i="1" s="1"/>
  <c r="Y14" i="1"/>
  <c r="II13" i="1"/>
  <c r="IG13" i="1" s="1"/>
  <c r="IH13" i="1"/>
  <c r="IE13" i="1"/>
  <c r="IF13" i="1" s="1"/>
  <c r="IC13" i="1"/>
  <c r="IB13" i="1"/>
  <c r="HS13" i="1"/>
  <c r="HR13" i="1"/>
  <c r="HI13" i="1"/>
  <c r="HH13" i="1"/>
  <c r="GY13" i="1"/>
  <c r="GX13" i="1"/>
  <c r="GO13" i="1"/>
  <c r="GN13" i="1"/>
  <c r="GE13" i="1"/>
  <c r="GD13" i="1"/>
  <c r="FX13" i="1"/>
  <c r="FS13" i="1"/>
  <c r="FN13" i="1"/>
  <c r="FI13" i="1"/>
  <c r="FY13" i="1" s="1"/>
  <c r="H13" i="1" s="1"/>
  <c r="FD13" i="1"/>
  <c r="EY13" i="1"/>
  <c r="ET13" i="1"/>
  <c r="EO13" i="1"/>
  <c r="EJ13" i="1"/>
  <c r="EA13" i="1"/>
  <c r="DZ13" i="1"/>
  <c r="DL13" i="1"/>
  <c r="DJ13" i="1"/>
  <c r="DA13" i="1"/>
  <c r="CR13" i="1"/>
  <c r="CM13" i="1"/>
  <c r="CL13" i="1"/>
  <c r="BX13" i="1"/>
  <c r="IK13" i="1" s="1"/>
  <c r="BS13" i="1"/>
  <c r="BR13" i="1"/>
  <c r="BD13" i="1"/>
  <c r="BC13" i="1"/>
  <c r="AO13" i="1"/>
  <c r="AN13" i="1"/>
  <c r="I13" i="1" s="1"/>
  <c r="Z13" i="1"/>
  <c r="IJ13" i="1" s="1"/>
  <c r="Y13" i="1"/>
  <c r="II12" i="1"/>
  <c r="IG12" i="1" s="1"/>
  <c r="IH12" i="1"/>
  <c r="IE12" i="1"/>
  <c r="IF12" i="1" s="1"/>
  <c r="IC12" i="1"/>
  <c r="IB12" i="1"/>
  <c r="HS12" i="1"/>
  <c r="HR12" i="1"/>
  <c r="HI12" i="1"/>
  <c r="HH12" i="1"/>
  <c r="GY12" i="1"/>
  <c r="GX12" i="1"/>
  <c r="GO12" i="1"/>
  <c r="GN12" i="1"/>
  <c r="GE12" i="1"/>
  <c r="GD12" i="1"/>
  <c r="FY12" i="1"/>
  <c r="FX12" i="1"/>
  <c r="FS12" i="1"/>
  <c r="FN12" i="1"/>
  <c r="FI12" i="1"/>
  <c r="FD12" i="1"/>
  <c r="EY12" i="1"/>
  <c r="ET12" i="1"/>
  <c r="EO12" i="1"/>
  <c r="EJ12" i="1"/>
  <c r="EA12" i="1"/>
  <c r="DZ12" i="1"/>
  <c r="DL12" i="1"/>
  <c r="DJ12" i="1"/>
  <c r="DA12" i="1"/>
  <c r="CR12" i="1"/>
  <c r="CM12" i="1"/>
  <c r="CL12" i="1"/>
  <c r="BX12" i="1"/>
  <c r="IK12" i="1" s="1"/>
  <c r="BS12" i="1"/>
  <c r="BR12" i="1"/>
  <c r="BD12" i="1"/>
  <c r="BC12" i="1"/>
  <c r="AO12" i="1"/>
  <c r="AN12" i="1"/>
  <c r="I12" i="1" s="1"/>
  <c r="Z12" i="1"/>
  <c r="IJ12" i="1" s="1"/>
  <c r="Y12" i="1"/>
  <c r="H12" i="1"/>
  <c r="II11" i="1"/>
  <c r="IG11" i="1" s="1"/>
  <c r="IH11" i="1"/>
  <c r="IE11" i="1"/>
  <c r="IF11" i="1" s="1"/>
  <c r="IC11" i="1"/>
  <c r="IB11" i="1"/>
  <c r="HS11" i="1"/>
  <c r="HR11" i="1"/>
  <c r="HI11" i="1"/>
  <c r="HH11" i="1"/>
  <c r="GY11" i="1"/>
  <c r="GX11" i="1"/>
  <c r="GO11" i="1"/>
  <c r="GN11" i="1"/>
  <c r="GE11" i="1"/>
  <c r="GD11" i="1"/>
  <c r="FX11" i="1"/>
  <c r="FS11" i="1"/>
  <c r="FN11" i="1"/>
  <c r="FI11" i="1"/>
  <c r="FY11" i="1" s="1"/>
  <c r="H11" i="1" s="1"/>
  <c r="FD11" i="1"/>
  <c r="EY11" i="1"/>
  <c r="ET11" i="1"/>
  <c r="EO11" i="1"/>
  <c r="EJ11" i="1"/>
  <c r="EA11" i="1"/>
  <c r="DZ11" i="1"/>
  <c r="DL11" i="1"/>
  <c r="DJ11" i="1"/>
  <c r="DA11" i="1"/>
  <c r="CR11" i="1"/>
  <c r="CM11" i="1"/>
  <c r="CL11" i="1"/>
  <c r="BX11" i="1"/>
  <c r="IK11" i="1" s="1"/>
  <c r="BS11" i="1"/>
  <c r="BR11" i="1"/>
  <c r="BD11" i="1"/>
  <c r="BC11" i="1"/>
  <c r="AO11" i="1"/>
  <c r="AN11" i="1"/>
  <c r="I11" i="1" s="1"/>
  <c r="Z11" i="1"/>
  <c r="IJ11" i="1" s="1"/>
  <c r="Y11" i="1"/>
  <c r="II10" i="1"/>
  <c r="IG10" i="1" s="1"/>
  <c r="IH10" i="1"/>
  <c r="IE10" i="1"/>
  <c r="IF10" i="1" s="1"/>
  <c r="IC10" i="1"/>
  <c r="IB10" i="1"/>
  <c r="HS10" i="1"/>
  <c r="HR10" i="1"/>
  <c r="HI10" i="1"/>
  <c r="HH10" i="1"/>
  <c r="GY10" i="1"/>
  <c r="GX10" i="1"/>
  <c r="GO10" i="1"/>
  <c r="GN10" i="1"/>
  <c r="GE10" i="1"/>
  <c r="GD10" i="1"/>
  <c r="FX10" i="1"/>
  <c r="FS10" i="1"/>
  <c r="FN10" i="1"/>
  <c r="FI10" i="1"/>
  <c r="FY10" i="1" s="1"/>
  <c r="H10" i="1" s="1"/>
  <c r="FD10" i="1"/>
  <c r="EY10" i="1"/>
  <c r="ET10" i="1"/>
  <c r="EO10" i="1"/>
  <c r="EJ10" i="1"/>
  <c r="EA10" i="1"/>
  <c r="DZ10" i="1"/>
  <c r="DL10" i="1"/>
  <c r="DJ10" i="1"/>
  <c r="DA10" i="1"/>
  <c r="CR10" i="1"/>
  <c r="CM10" i="1"/>
  <c r="CL10" i="1"/>
  <c r="BX10" i="1"/>
  <c r="IK10" i="1" s="1"/>
  <c r="BS10" i="1"/>
  <c r="BR10" i="1"/>
  <c r="BD10" i="1"/>
  <c r="BC10" i="1"/>
  <c r="AO10" i="1"/>
  <c r="AN10" i="1"/>
  <c r="I10" i="1" s="1"/>
  <c r="Z10" i="1"/>
  <c r="IJ10" i="1" s="1"/>
  <c r="Y10" i="1"/>
  <c r="II9" i="1"/>
  <c r="IG9" i="1" s="1"/>
  <c r="IH9" i="1"/>
  <c r="IE9" i="1"/>
  <c r="IF9" i="1" s="1"/>
  <c r="IC9" i="1"/>
  <c r="IB9" i="1"/>
  <c r="HS9" i="1"/>
  <c r="HR9" i="1"/>
  <c r="HI9" i="1"/>
  <c r="HH9" i="1"/>
  <c r="GY9" i="1"/>
  <c r="GX9" i="1"/>
  <c r="GO9" i="1"/>
  <c r="GN9" i="1"/>
  <c r="GE9" i="1"/>
  <c r="GD9" i="1"/>
  <c r="FY9" i="1"/>
  <c r="FX9" i="1"/>
  <c r="FS9" i="1"/>
  <c r="FN9" i="1"/>
  <c r="FI9" i="1"/>
  <c r="FD9" i="1"/>
  <c r="EY9" i="1"/>
  <c r="ET9" i="1"/>
  <c r="EO9" i="1"/>
  <c r="EJ9" i="1"/>
  <c r="EA9" i="1"/>
  <c r="DZ9" i="1"/>
  <c r="DL9" i="1"/>
  <c r="DJ9" i="1"/>
  <c r="DA9" i="1"/>
  <c r="CR9" i="1"/>
  <c r="CM9" i="1"/>
  <c r="CL9" i="1"/>
  <c r="BX9" i="1"/>
  <c r="IK9" i="1" s="1"/>
  <c r="BS9" i="1"/>
  <c r="BR9" i="1"/>
  <c r="BD9" i="1"/>
  <c r="BC9" i="1"/>
  <c r="AO9" i="1"/>
  <c r="AN9" i="1"/>
  <c r="Z9" i="1"/>
  <c r="IJ9" i="1" s="1"/>
  <c r="Y9" i="1"/>
  <c r="H9" i="1"/>
  <c r="II8" i="1"/>
  <c r="IG8" i="1" s="1"/>
  <c r="IH8" i="1"/>
  <c r="IE8" i="1"/>
  <c r="IF8" i="1" s="1"/>
  <c r="IC8" i="1"/>
  <c r="IB8" i="1"/>
  <c r="HS8" i="1"/>
  <c r="HR8" i="1"/>
  <c r="HI8" i="1"/>
  <c r="HH8" i="1"/>
  <c r="GY8" i="1"/>
  <c r="GX8" i="1"/>
  <c r="GO8" i="1"/>
  <c r="GN8" i="1"/>
  <c r="GE8" i="1"/>
  <c r="GD8" i="1"/>
  <c r="FX8" i="1"/>
  <c r="FS8" i="1"/>
  <c r="FN8" i="1"/>
  <c r="FI8" i="1"/>
  <c r="FY8" i="1" s="1"/>
  <c r="H8" i="1" s="1"/>
  <c r="FD8" i="1"/>
  <c r="EY8" i="1"/>
  <c r="ET8" i="1"/>
  <c r="EO8" i="1"/>
  <c r="EJ8" i="1"/>
  <c r="EA8" i="1"/>
  <c r="DZ8" i="1"/>
  <c r="DL8" i="1"/>
  <c r="DJ8" i="1"/>
  <c r="DA8" i="1"/>
  <c r="CR8" i="1"/>
  <c r="CM8" i="1"/>
  <c r="CL8" i="1"/>
  <c r="BX8" i="1"/>
  <c r="IK8" i="1" s="1"/>
  <c r="BS8" i="1"/>
  <c r="BR8" i="1"/>
  <c r="BD8" i="1"/>
  <c r="BC8" i="1"/>
  <c r="AO8" i="1"/>
  <c r="AN8" i="1"/>
  <c r="I8" i="1" s="1"/>
  <c r="Z8" i="1"/>
  <c r="IJ8" i="1" s="1"/>
  <c r="Y8" i="1"/>
  <c r="II7" i="1"/>
  <c r="IG7" i="1" s="1"/>
  <c r="IH7" i="1"/>
  <c r="IE7" i="1"/>
  <c r="IF7" i="1" s="1"/>
  <c r="IC7" i="1"/>
  <c r="IB7" i="1"/>
  <c r="HS7" i="1"/>
  <c r="HR7" i="1"/>
  <c r="HI7" i="1"/>
  <c r="HH7" i="1"/>
  <c r="GY7" i="1"/>
  <c r="GX7" i="1"/>
  <c r="GO7" i="1"/>
  <c r="GN7" i="1"/>
  <c r="GE7" i="1"/>
  <c r="GD7" i="1"/>
  <c r="FY7" i="1"/>
  <c r="FX7" i="1"/>
  <c r="FS7" i="1"/>
  <c r="FN7" i="1"/>
  <c r="FI7" i="1"/>
  <c r="FD7" i="1"/>
  <c r="EY7" i="1"/>
  <c r="ET7" i="1"/>
  <c r="EO7" i="1"/>
  <c r="EJ7" i="1"/>
  <c r="EA7" i="1"/>
  <c r="DZ7" i="1"/>
  <c r="DL7" i="1"/>
  <c r="DJ7" i="1"/>
  <c r="DA7" i="1"/>
  <c r="CR7" i="1"/>
  <c r="CM7" i="1"/>
  <c r="CL7" i="1"/>
  <c r="BX7" i="1"/>
  <c r="IK7" i="1" s="1"/>
  <c r="BS7" i="1"/>
  <c r="BR7" i="1"/>
  <c r="BD7" i="1"/>
  <c r="BC7" i="1"/>
  <c r="AO7" i="1"/>
  <c r="AN7" i="1"/>
  <c r="Z7" i="1"/>
  <c r="IJ7" i="1" s="1"/>
  <c r="Y7" i="1"/>
  <c r="H7" i="1"/>
  <c r="II6" i="1"/>
  <c r="IG6" i="1" s="1"/>
  <c r="IH6" i="1"/>
  <c r="IE6" i="1"/>
  <c r="IF6" i="1" s="1"/>
  <c r="IC6" i="1"/>
  <c r="IB6" i="1"/>
  <c r="HS6" i="1"/>
  <c r="HR6" i="1"/>
  <c r="HI6" i="1"/>
  <c r="HH6" i="1"/>
  <c r="GY6" i="1"/>
  <c r="GX6" i="1"/>
  <c r="GO6" i="1"/>
  <c r="GN6" i="1"/>
  <c r="GE6" i="1"/>
  <c r="GD6" i="1"/>
  <c r="FX6" i="1"/>
  <c r="FS6" i="1"/>
  <c r="FN6" i="1"/>
  <c r="FI6" i="1"/>
  <c r="FY6" i="1" s="1"/>
  <c r="H6" i="1" s="1"/>
  <c r="FD6" i="1"/>
  <c r="EY6" i="1"/>
  <c r="ET6" i="1"/>
  <c r="EO6" i="1"/>
  <c r="EJ6" i="1"/>
  <c r="EA6" i="1"/>
  <c r="DZ6" i="1"/>
  <c r="DL6" i="1"/>
  <c r="DJ6" i="1"/>
  <c r="DA6" i="1"/>
  <c r="CR6" i="1"/>
  <c r="CM6" i="1"/>
  <c r="CL6" i="1"/>
  <c r="BX6" i="1"/>
  <c r="IK6" i="1" s="1"/>
  <c r="BS6" i="1"/>
  <c r="BR6" i="1"/>
  <c r="BD6" i="1"/>
  <c r="BC6" i="1"/>
  <c r="AO6" i="1"/>
  <c r="AN6" i="1"/>
  <c r="I6" i="1" s="1"/>
  <c r="Z6" i="1"/>
  <c r="IJ6" i="1" s="1"/>
  <c r="Y6" i="1"/>
  <c r="II5" i="1"/>
  <c r="IG5" i="1" s="1"/>
  <c r="IH5" i="1"/>
  <c r="IE5" i="1"/>
  <c r="IF5" i="1" s="1"/>
  <c r="IC5" i="1"/>
  <c r="IB5" i="1"/>
  <c r="HS5" i="1"/>
  <c r="HR5" i="1"/>
  <c r="HI5" i="1"/>
  <c r="HH5" i="1"/>
  <c r="GY5" i="1"/>
  <c r="GX5" i="1"/>
  <c r="GO5" i="1"/>
  <c r="GN5" i="1"/>
  <c r="GE5" i="1"/>
  <c r="GD5" i="1"/>
  <c r="FX5" i="1"/>
  <c r="FS5" i="1"/>
  <c r="FN5" i="1"/>
  <c r="FI5" i="1"/>
  <c r="FY5" i="1" s="1"/>
  <c r="H5" i="1" s="1"/>
  <c r="FD5" i="1"/>
  <c r="EY5" i="1"/>
  <c r="ET5" i="1"/>
  <c r="EO5" i="1"/>
  <c r="EJ5" i="1"/>
  <c r="EA5" i="1"/>
  <c r="DZ5" i="1"/>
  <c r="DL5" i="1"/>
  <c r="DJ5" i="1"/>
  <c r="DA5" i="1"/>
  <c r="CR5" i="1"/>
  <c r="CM5" i="1"/>
  <c r="CL5" i="1"/>
  <c r="BX5" i="1"/>
  <c r="IK5" i="1" s="1"/>
  <c r="BS5" i="1"/>
  <c r="BR5" i="1"/>
  <c r="BD5" i="1"/>
  <c r="BC5" i="1"/>
  <c r="AO5" i="1"/>
  <c r="AN5" i="1"/>
  <c r="Z5" i="1"/>
  <c r="IJ5" i="1" s="1"/>
  <c r="Y5" i="1"/>
  <c r="II4" i="1"/>
  <c r="IG4" i="1" s="1"/>
  <c r="IH4" i="1"/>
  <c r="IE4" i="1"/>
  <c r="IF4" i="1" s="1"/>
  <c r="IC4" i="1"/>
  <c r="IB4" i="1"/>
  <c r="HS4" i="1"/>
  <c r="HR4" i="1"/>
  <c r="HI4" i="1"/>
  <c r="HH4" i="1"/>
  <c r="GY4" i="1"/>
  <c r="GX4" i="1"/>
  <c r="GO4" i="1"/>
  <c r="GN4" i="1"/>
  <c r="GE4" i="1"/>
  <c r="GD4" i="1"/>
  <c r="FY4" i="1"/>
  <c r="FX4" i="1"/>
  <c r="FS4" i="1"/>
  <c r="FN4" i="1"/>
  <c r="FI4" i="1"/>
  <c r="FD4" i="1"/>
  <c r="EY4" i="1"/>
  <c r="ET4" i="1"/>
  <c r="EO4" i="1"/>
  <c r="EJ4" i="1"/>
  <c r="EA4" i="1"/>
  <c r="DZ4" i="1"/>
  <c r="DL4" i="1"/>
  <c r="DJ4" i="1"/>
  <c r="DA4" i="1"/>
  <c r="CR4" i="1"/>
  <c r="CM4" i="1"/>
  <c r="CL4" i="1"/>
  <c r="BX4" i="1"/>
  <c r="IK4" i="1" s="1"/>
  <c r="BS4" i="1"/>
  <c r="BR4" i="1"/>
  <c r="BD4" i="1"/>
  <c r="BC4" i="1"/>
  <c r="AO4" i="1"/>
  <c r="AN4" i="1"/>
  <c r="I4" i="1" s="1"/>
  <c r="Z4" i="1"/>
  <c r="IJ4" i="1" s="1"/>
  <c r="Y4" i="1"/>
  <c r="H4" i="1"/>
  <c r="II3" i="1"/>
  <c r="IG3" i="1" s="1"/>
  <c r="IH3" i="1"/>
  <c r="IE3" i="1"/>
  <c r="IF3" i="1" s="1"/>
  <c r="IC3" i="1"/>
  <c r="IB3" i="1"/>
  <c r="HS3" i="1"/>
  <c r="HR3" i="1"/>
  <c r="HI3" i="1"/>
  <c r="HH3" i="1"/>
  <c r="GY3" i="1"/>
  <c r="GX3" i="1"/>
  <c r="GO3" i="1"/>
  <c r="GN3" i="1"/>
  <c r="GE3" i="1"/>
  <c r="GD3" i="1"/>
  <c r="FX3" i="1"/>
  <c r="FS3" i="1"/>
  <c r="FN3" i="1"/>
  <c r="FI3" i="1"/>
  <c r="FY3" i="1" s="1"/>
  <c r="H3" i="1" s="1"/>
  <c r="FD3" i="1"/>
  <c r="EY3" i="1"/>
  <c r="ET3" i="1"/>
  <c r="EO3" i="1"/>
  <c r="EJ3" i="1"/>
  <c r="EA3" i="1"/>
  <c r="DZ3" i="1"/>
  <c r="DL3" i="1"/>
  <c r="DJ3" i="1"/>
  <c r="DA3" i="1"/>
  <c r="CR3" i="1"/>
  <c r="CM3" i="1"/>
  <c r="CL3" i="1"/>
  <c r="BX3" i="1"/>
  <c r="IK3" i="1" s="1"/>
  <c r="BS3" i="1"/>
  <c r="BR3" i="1"/>
  <c r="BD3" i="1"/>
  <c r="BC3" i="1"/>
  <c r="AO3" i="1"/>
  <c r="AN3" i="1"/>
  <c r="Z3" i="1"/>
  <c r="IJ3" i="1" s="1"/>
  <c r="Y3" i="1"/>
  <c r="II2" i="1"/>
  <c r="IG2" i="1" s="1"/>
  <c r="IH2" i="1"/>
  <c r="IE2" i="1"/>
  <c r="IF2" i="1" s="1"/>
  <c r="IC2" i="1"/>
  <c r="IB2" i="1"/>
  <c r="HS2" i="1"/>
  <c r="HR2" i="1"/>
  <c r="HI2" i="1"/>
  <c r="HH2" i="1"/>
  <c r="GY2" i="1"/>
  <c r="GX2" i="1"/>
  <c r="GO2" i="1"/>
  <c r="GN2" i="1"/>
  <c r="GE2" i="1"/>
  <c r="GD2" i="1"/>
  <c r="FY2" i="1"/>
  <c r="FX2" i="1"/>
  <c r="FS2" i="1"/>
  <c r="FN2" i="1"/>
  <c r="FI2" i="1"/>
  <c r="FD2" i="1"/>
  <c r="EY2" i="1"/>
  <c r="ET2" i="1"/>
  <c r="EO2" i="1"/>
  <c r="EJ2" i="1"/>
  <c r="EA2" i="1"/>
  <c r="DZ2" i="1"/>
  <c r="DL2" i="1"/>
  <c r="DJ2" i="1"/>
  <c r="DA2" i="1"/>
  <c r="CR2" i="1"/>
  <c r="CM2" i="1"/>
  <c r="CL2" i="1"/>
  <c r="BX2" i="1"/>
  <c r="IK2" i="1" s="1"/>
  <c r="BS2" i="1"/>
  <c r="BR2" i="1"/>
  <c r="BD2" i="1"/>
  <c r="BC2" i="1"/>
  <c r="AO2" i="1"/>
  <c r="AN2" i="1"/>
  <c r="I2" i="1" s="1"/>
  <c r="Z2" i="1"/>
  <c r="IJ2" i="1" s="1"/>
  <c r="Y2" i="1"/>
  <c r="H2" i="1"/>
  <c r="J188" i="2" l="1"/>
  <c r="J187" i="2"/>
  <c r="I188" i="2"/>
  <c r="J189" i="2"/>
  <c r="I187" i="2"/>
  <c r="I189" i="2"/>
  <c r="I7" i="1"/>
  <c r="I9" i="1"/>
  <c r="I37" i="1"/>
  <c r="I49" i="1"/>
  <c r="I5" i="1"/>
  <c r="I15" i="1"/>
  <c r="H28" i="1"/>
  <c r="I3" i="1"/>
  <c r="I19" i="1"/>
  <c r="H31" i="1"/>
  <c r="I35" i="1"/>
  <c r="I39" i="1"/>
  <c r="IE30" i="1"/>
  <c r="IF30" i="1" s="1"/>
  <c r="I30" i="1"/>
  <c r="I42" i="1"/>
  <c r="I44" i="1"/>
  <c r="I46" i="1"/>
  <c r="H96" i="1"/>
  <c r="I23" i="1"/>
  <c r="I24" i="1"/>
  <c r="I25" i="1"/>
  <c r="I26" i="1"/>
  <c r="I27" i="1"/>
  <c r="I28" i="1"/>
  <c r="IJ29" i="1"/>
  <c r="IE31" i="1"/>
  <c r="IF31" i="1" s="1"/>
  <c r="I31" i="1"/>
  <c r="I33" i="1"/>
  <c r="H34" i="1"/>
  <c r="H36" i="1"/>
  <c r="H38" i="1"/>
  <c r="H40" i="1"/>
  <c r="I48" i="1"/>
  <c r="H54" i="1"/>
  <c r="I55" i="1"/>
  <c r="I69" i="1"/>
  <c r="H73" i="1"/>
  <c r="IJ74" i="1"/>
  <c r="H74" i="1"/>
  <c r="I77" i="1"/>
  <c r="I84" i="1"/>
  <c r="IJ89" i="1"/>
  <c r="H89" i="1"/>
  <c r="H33" i="1"/>
  <c r="I34" i="1"/>
  <c r="I36" i="1"/>
  <c r="I38" i="1"/>
  <c r="I40" i="1"/>
  <c r="H48" i="1"/>
  <c r="I56" i="1"/>
  <c r="IJ63" i="1"/>
  <c r="H63" i="1"/>
  <c r="I72" i="1"/>
  <c r="I76" i="1"/>
  <c r="H77" i="1"/>
  <c r="I80" i="1"/>
  <c r="IE29" i="1"/>
  <c r="IF29" i="1" s="1"/>
  <c r="I29" i="1"/>
  <c r="H30" i="1"/>
  <c r="H35" i="1"/>
  <c r="H37" i="1"/>
  <c r="H39" i="1"/>
  <c r="H41" i="1"/>
  <c r="H52" i="1"/>
  <c r="IJ65" i="1"/>
  <c r="H65" i="1"/>
  <c r="H88" i="1"/>
  <c r="IJ55" i="1"/>
  <c r="H55" i="1"/>
  <c r="I57" i="1"/>
  <c r="I59" i="1"/>
  <c r="I70" i="1"/>
  <c r="H71" i="1"/>
  <c r="I78" i="1"/>
  <c r="H79" i="1"/>
  <c r="IJ81" i="1"/>
  <c r="H81" i="1"/>
  <c r="IJ85" i="1"/>
  <c r="H85" i="1"/>
  <c r="H91" i="1"/>
  <c r="IJ93" i="1"/>
  <c r="H93" i="1"/>
  <c r="H98" i="1"/>
  <c r="I32" i="1"/>
  <c r="IJ50" i="1"/>
  <c r="IJ51" i="1"/>
  <c r="H51" i="1"/>
  <c r="IJ52" i="1"/>
  <c r="IJ53" i="1"/>
  <c r="H53" i="1"/>
  <c r="IJ54" i="1"/>
  <c r="IJ57" i="1"/>
  <c r="H57" i="1"/>
  <c r="IJ59" i="1"/>
  <c r="H59" i="1"/>
  <c r="I61" i="1"/>
  <c r="IJ70" i="1"/>
  <c r="H70" i="1"/>
  <c r="H101" i="1" s="1"/>
  <c r="I73" i="1"/>
  <c r="IJ78" i="1"/>
  <c r="H78" i="1"/>
  <c r="I81" i="1"/>
  <c r="H83" i="1"/>
  <c r="H86" i="1"/>
  <c r="H87" i="1"/>
  <c r="I90" i="1"/>
  <c r="H90" i="1"/>
  <c r="H94" i="1"/>
  <c r="I96" i="1"/>
  <c r="I98" i="1"/>
  <c r="I100" i="1"/>
  <c r="H43" i="1"/>
  <c r="H45" i="1"/>
  <c r="H47" i="1"/>
  <c r="H49" i="1"/>
  <c r="IJ61" i="1"/>
  <c r="H61" i="1"/>
  <c r="I63" i="1"/>
  <c r="I65" i="1"/>
  <c r="I74" i="1"/>
  <c r="I82" i="1"/>
  <c r="H82" i="1"/>
  <c r="I86" i="1"/>
  <c r="I88" i="1"/>
  <c r="I92" i="1"/>
  <c r="I94" i="1"/>
  <c r="H95" i="1"/>
  <c r="I97" i="1"/>
  <c r="H75" i="1"/>
  <c r="H99" i="1"/>
  <c r="H97" i="1"/>
  <c r="I102" i="1" l="1"/>
  <c r="I101" i="1"/>
  <c r="H102" i="1"/>
  <c r="W57" i="3" l="1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9" i="3"/>
  <c r="W90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Q57" i="3"/>
  <c r="Q58" i="3"/>
  <c r="Q59" i="3"/>
  <c r="Q62" i="3"/>
  <c r="Q63" i="3"/>
  <c r="Q64" i="3"/>
  <c r="Q65" i="3"/>
  <c r="Q66" i="3"/>
  <c r="Q67" i="3"/>
  <c r="Q68" i="3"/>
  <c r="Q69" i="3"/>
  <c r="Q70" i="3"/>
  <c r="Q72" i="3"/>
  <c r="Q73" i="3"/>
  <c r="Q74" i="3"/>
  <c r="Q75" i="3"/>
  <c r="Q76" i="3"/>
  <c r="Q77" i="3"/>
  <c r="Q78" i="3"/>
  <c r="Q79" i="3"/>
  <c r="Q81" i="3"/>
  <c r="Q82" i="3"/>
  <c r="Q83" i="3"/>
  <c r="Q84" i="3"/>
  <c r="Q85" i="3"/>
  <c r="Q86" i="3"/>
  <c r="Q87" i="3"/>
  <c r="Q89" i="3"/>
  <c r="Q90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W88" i="3"/>
  <c r="Y66" i="3"/>
  <c r="S99" i="2"/>
  <c r="S100" i="2"/>
  <c r="S101" i="2"/>
  <c r="S114" i="2"/>
  <c r="S115" i="2"/>
  <c r="S116" i="2"/>
  <c r="S117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M154" i="2"/>
  <c r="AA154" i="2" s="1"/>
  <c r="AD154" i="2" s="1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X90" i="3" l="1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S90" i="3"/>
  <c r="S89" i="3"/>
  <c r="S88" i="3"/>
  <c r="S86" i="3"/>
  <c r="S81" i="3"/>
  <c r="S80" i="3"/>
  <c r="S75" i="3"/>
  <c r="S72" i="3"/>
  <c r="S71" i="3"/>
  <c r="S68" i="3"/>
  <c r="S67" i="3"/>
  <c r="S65" i="3"/>
  <c r="S64" i="3"/>
  <c r="S63" i="3"/>
  <c r="S61" i="3"/>
  <c r="S60" i="3"/>
  <c r="S59" i="3"/>
  <c r="S57" i="3"/>
  <c r="T185" i="2"/>
  <c r="T182" i="2"/>
  <c r="S181" i="2"/>
  <c r="X121" i="2"/>
  <c r="X119" i="2"/>
  <c r="X118" i="2"/>
  <c r="X111" i="2"/>
  <c r="X110" i="2"/>
  <c r="X109" i="2"/>
  <c r="X105" i="2"/>
  <c r="X104" i="2"/>
  <c r="X97" i="2"/>
  <c r="X96" i="2"/>
  <c r="W122" i="2"/>
  <c r="W118" i="2"/>
  <c r="W109" i="2"/>
  <c r="W104" i="2"/>
  <c r="V120" i="2"/>
  <c r="V118" i="2"/>
  <c r="V116" i="2"/>
  <c r="V114" i="2"/>
  <c r="V110" i="2"/>
  <c r="V105" i="2"/>
  <c r="V100" i="2"/>
  <c r="X63" i="3"/>
  <c r="X62" i="3"/>
  <c r="X61" i="3"/>
  <c r="X60" i="3"/>
  <c r="X59" i="3"/>
  <c r="X58" i="3"/>
  <c r="X57" i="3"/>
  <c r="Y75" i="3"/>
  <c r="Y60" i="3"/>
  <c r="Y58" i="3"/>
  <c r="S77" i="3"/>
  <c r="X185" i="2"/>
  <c r="X175" i="2"/>
  <c r="X159" i="2"/>
  <c r="X158" i="2"/>
  <c r="X157" i="2"/>
  <c r="W186" i="2"/>
  <c r="W167" i="2"/>
  <c r="W166" i="2"/>
  <c r="V182" i="2"/>
  <c r="V171" i="2"/>
  <c r="V170" i="2"/>
  <c r="V165" i="2"/>
  <c r="V161" i="2"/>
  <c r="V160" i="2"/>
  <c r="T174" i="2"/>
  <c r="T172" i="2"/>
  <c r="T170" i="2"/>
  <c r="T167" i="2"/>
  <c r="T163" i="2"/>
  <c r="T162" i="2"/>
  <c r="T160" i="2"/>
  <c r="T158" i="2"/>
  <c r="S159" i="2"/>
  <c r="Q155" i="2"/>
  <c r="Q174" i="2"/>
  <c r="Q166" i="2"/>
  <c r="Q160" i="2"/>
  <c r="S83" i="3"/>
  <c r="S85" i="3"/>
  <c r="S58" i="3"/>
  <c r="T88" i="3"/>
  <c r="S62" i="3"/>
  <c r="T75" i="3"/>
  <c r="V75" i="3"/>
  <c r="Y78" i="3"/>
  <c r="Y77" i="3"/>
  <c r="Y70" i="3"/>
  <c r="Y62" i="3"/>
  <c r="Y61" i="3"/>
  <c r="Y57" i="3"/>
  <c r="T89" i="3"/>
  <c r="T87" i="3"/>
  <c r="T86" i="3"/>
  <c r="T84" i="3"/>
  <c r="T82" i="3"/>
  <c r="T80" i="3"/>
  <c r="T78" i="3"/>
  <c r="T77" i="3"/>
  <c r="T76" i="3"/>
  <c r="T73" i="3"/>
  <c r="T71" i="3"/>
  <c r="T70" i="3"/>
  <c r="T68" i="3"/>
  <c r="T66" i="3"/>
  <c r="T65" i="3"/>
  <c r="T64" i="3"/>
  <c r="T63" i="3"/>
  <c r="T62" i="3"/>
  <c r="T61" i="3"/>
  <c r="T60" i="3"/>
  <c r="T58" i="3"/>
  <c r="Y89" i="3"/>
  <c r="Y85" i="3"/>
  <c r="Y84" i="3"/>
  <c r="S79" i="3"/>
  <c r="S70" i="3"/>
  <c r="Q88" i="3"/>
  <c r="Q80" i="3"/>
  <c r="Q71" i="3"/>
  <c r="Q61" i="3"/>
  <c r="Q60" i="3"/>
  <c r="S87" i="3"/>
  <c r="S84" i="3"/>
  <c r="S82" i="3"/>
  <c r="S78" i="3"/>
  <c r="S76" i="3"/>
  <c r="S74" i="3"/>
  <c r="S73" i="3"/>
  <c r="S69" i="3"/>
  <c r="S66" i="3"/>
  <c r="T83" i="3"/>
  <c r="T79" i="3"/>
  <c r="T90" i="3"/>
  <c r="T85" i="3"/>
  <c r="T74" i="3"/>
  <c r="T67" i="3"/>
  <c r="T59" i="3"/>
  <c r="T81" i="3"/>
  <c r="T72" i="3"/>
  <c r="T69" i="3"/>
  <c r="T57" i="3"/>
  <c r="Y82" i="3"/>
  <c r="Y79" i="3"/>
  <c r="Y68" i="3"/>
  <c r="Y67" i="3"/>
  <c r="Y65" i="3"/>
  <c r="Y59" i="3"/>
  <c r="Z79" i="3"/>
  <c r="Z59" i="3"/>
  <c r="Z83" i="3"/>
  <c r="Z63" i="3"/>
  <c r="Y90" i="3"/>
  <c r="Y88" i="3"/>
  <c r="Y87" i="3"/>
  <c r="Y86" i="3"/>
  <c r="Y83" i="3"/>
  <c r="Y81" i="3"/>
  <c r="Y80" i="3"/>
  <c r="Y76" i="3"/>
  <c r="Y74" i="3"/>
  <c r="Y73" i="3"/>
  <c r="Y72" i="3"/>
  <c r="Y71" i="3"/>
  <c r="Y69" i="3"/>
  <c r="Y64" i="3"/>
  <c r="Y63" i="3"/>
  <c r="AA60" i="3"/>
  <c r="X100" i="2"/>
  <c r="X98" i="2"/>
  <c r="T168" i="2"/>
  <c r="T156" i="2"/>
  <c r="S102" i="2"/>
  <c r="V123" i="2"/>
  <c r="X173" i="2"/>
  <c r="T169" i="2"/>
  <c r="T155" i="2"/>
  <c r="T159" i="2"/>
  <c r="T173" i="2"/>
  <c r="T171" i="2"/>
  <c r="T161" i="2"/>
  <c r="S173" i="2"/>
  <c r="S172" i="2"/>
  <c r="T181" i="2"/>
  <c r="T180" i="2"/>
  <c r="T179" i="2"/>
  <c r="T175" i="2"/>
  <c r="Q184" i="2"/>
  <c r="Q179" i="2"/>
  <c r="Q171" i="2"/>
  <c r="Q163" i="2"/>
  <c r="S182" i="2"/>
  <c r="S171" i="2"/>
  <c r="T186" i="2"/>
  <c r="T184" i="2"/>
  <c r="T183" i="2"/>
  <c r="T178" i="2"/>
  <c r="T177" i="2"/>
  <c r="T176" i="2"/>
  <c r="T166" i="2"/>
  <c r="T165" i="2"/>
  <c r="T164" i="2"/>
  <c r="T157" i="2"/>
  <c r="V186" i="2"/>
  <c r="V185" i="2"/>
  <c r="V184" i="2"/>
  <c r="V183" i="2"/>
  <c r="V181" i="2"/>
  <c r="V180" i="2"/>
  <c r="V179" i="2"/>
  <c r="V178" i="2"/>
  <c r="V177" i="2"/>
  <c r="V176" i="2"/>
  <c r="V175" i="2"/>
  <c r="V174" i="2"/>
  <c r="V173" i="2"/>
  <c r="V172" i="2"/>
  <c r="V169" i="2"/>
  <c r="V168" i="2"/>
  <c r="V167" i="2"/>
  <c r="V166" i="2"/>
  <c r="V164" i="2"/>
  <c r="V163" i="2"/>
  <c r="V162" i="2"/>
  <c r="V159" i="2"/>
  <c r="V158" i="2"/>
  <c r="V157" i="2"/>
  <c r="V156" i="2"/>
  <c r="V155" i="2"/>
  <c r="V122" i="2"/>
  <c r="V121" i="2"/>
  <c r="V119" i="2"/>
  <c r="V117" i="2"/>
  <c r="V115" i="2"/>
  <c r="V113" i="2"/>
  <c r="V112" i="2"/>
  <c r="V111" i="2"/>
  <c r="V109" i="2"/>
  <c r="V108" i="2"/>
  <c r="V107" i="2"/>
  <c r="V106" i="2"/>
  <c r="V104" i="2"/>
  <c r="V103" i="2"/>
  <c r="V102" i="2"/>
  <c r="V101" i="2"/>
  <c r="V99" i="2"/>
  <c r="V98" i="2"/>
  <c r="V97" i="2"/>
  <c r="V9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5" i="2"/>
  <c r="W164" i="2"/>
  <c r="W163" i="2"/>
  <c r="W162" i="2"/>
  <c r="W161" i="2"/>
  <c r="W160" i="2"/>
  <c r="W159" i="2"/>
  <c r="W158" i="2"/>
  <c r="W157" i="2"/>
  <c r="W156" i="2"/>
  <c r="W155" i="2"/>
  <c r="W123" i="2"/>
  <c r="W121" i="2"/>
  <c r="W120" i="2"/>
  <c r="W119" i="2"/>
  <c r="W117" i="2"/>
  <c r="W116" i="2"/>
  <c r="W115" i="2"/>
  <c r="W114" i="2"/>
  <c r="W113" i="2"/>
  <c r="W112" i="2"/>
  <c r="W111" i="2"/>
  <c r="W110" i="2"/>
  <c r="W108" i="2"/>
  <c r="W107" i="2"/>
  <c r="W106" i="2"/>
  <c r="W105" i="2"/>
  <c r="W103" i="2"/>
  <c r="W102" i="2"/>
  <c r="W101" i="2"/>
  <c r="W100" i="2"/>
  <c r="W99" i="2"/>
  <c r="W98" i="2"/>
  <c r="W97" i="2"/>
  <c r="W96" i="2"/>
  <c r="X186" i="2"/>
  <c r="X184" i="2"/>
  <c r="X183" i="2"/>
  <c r="X182" i="2"/>
  <c r="X181" i="2"/>
  <c r="X180" i="2"/>
  <c r="X179" i="2"/>
  <c r="X178" i="2"/>
  <c r="X177" i="2"/>
  <c r="X176" i="2"/>
  <c r="X174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6" i="2"/>
  <c r="X155" i="2"/>
  <c r="S186" i="2"/>
  <c r="S185" i="2"/>
  <c r="S184" i="2"/>
  <c r="S183" i="2"/>
  <c r="S180" i="2"/>
  <c r="S179" i="2"/>
  <c r="S178" i="2"/>
  <c r="S177" i="2"/>
  <c r="S176" i="2"/>
  <c r="S175" i="2"/>
  <c r="S174" i="2"/>
  <c r="S170" i="2"/>
  <c r="S169" i="2"/>
  <c r="S168" i="2"/>
  <c r="S167" i="2"/>
  <c r="S166" i="2"/>
  <c r="S165" i="2"/>
  <c r="S164" i="2"/>
  <c r="S163" i="2"/>
  <c r="S162" i="2"/>
  <c r="S161" i="2"/>
  <c r="S160" i="2"/>
  <c r="S158" i="2"/>
  <c r="S157" i="2"/>
  <c r="S156" i="2"/>
  <c r="S155" i="2"/>
  <c r="S123" i="2"/>
  <c r="S122" i="2"/>
  <c r="S121" i="2"/>
  <c r="S120" i="2"/>
  <c r="S119" i="2"/>
  <c r="S118" i="2"/>
  <c r="S113" i="2"/>
  <c r="S112" i="2"/>
  <c r="S111" i="2"/>
  <c r="S110" i="2"/>
  <c r="S109" i="2"/>
  <c r="S108" i="2"/>
  <c r="S107" i="2"/>
  <c r="S106" i="2"/>
  <c r="S105" i="2"/>
  <c r="S104" i="2"/>
  <c r="S103" i="2"/>
  <c r="S98" i="2"/>
  <c r="S97" i="2"/>
  <c r="S96" i="2"/>
  <c r="Q186" i="2"/>
  <c r="Q185" i="2"/>
  <c r="Q183" i="2"/>
  <c r="Q182" i="2"/>
  <c r="Q181" i="2"/>
  <c r="Q180" i="2"/>
  <c r="Q178" i="2"/>
  <c r="Q177" i="2"/>
  <c r="Q176" i="2"/>
  <c r="Q175" i="2"/>
  <c r="Q173" i="2"/>
  <c r="Q172" i="2"/>
  <c r="Q170" i="2"/>
  <c r="Q169" i="2"/>
  <c r="Q168" i="2"/>
  <c r="Q167" i="2"/>
  <c r="Q165" i="2"/>
  <c r="Q164" i="2"/>
  <c r="Q162" i="2"/>
  <c r="Q161" i="2"/>
  <c r="Q159" i="2"/>
  <c r="Q158" i="2"/>
  <c r="Q157" i="2"/>
  <c r="Q156" i="2"/>
  <c r="X123" i="2"/>
  <c r="X122" i="2"/>
  <c r="X120" i="2"/>
  <c r="X117" i="2"/>
  <c r="X116" i="2"/>
  <c r="X115" i="2"/>
  <c r="X114" i="2"/>
  <c r="X113" i="2"/>
  <c r="X112" i="2"/>
  <c r="X108" i="2"/>
  <c r="X107" i="2"/>
  <c r="X106" i="2"/>
  <c r="X103" i="2"/>
  <c r="X102" i="2"/>
  <c r="X101" i="2"/>
  <c r="X99" i="2"/>
  <c r="Y110" i="2"/>
  <c r="Y122" i="2"/>
  <c r="Y102" i="2"/>
  <c r="Y180" i="2"/>
  <c r="Y175" i="2"/>
  <c r="Y171" i="2"/>
  <c r="Y123" i="2"/>
  <c r="Y119" i="2"/>
  <c r="Z68" i="3"/>
  <c r="Z62" i="3"/>
  <c r="Z57" i="3"/>
  <c r="Z66" i="3"/>
  <c r="Z86" i="3"/>
  <c r="Z87" i="3"/>
  <c r="Y155" i="2"/>
  <c r="Y120" i="2"/>
  <c r="Y108" i="2"/>
  <c r="Y104" i="2"/>
  <c r="Y114" i="2"/>
  <c r="Y107" i="2"/>
  <c r="Y99" i="2"/>
  <c r="Y106" i="2"/>
  <c r="Y164" i="2"/>
  <c r="Y118" i="2"/>
  <c r="Y112" i="2"/>
  <c r="Y109" i="2"/>
  <c r="Y105" i="2"/>
  <c r="Y103" i="2"/>
  <c r="O65" i="2"/>
  <c r="AA65" i="2" s="1"/>
  <c r="AD65" i="2" s="1"/>
  <c r="O74" i="2"/>
  <c r="AA74" i="2" s="1"/>
  <c r="AD74" i="2" s="1"/>
  <c r="Z76" i="3" l="1"/>
  <c r="Z88" i="3"/>
  <c r="Z67" i="3"/>
  <c r="Z74" i="3"/>
  <c r="Y157" i="2"/>
  <c r="Y163" i="2"/>
  <c r="Y168" i="2"/>
  <c r="Y182" i="2"/>
  <c r="Y179" i="2"/>
  <c r="Y167" i="2"/>
  <c r="Y174" i="2"/>
  <c r="Y181" i="2"/>
  <c r="Y185" i="2"/>
  <c r="Y158" i="2"/>
  <c r="Y169" i="2"/>
  <c r="Y115" i="2"/>
  <c r="Y98" i="2"/>
  <c r="Y113" i="2"/>
  <c r="Z73" i="3"/>
  <c r="Y178" i="2"/>
  <c r="Y160" i="2"/>
  <c r="Y173" i="2"/>
  <c r="Y184" i="2"/>
  <c r="Y162" i="2"/>
  <c r="Y172" i="2"/>
  <c r="Z168" i="2"/>
  <c r="Z175" i="2"/>
  <c r="AA175" i="2" s="1"/>
  <c r="AD175" i="2" s="1"/>
  <c r="AA86" i="3"/>
  <c r="AB86" i="3" s="1"/>
  <c r="AE86" i="3" s="1"/>
  <c r="AA78" i="3"/>
  <c r="AA81" i="3"/>
  <c r="AA88" i="3"/>
  <c r="AB88" i="3" s="1"/>
  <c r="AE88" i="3" s="1"/>
  <c r="Z69" i="3"/>
  <c r="Z90" i="3"/>
  <c r="Z60" i="3"/>
  <c r="AB60" i="3" s="1"/>
  <c r="AE60" i="3" s="1"/>
  <c r="AA71" i="3"/>
  <c r="AA77" i="3"/>
  <c r="AA76" i="3"/>
  <c r="AB76" i="3" s="1"/>
  <c r="AE76" i="3" s="1"/>
  <c r="Z70" i="3"/>
  <c r="AA58" i="3"/>
  <c r="Z64" i="3"/>
  <c r="AA62" i="3"/>
  <c r="AB62" i="3" s="1"/>
  <c r="AE62" i="3" s="1"/>
  <c r="AA79" i="3"/>
  <c r="AB79" i="3" s="1"/>
  <c r="AE79" i="3" s="1"/>
  <c r="Z80" i="3"/>
  <c r="Z85" i="3"/>
  <c r="AA74" i="3"/>
  <c r="AA66" i="3"/>
  <c r="AB66" i="3" s="1"/>
  <c r="AE66" i="3" s="1"/>
  <c r="Z75" i="3"/>
  <c r="AA61" i="3"/>
  <c r="Z81" i="3"/>
  <c r="AB81" i="3" s="1"/>
  <c r="AE81" i="3" s="1"/>
  <c r="Z61" i="3"/>
  <c r="Z72" i="3"/>
  <c r="Z82" i="3"/>
  <c r="AA64" i="3"/>
  <c r="AA82" i="3"/>
  <c r="AA65" i="3"/>
  <c r="AA63" i="3"/>
  <c r="AB63" i="3" s="1"/>
  <c r="AE63" i="3" s="1"/>
  <c r="AA83" i="3"/>
  <c r="AB83" i="3" s="1"/>
  <c r="AE83" i="3" s="1"/>
  <c r="AA89" i="3"/>
  <c r="AA85" i="3"/>
  <c r="AA87" i="3"/>
  <c r="AB87" i="3" s="1"/>
  <c r="AE87" i="3" s="1"/>
  <c r="AA80" i="3"/>
  <c r="AA68" i="3"/>
  <c r="AB68" i="3" s="1"/>
  <c r="AE68" i="3" s="1"/>
  <c r="Z58" i="3"/>
  <c r="AB58" i="3" s="1"/>
  <c r="AE58" i="3" s="1"/>
  <c r="Z78" i="3"/>
  <c r="Z84" i="3"/>
  <c r="Z89" i="3"/>
  <c r="Z65" i="3"/>
  <c r="Z71" i="3"/>
  <c r="AB71" i="3" s="1"/>
  <c r="AE71" i="3" s="1"/>
  <c r="Z77" i="3"/>
  <c r="AA69" i="3"/>
  <c r="AA70" i="3"/>
  <c r="AA75" i="3"/>
  <c r="AA84" i="3"/>
  <c r="AA59" i="3"/>
  <c r="AB59" i="3" s="1"/>
  <c r="AE59" i="3" s="1"/>
  <c r="Z165" i="2"/>
  <c r="Z106" i="2"/>
  <c r="AA106" i="2" s="1"/>
  <c r="AD106" i="2" s="1"/>
  <c r="Z109" i="2"/>
  <c r="AA109" i="2" s="1"/>
  <c r="AD109" i="2" s="1"/>
  <c r="Z113" i="2"/>
  <c r="AA113" i="2" s="1"/>
  <c r="AD113" i="2" s="1"/>
  <c r="Z157" i="2"/>
  <c r="Z181" i="2"/>
  <c r="AA181" i="2" s="1"/>
  <c r="AD181" i="2" s="1"/>
  <c r="Z123" i="2"/>
  <c r="AA123" i="2" s="1"/>
  <c r="AD123" i="2" s="1"/>
  <c r="Z103" i="2"/>
  <c r="AA103" i="2" s="1"/>
  <c r="AD103" i="2" s="1"/>
  <c r="Z100" i="2"/>
  <c r="Y96" i="2"/>
  <c r="Y116" i="2"/>
  <c r="Y121" i="2"/>
  <c r="Y156" i="2"/>
  <c r="Y161" i="2"/>
  <c r="Y166" i="2"/>
  <c r="Y176" i="2"/>
  <c r="Y186" i="2"/>
  <c r="Y97" i="2"/>
  <c r="Y101" i="2"/>
  <c r="Y117" i="2"/>
  <c r="Y159" i="2"/>
  <c r="Z171" i="2"/>
  <c r="AA171" i="2" s="1"/>
  <c r="AD171" i="2" s="1"/>
  <c r="Z158" i="2"/>
  <c r="Z116" i="2"/>
  <c r="Z183" i="2"/>
  <c r="Z167" i="2"/>
  <c r="AA167" i="2" s="1"/>
  <c r="AD167" i="2" s="1"/>
  <c r="Z118" i="2"/>
  <c r="AA118" i="2" s="1"/>
  <c r="AD118" i="2" s="1"/>
  <c r="Z107" i="2"/>
  <c r="AA107" i="2" s="1"/>
  <c r="AD107" i="2" s="1"/>
  <c r="Z182" i="2"/>
  <c r="Z96" i="2"/>
  <c r="Z176" i="2"/>
  <c r="Z186" i="2"/>
  <c r="Z156" i="2"/>
  <c r="Z174" i="2"/>
  <c r="AA174" i="2" s="1"/>
  <c r="AD174" i="2" s="1"/>
  <c r="Z120" i="2"/>
  <c r="AA120" i="2" s="1"/>
  <c r="Y100" i="2"/>
  <c r="Y111" i="2"/>
  <c r="Y165" i="2"/>
  <c r="Y170" i="2"/>
  <c r="Y177" i="2"/>
  <c r="Y183" i="2"/>
  <c r="Z164" i="2"/>
  <c r="AA164" i="2" s="1"/>
  <c r="AD164" i="2" s="1"/>
  <c r="Z177" i="2"/>
  <c r="Z105" i="2"/>
  <c r="AA105" i="2" s="1"/>
  <c r="AD105" i="2" s="1"/>
  <c r="Z102" i="2"/>
  <c r="AA102" i="2" s="1"/>
  <c r="AD102" i="2" s="1"/>
  <c r="Z110" i="2"/>
  <c r="AA110" i="2" s="1"/>
  <c r="AD110" i="2" s="1"/>
  <c r="Z159" i="2"/>
  <c r="Z101" i="2"/>
  <c r="Z155" i="2"/>
  <c r="AA155" i="2" s="1"/>
  <c r="AD155" i="2" s="1"/>
  <c r="Z185" i="2"/>
  <c r="Z179" i="2"/>
  <c r="AA179" i="2" s="1"/>
  <c r="AD179" i="2" s="1"/>
  <c r="Z184" i="2"/>
  <c r="Z160" i="2"/>
  <c r="Z161" i="2"/>
  <c r="AA90" i="3"/>
  <c r="AA72" i="3"/>
  <c r="Z117" i="2"/>
  <c r="Z172" i="2"/>
  <c r="Z180" i="2"/>
  <c r="AA180" i="2" s="1"/>
  <c r="AD180" i="2" s="1"/>
  <c r="Z111" i="2"/>
  <c r="Z166" i="2"/>
  <c r="Z170" i="2"/>
  <c r="Z114" i="2"/>
  <c r="AA114" i="2" s="1"/>
  <c r="AD114" i="2" s="1"/>
  <c r="Z163" i="2"/>
  <c r="AA163" i="2" s="1"/>
  <c r="AD163" i="2" s="1"/>
  <c r="Z169" i="2"/>
  <c r="AA169" i="2" s="1"/>
  <c r="AD169" i="2" s="1"/>
  <c r="Z112" i="2"/>
  <c r="AA112" i="2" s="1"/>
  <c r="AD112" i="2" s="1"/>
  <c r="Z98" i="2"/>
  <c r="AA98" i="2" s="1"/>
  <c r="AD98" i="2" s="1"/>
  <c r="Z121" i="2"/>
  <c r="M24" i="2"/>
  <c r="AA24" i="2" s="1"/>
  <c r="AD24" i="2" s="1"/>
  <c r="AA182" i="2" l="1"/>
  <c r="AD182" i="2" s="1"/>
  <c r="AA100" i="2"/>
  <c r="AD100" i="2" s="1"/>
  <c r="AB61" i="3"/>
  <c r="AE61" i="3" s="1"/>
  <c r="AA168" i="2"/>
  <c r="AD168" i="2" s="1"/>
  <c r="AB77" i="3"/>
  <c r="AE77" i="3" s="1"/>
  <c r="AB74" i="3"/>
  <c r="AE74" i="3" s="1"/>
  <c r="AB65" i="3"/>
  <c r="AE65" i="3" s="1"/>
  <c r="AB89" i="3"/>
  <c r="AE89" i="3" s="1"/>
  <c r="AB82" i="3"/>
  <c r="AE82" i="3" s="1"/>
  <c r="AB78" i="3"/>
  <c r="AE78" i="3" s="1"/>
  <c r="AB84" i="3"/>
  <c r="AE84" i="3" s="1"/>
  <c r="AA57" i="3"/>
  <c r="AB57" i="3" s="1"/>
  <c r="AE57" i="3" s="1"/>
  <c r="AB72" i="3"/>
  <c r="AE72" i="3" s="1"/>
  <c r="AB80" i="3"/>
  <c r="AE80" i="3" s="1"/>
  <c r="AB90" i="3"/>
  <c r="AE90" i="3" s="1"/>
  <c r="AB75" i="3"/>
  <c r="AE75" i="3" s="1"/>
  <c r="AB64" i="3"/>
  <c r="AE64" i="3" s="1"/>
  <c r="AB70" i="3"/>
  <c r="AE70" i="3" s="1"/>
  <c r="AB69" i="3"/>
  <c r="AE69" i="3" s="1"/>
  <c r="AA73" i="3"/>
  <c r="AB73" i="3" s="1"/>
  <c r="AE73" i="3" s="1"/>
  <c r="AA67" i="3"/>
  <c r="AB67" i="3" s="1"/>
  <c r="AE67" i="3" s="1"/>
  <c r="AB85" i="3"/>
  <c r="AE85" i="3" s="1"/>
  <c r="AA166" i="2"/>
  <c r="AD166" i="2" s="1"/>
  <c r="AA158" i="2"/>
  <c r="AD158" i="2" s="1"/>
  <c r="AA170" i="2"/>
  <c r="AD170" i="2" s="1"/>
  <c r="AA161" i="2"/>
  <c r="AD161" i="2" s="1"/>
  <c r="Z178" i="2"/>
  <c r="AA178" i="2" s="1"/>
  <c r="AD178" i="2" s="1"/>
  <c r="Z162" i="2"/>
  <c r="AA162" i="2" s="1"/>
  <c r="AD162" i="2" s="1"/>
  <c r="AA184" i="2"/>
  <c r="AD184" i="2" s="1"/>
  <c r="AA177" i="2"/>
  <c r="AD177" i="2" s="1"/>
  <c r="AA165" i="2"/>
  <c r="AD165" i="2" s="1"/>
  <c r="AA159" i="2"/>
  <c r="AD159" i="2" s="1"/>
  <c r="AA186" i="2"/>
  <c r="AD186" i="2" s="1"/>
  <c r="AA156" i="2"/>
  <c r="AD156" i="2" s="1"/>
  <c r="Z173" i="2"/>
  <c r="AA173" i="2" s="1"/>
  <c r="AD173" i="2" s="1"/>
  <c r="AA185" i="2"/>
  <c r="AD185" i="2" s="1"/>
  <c r="AA183" i="2"/>
  <c r="AD183" i="2" s="1"/>
  <c r="AA176" i="2"/>
  <c r="AD176" i="2" s="1"/>
  <c r="AA172" i="2"/>
  <c r="AD172" i="2" s="1"/>
  <c r="AA160" i="2"/>
  <c r="AD160" i="2" s="1"/>
  <c r="AA157" i="2"/>
  <c r="AD157" i="2" s="1"/>
  <c r="AA116" i="2"/>
  <c r="AD116" i="2" s="1"/>
  <c r="AA96" i="2"/>
  <c r="AD96" i="2" s="1"/>
  <c r="Z104" i="2"/>
  <c r="AA104" i="2" s="1"/>
  <c r="AD104" i="2" s="1"/>
  <c r="Z99" i="2"/>
  <c r="AA99" i="2" s="1"/>
  <c r="AD99" i="2" s="1"/>
  <c r="AA111" i="2"/>
  <c r="AD111" i="2" s="1"/>
  <c r="Z122" i="2"/>
  <c r="AA122" i="2" s="1"/>
  <c r="AD122" i="2" s="1"/>
  <c r="Z97" i="2"/>
  <c r="AA97" i="2" s="1"/>
  <c r="AD97" i="2" s="1"/>
  <c r="AA117" i="2"/>
  <c r="AD117" i="2" s="1"/>
  <c r="Z119" i="2"/>
  <c r="AA119" i="2" s="1"/>
  <c r="AD119" i="2" s="1"/>
  <c r="AA101" i="2"/>
  <c r="AA121" i="2"/>
  <c r="AD121" i="2" s="1"/>
  <c r="Z115" i="2"/>
  <c r="AA115" i="2" s="1"/>
  <c r="AD115" i="2" s="1"/>
  <c r="Z108" i="2"/>
  <c r="AA108" i="2" s="1"/>
  <c r="Y44" i="2"/>
  <c r="AA44" i="2" s="1"/>
  <c r="AD44" i="2" s="1"/>
  <c r="R27" i="3" l="1"/>
  <c r="AB27" i="3" s="1"/>
  <c r="AE27" i="3" s="1"/>
  <c r="R28" i="3"/>
  <c r="AB28" i="3" s="1"/>
  <c r="AE28" i="3" s="1"/>
  <c r="R29" i="3"/>
  <c r="AB29" i="3" s="1"/>
  <c r="AE29" i="3" s="1"/>
  <c r="R30" i="3"/>
  <c r="AB30" i="3" s="1"/>
  <c r="AE30" i="3" s="1"/>
  <c r="R31" i="3"/>
  <c r="AB31" i="3" s="1"/>
  <c r="AE31" i="3" s="1"/>
  <c r="R32" i="3"/>
  <c r="AB32" i="3" s="1"/>
  <c r="AE32" i="3" s="1"/>
  <c r="R33" i="3"/>
  <c r="AB33" i="3" s="1"/>
  <c r="AE33" i="3" s="1"/>
  <c r="R34" i="3"/>
  <c r="AB34" i="3" s="1"/>
  <c r="AE34" i="3" s="1"/>
  <c r="R35" i="3"/>
  <c r="AB35" i="3" s="1"/>
  <c r="AE35" i="3" s="1"/>
  <c r="R36" i="3"/>
  <c r="AB36" i="3" s="1"/>
  <c r="AE36" i="3" s="1"/>
  <c r="R37" i="3"/>
  <c r="AB37" i="3" s="1"/>
  <c r="AE37" i="3" s="1"/>
  <c r="R38" i="3"/>
  <c r="AB38" i="3" s="1"/>
  <c r="AE38" i="3" s="1"/>
  <c r="R39" i="3"/>
  <c r="AB39" i="3" s="1"/>
  <c r="AE39" i="3" s="1"/>
  <c r="R40" i="3"/>
  <c r="AB40" i="3" s="1"/>
  <c r="AE40" i="3" s="1"/>
  <c r="R41" i="3"/>
  <c r="AB41" i="3" s="1"/>
  <c r="AE41" i="3" s="1"/>
  <c r="R42" i="3"/>
  <c r="AB42" i="3" s="1"/>
  <c r="AE42" i="3" s="1"/>
  <c r="R43" i="3"/>
  <c r="AB43" i="3" s="1"/>
  <c r="AE43" i="3" s="1"/>
  <c r="R44" i="3"/>
  <c r="AB44" i="3" s="1"/>
  <c r="AE44" i="3" s="1"/>
  <c r="R45" i="3"/>
  <c r="AB45" i="3" s="1"/>
  <c r="AE45" i="3" s="1"/>
  <c r="R46" i="3"/>
  <c r="AB46" i="3" s="1"/>
  <c r="AE46" i="3" s="1"/>
  <c r="R47" i="3"/>
  <c r="AB47" i="3" s="1"/>
  <c r="AE47" i="3" s="1"/>
  <c r="R48" i="3"/>
  <c r="AB48" i="3" s="1"/>
  <c r="AE48" i="3" s="1"/>
  <c r="R49" i="3"/>
  <c r="AB49" i="3" s="1"/>
  <c r="AE49" i="3" s="1"/>
  <c r="R50" i="3"/>
  <c r="AB50" i="3" s="1"/>
  <c r="AE50" i="3" s="1"/>
  <c r="R51" i="3"/>
  <c r="AB51" i="3" s="1"/>
  <c r="AE51" i="3" s="1"/>
  <c r="R52" i="3"/>
  <c r="AB52" i="3" s="1"/>
  <c r="AE52" i="3" s="1"/>
  <c r="R53" i="3"/>
  <c r="AB53" i="3" s="1"/>
  <c r="AE53" i="3" s="1"/>
  <c r="R54" i="3"/>
  <c r="AB54" i="3" s="1"/>
  <c r="AE54" i="3" s="1"/>
  <c r="R55" i="3"/>
  <c r="AB55" i="3" s="1"/>
  <c r="AE55" i="3" s="1"/>
  <c r="R56" i="3"/>
  <c r="AB56" i="3" s="1"/>
  <c r="AE56" i="3" s="1"/>
  <c r="O30" i="2" l="1"/>
  <c r="AA30" i="2" s="1"/>
</calcChain>
</file>

<file path=xl/sharedStrings.xml><?xml version="1.0" encoding="utf-8"?>
<sst xmlns="http://schemas.openxmlformats.org/spreadsheetml/2006/main" count="2198" uniqueCount="1568">
  <si>
    <t xml:space="preserve">NO </t>
  </si>
  <si>
    <t>NIS</t>
  </si>
  <si>
    <t>NISN</t>
  </si>
  <si>
    <t>NO SERI IJAZAH</t>
  </si>
  <si>
    <t>NAMA SISWA</t>
  </si>
  <si>
    <t>KELAS</t>
  </si>
  <si>
    <t>KELULUSAN</t>
  </si>
  <si>
    <t>TTL</t>
  </si>
  <si>
    <t>NAMA ORANG TUA</t>
  </si>
  <si>
    <t>PAI 1.P</t>
  </si>
  <si>
    <t>PAI 1.K</t>
  </si>
  <si>
    <t>PAI 2.P</t>
  </si>
  <si>
    <t>PAI 2.K</t>
  </si>
  <si>
    <t>PAI 3.P</t>
  </si>
  <si>
    <t>PAI 3.K</t>
  </si>
  <si>
    <t>PAI 4.P</t>
  </si>
  <si>
    <t>PAI 4.K</t>
  </si>
  <si>
    <t>PAI 5.P</t>
  </si>
  <si>
    <t>PAI 5.K</t>
  </si>
  <si>
    <t>PAI 6.P</t>
  </si>
  <si>
    <t>PAI 6.K</t>
  </si>
  <si>
    <t>PAI</t>
  </si>
  <si>
    <t>PKn 1.P</t>
  </si>
  <si>
    <t>PKn 1.K</t>
  </si>
  <si>
    <t>PKn 2.P</t>
  </si>
  <si>
    <t>PKn 2.K</t>
  </si>
  <si>
    <t>PKn 3.P</t>
  </si>
  <si>
    <t>PKn 3.K</t>
  </si>
  <si>
    <t>PKn 4.P</t>
  </si>
  <si>
    <t>PKn 4.K</t>
  </si>
  <si>
    <t>PKn 5.P</t>
  </si>
  <si>
    <t>PKn 5.K</t>
  </si>
  <si>
    <t>PKn 6.P</t>
  </si>
  <si>
    <t>PKn 6.K</t>
  </si>
  <si>
    <t>PKN</t>
  </si>
  <si>
    <t>B.Indo 1.P</t>
  </si>
  <si>
    <t>B.Indo 1.K</t>
  </si>
  <si>
    <t>B.Indo 2.P</t>
  </si>
  <si>
    <t>B.Indo 2.K</t>
  </si>
  <si>
    <t>B.Indo 3.P</t>
  </si>
  <si>
    <t>B.Indo 3.K</t>
  </si>
  <si>
    <t>B.Indo 4.P</t>
  </si>
  <si>
    <t>B.Indo 4.K</t>
  </si>
  <si>
    <t>B.Indo 5.P</t>
  </si>
  <si>
    <t>B.Indo 5.K</t>
  </si>
  <si>
    <t>B.Indo 6.P</t>
  </si>
  <si>
    <t>B.Indo 6.K</t>
  </si>
  <si>
    <t>B.IND</t>
  </si>
  <si>
    <t>MTK 1.P</t>
  </si>
  <si>
    <t>MTK 1.K</t>
  </si>
  <si>
    <t>MTK 2.P</t>
  </si>
  <si>
    <t>MTK 2.K</t>
  </si>
  <si>
    <t>MTK 3.P</t>
  </si>
  <si>
    <t>MTK 3.K</t>
  </si>
  <si>
    <t>MTK 4.P</t>
  </si>
  <si>
    <t>MTK 4.K</t>
  </si>
  <si>
    <t>MTK 5.P</t>
  </si>
  <si>
    <t>MTK 5.K</t>
  </si>
  <si>
    <t>MTK 6.P</t>
  </si>
  <si>
    <t>MTK 6.K</t>
  </si>
  <si>
    <t>MTK</t>
  </si>
  <si>
    <t>Sejarah 1.P</t>
  </si>
  <si>
    <t>Sejarah 1.K</t>
  </si>
  <si>
    <t>Sejarah 2.P</t>
  </si>
  <si>
    <t>Sejarah 2.K</t>
  </si>
  <si>
    <t>Sejarah</t>
  </si>
  <si>
    <t>B.Iggris 1.P</t>
  </si>
  <si>
    <t>B.Iggris 1.K</t>
  </si>
  <si>
    <t>B.Iggris 2.P</t>
  </si>
  <si>
    <t>B.Iggris 2.K</t>
  </si>
  <si>
    <t>B.Iggris 3.P</t>
  </si>
  <si>
    <t>B.Iggris 3.K</t>
  </si>
  <si>
    <t>B.Iggris 4.P</t>
  </si>
  <si>
    <t>B.Iggris 4.K</t>
  </si>
  <si>
    <t>B.Iggris 5.P</t>
  </si>
  <si>
    <t>B.Iggris 5.K</t>
  </si>
  <si>
    <t>B.Iggris 6.P</t>
  </si>
  <si>
    <t>B.Iggris 6.K</t>
  </si>
  <si>
    <t>B.ING</t>
  </si>
  <si>
    <t>Seni 1.P</t>
  </si>
  <si>
    <t>Seni 1.K</t>
  </si>
  <si>
    <t>Seni 2.P</t>
  </si>
  <si>
    <t>Seni 2.K</t>
  </si>
  <si>
    <t>SENI</t>
  </si>
  <si>
    <t>PJOK 1.P</t>
  </si>
  <si>
    <t>PJOK 1.K</t>
  </si>
  <si>
    <t>PJOK 2.P</t>
  </si>
  <si>
    <t>PJOK 2.K</t>
  </si>
  <si>
    <t>PJOK 3.P</t>
  </si>
  <si>
    <t>PJOK 3.K</t>
  </si>
  <si>
    <t>PJOK 4.P</t>
  </si>
  <si>
    <t>PJOK 4.K</t>
  </si>
  <si>
    <t>PJOK</t>
  </si>
  <si>
    <t>KWU 3.P</t>
  </si>
  <si>
    <t>KWU 3.K</t>
  </si>
  <si>
    <t>KWU 4.P</t>
  </si>
  <si>
    <t>KWU 4.K</t>
  </si>
  <si>
    <t>KWU 5.P</t>
  </si>
  <si>
    <t>KWU 5.K</t>
  </si>
  <si>
    <t>KWU 6.P</t>
  </si>
  <si>
    <t>KWU 6.K</t>
  </si>
  <si>
    <t>KWU</t>
  </si>
  <si>
    <t>B.Sunda 1.P</t>
  </si>
  <si>
    <t>B.Sunda 1.K</t>
  </si>
  <si>
    <t>B.Sunda 2.P</t>
  </si>
  <si>
    <t>B.Sunda 2.K</t>
  </si>
  <si>
    <t>B.Sunda 3.P</t>
  </si>
  <si>
    <t>B.Sunda 3.K</t>
  </si>
  <si>
    <t>B.Sunda 4.P</t>
  </si>
  <si>
    <t>B.Sunda 4.K</t>
  </si>
  <si>
    <t>B.Sunda 5.P</t>
  </si>
  <si>
    <t>B.Sunda 5.K</t>
  </si>
  <si>
    <t>B.Sunda 6.P</t>
  </si>
  <si>
    <t>B.Sunda 6.K</t>
  </si>
  <si>
    <t>B.SUNDA</t>
  </si>
  <si>
    <t>Pesantren 1.P</t>
  </si>
  <si>
    <t>Pesantren 1.K</t>
  </si>
  <si>
    <t>Pesantren 2.K</t>
  </si>
  <si>
    <t>Pesantren 3.P</t>
  </si>
  <si>
    <t>Pesantren 3.K</t>
  </si>
  <si>
    <t>Pesantren 4.P</t>
  </si>
  <si>
    <t>Pesantren 4.K</t>
  </si>
  <si>
    <t>Pesantren</t>
  </si>
  <si>
    <t>Simdig 1.P</t>
  </si>
  <si>
    <t>Simdig 1.K</t>
  </si>
  <si>
    <t>Simdig 2.P</t>
  </si>
  <si>
    <t>Simdig 2.K</t>
  </si>
  <si>
    <t>SIMDIG</t>
  </si>
  <si>
    <t>Fisika 1.P</t>
  </si>
  <si>
    <t>Fisika 1.K</t>
  </si>
  <si>
    <t>Fisika 2.P</t>
  </si>
  <si>
    <t>Fisika 2.K</t>
  </si>
  <si>
    <t>FISIKA</t>
  </si>
  <si>
    <t>Kimia 1.P</t>
  </si>
  <si>
    <t>Kimia 1.K</t>
  </si>
  <si>
    <t>Kimia 2.P</t>
  </si>
  <si>
    <t>Kimia 2.K</t>
  </si>
  <si>
    <t>KIMIA</t>
  </si>
  <si>
    <t>GAMTEK 1.P</t>
  </si>
  <si>
    <t>GAMTEK 1.K</t>
  </si>
  <si>
    <t>GAMTEK 2.P</t>
  </si>
  <si>
    <t>GAMTEK 2.K</t>
  </si>
  <si>
    <t>TDO 1.P</t>
  </si>
  <si>
    <t>TDO 1.K</t>
  </si>
  <si>
    <t>TDO 2.P</t>
  </si>
  <si>
    <t>TDO 2.K</t>
  </si>
  <si>
    <t>PDTO 1.P</t>
  </si>
  <si>
    <t>PDTO 1.K</t>
  </si>
  <si>
    <t>PDTO 2.P</t>
  </si>
  <si>
    <t>PDTO 2.K</t>
  </si>
  <si>
    <t># 1.P</t>
  </si>
  <si>
    <t># 1.K</t>
  </si>
  <si>
    <t># 2.P</t>
  </si>
  <si>
    <t># 2.K</t>
  </si>
  <si>
    <t>DPK</t>
  </si>
  <si>
    <t># 3.P</t>
  </si>
  <si>
    <t># 3.K</t>
  </si>
  <si>
    <t># 4.P</t>
  </si>
  <si>
    <t># 4.K</t>
  </si>
  <si>
    <t>#</t>
  </si>
  <si>
    <t>PMKR 3.P</t>
  </si>
  <si>
    <t>PMKR 3.K</t>
  </si>
  <si>
    <t>PMKR 4.P</t>
  </si>
  <si>
    <t>PMKR 4.K</t>
  </si>
  <si>
    <t>PMKR 5.P</t>
  </si>
  <si>
    <t>PMKR 5.K</t>
  </si>
  <si>
    <t>PMKR 6.P</t>
  </si>
  <si>
    <t>PMKR 6.K</t>
  </si>
  <si>
    <t>PMKR</t>
  </si>
  <si>
    <t>PSPTKR 3.P</t>
  </si>
  <si>
    <t>PSPTKR 3.K</t>
  </si>
  <si>
    <t>PSPTKR 4.P</t>
  </si>
  <si>
    <t>PSPTKR 4.K</t>
  </si>
  <si>
    <t>PSPTKR 5.P</t>
  </si>
  <si>
    <t>PSPTKR 5.K</t>
  </si>
  <si>
    <t>PSPTKR 6.P</t>
  </si>
  <si>
    <t>PSPTKR 6.K</t>
  </si>
  <si>
    <t>PSPTKR</t>
  </si>
  <si>
    <t>PKKR 3.P</t>
  </si>
  <si>
    <t>PKKR 3.K</t>
  </si>
  <si>
    <t>PKKR 4.P</t>
  </si>
  <si>
    <t>PKKR 4.K</t>
  </si>
  <si>
    <t>PKKR 5.P</t>
  </si>
  <si>
    <t>PKKR 5.K</t>
  </si>
  <si>
    <t>PKKR 6.P</t>
  </si>
  <si>
    <t>PKKR 6.K</t>
  </si>
  <si>
    <t>PKKR</t>
  </si>
  <si>
    <t>PKK 3.P</t>
  </si>
  <si>
    <t>PKK 3.K</t>
  </si>
  <si>
    <t>PKK 4.P</t>
  </si>
  <si>
    <t>PKK 4.K</t>
  </si>
  <si>
    <t>PKK 5.P</t>
  </si>
  <si>
    <t>PKK 5.K</t>
  </si>
  <si>
    <t>PKK 6.P</t>
  </si>
  <si>
    <t>PKK 6.K</t>
  </si>
  <si>
    <t>PKK</t>
  </si>
  <si>
    <t>USBK Produktif</t>
  </si>
  <si>
    <t>Kompetensi Keahlian</t>
  </si>
  <si>
    <t>Rata-rata</t>
  </si>
  <si>
    <t>Rata-rata IJAZAH</t>
  </si>
  <si>
    <t>Nilai Prakerin</t>
  </si>
  <si>
    <t>Nilai UJIKOM</t>
  </si>
  <si>
    <t>Tempat Prakerin</t>
  </si>
  <si>
    <t>JUMLAH SISWA YANG LULUS</t>
  </si>
  <si>
    <t>JUMLAH SISWA YANG TIDAK LULUS</t>
  </si>
  <si>
    <t>NOMOR PESERTA</t>
  </si>
  <si>
    <t>KOMPETENSI KEAHLIAN</t>
  </si>
  <si>
    <t>0043111983</t>
  </si>
  <si>
    <t>0037274981</t>
  </si>
  <si>
    <t>0037256613</t>
  </si>
  <si>
    <t>0049464265</t>
  </si>
  <si>
    <t>0034952929</t>
  </si>
  <si>
    <t>0040172065</t>
  </si>
  <si>
    <t>0043433188</t>
  </si>
  <si>
    <t>0048056070</t>
  </si>
  <si>
    <t>0049713799</t>
  </si>
  <si>
    <t>0044450525</t>
  </si>
  <si>
    <t>0037274959</t>
  </si>
  <si>
    <t>0043613176</t>
  </si>
  <si>
    <t>0048939767</t>
  </si>
  <si>
    <t>0043611717</t>
  </si>
  <si>
    <t>0042624409</t>
  </si>
  <si>
    <t>0044330276</t>
  </si>
  <si>
    <t>0039032872</t>
  </si>
  <si>
    <t>0035288097</t>
  </si>
  <si>
    <t>0038238709</t>
  </si>
  <si>
    <t>0046354886</t>
  </si>
  <si>
    <t>0040574247</t>
  </si>
  <si>
    <t>0035203867</t>
  </si>
  <si>
    <t>0037856882</t>
  </si>
  <si>
    <t>0047787794</t>
  </si>
  <si>
    <t>0037274983</t>
  </si>
  <si>
    <t>0038210230</t>
  </si>
  <si>
    <t>0044433716</t>
  </si>
  <si>
    <t>0037114667</t>
  </si>
  <si>
    <t>0037856885</t>
  </si>
  <si>
    <t>0044926190</t>
  </si>
  <si>
    <t>0037856889</t>
  </si>
  <si>
    <t>0037256611</t>
  </si>
  <si>
    <t>4-22-02-22-102-001-2</t>
  </si>
  <si>
    <t>ABDUL ROHMAN</t>
  </si>
  <si>
    <t>XII TKRO</t>
  </si>
  <si>
    <t>TEKNIK KENDARAAN RINGAN OTOMOTIF</t>
  </si>
  <si>
    <t>KARAWANG, 12 DESEMBER 2004</t>
  </si>
  <si>
    <t>TEDI RIADI</t>
  </si>
  <si>
    <t>4-22-02-22-102-002-3</t>
  </si>
  <si>
    <t>AEP</t>
  </si>
  <si>
    <t>SUBANG, 19 DESEMBER 2003</t>
  </si>
  <si>
    <t>ASIM</t>
  </si>
  <si>
    <t>4-22-02-22-102-003-4</t>
  </si>
  <si>
    <t>AHMAD HIDAYAT</t>
  </si>
  <si>
    <t>SUBANG, 6 OKTOBER 2003</t>
  </si>
  <si>
    <t>DARMO</t>
  </si>
  <si>
    <t>4-22-02-22-102-004-5</t>
  </si>
  <si>
    <t>AHMAD SOPIAN</t>
  </si>
  <si>
    <t>PURWKARTA, 8 AGUSTUS 2004</t>
  </si>
  <si>
    <t>SUANDA</t>
  </si>
  <si>
    <t>4-22-02-22-102-005-6</t>
  </si>
  <si>
    <t>ANDRI SETIAWAN</t>
  </si>
  <si>
    <t>PURWAKARTA, 2 JULI 2004</t>
  </si>
  <si>
    <t>TAMIN</t>
  </si>
  <si>
    <t>4-22-02-22-102-007-7</t>
  </si>
  <si>
    <t>BINTANG CHANDRA SASONGKO</t>
  </si>
  <si>
    <t>BANYUMAS, 23 JANUARI 2004</t>
  </si>
  <si>
    <t>AJI SASONGKO W</t>
  </si>
  <si>
    <t>4-22-02-22-102-009-8</t>
  </si>
  <si>
    <t>DEDE YUSUP</t>
  </si>
  <si>
    <t>ENDAR SUTIANA</t>
  </si>
  <si>
    <t>4-22-02-22-102-010-9</t>
  </si>
  <si>
    <t>DERI HERIAWAN</t>
  </si>
  <si>
    <t>SUBANG, 4 JUNI 2004</t>
  </si>
  <si>
    <t>IKAM JUNAEDI</t>
  </si>
  <si>
    <t>4-22-02-22-102-011-2</t>
  </si>
  <si>
    <t>DIMAS DERMAWAN</t>
  </si>
  <si>
    <t>SUBANG, 6 FEBRUARI 2004</t>
  </si>
  <si>
    <t>ABDULLAH</t>
  </si>
  <si>
    <t>4-22-02-22-102-012-3</t>
  </si>
  <si>
    <t>DZIKRI FATHIHATULMALIK</t>
  </si>
  <si>
    <t>PURWAKARTA, 18 FEBRUARI 2004</t>
  </si>
  <si>
    <t>INDRA KURNIAWAN</t>
  </si>
  <si>
    <t>4-22-02-22-102-013-4</t>
  </si>
  <si>
    <t>EGI AHMAD PAHROJI</t>
  </si>
  <si>
    <t>SUBANG, 25 FEBRUARI 2003</t>
  </si>
  <si>
    <t>ENJANG</t>
  </si>
  <si>
    <t>4-22-02-22-102-014-5</t>
  </si>
  <si>
    <t>FAIZ FADIL FADUROHMAN</t>
  </si>
  <si>
    <t>SUBANG, 14 OKTOBER 2004</t>
  </si>
  <si>
    <t>HOTIB</t>
  </si>
  <si>
    <t>4-22-02-22-102-015-6</t>
  </si>
  <si>
    <t>FAJAR NUGRAHA</t>
  </si>
  <si>
    <t>PURWAKARTA, 25 SEPTEMBER 2004</t>
  </si>
  <si>
    <t>RUKMANA</t>
  </si>
  <si>
    <t>4-22-02-22-102-016-7</t>
  </si>
  <si>
    <t>FAUZI APRIYADI</t>
  </si>
  <si>
    <t>KARAWANG, 18 APRIL 2004</t>
  </si>
  <si>
    <t>4-22-02-22-102-017-8</t>
  </si>
  <si>
    <t>GIO NUGRAHA</t>
  </si>
  <si>
    <t>SUBANG, 2 OKTOBER 2003</t>
  </si>
  <si>
    <t>ANUNG SUPRIATNA</t>
  </si>
  <si>
    <t>4-22-02-22-102-018-9</t>
  </si>
  <si>
    <t>GIRANG KARTONO</t>
  </si>
  <si>
    <t>SUBANG, 17 APRIL 2004</t>
  </si>
  <si>
    <t>KARTONO</t>
  </si>
  <si>
    <t>4-22-02-22-102-020-2</t>
  </si>
  <si>
    <t>M SALMAN ALFARIZY</t>
  </si>
  <si>
    <t>PURWAKARTA, 9 DESEMBER 2003</t>
  </si>
  <si>
    <t>SAFI'I</t>
  </si>
  <si>
    <t>4-22-02-22-102-021-3</t>
  </si>
  <si>
    <t>M ZULFIKAR</t>
  </si>
  <si>
    <t>PURWAKARTA, 13 JULI 2003</t>
  </si>
  <si>
    <t>OPAN SOPANDI</t>
  </si>
  <si>
    <t>4-22-02-22- 102-022-4</t>
  </si>
  <si>
    <t>M. REJA RAMADAN</t>
  </si>
  <si>
    <t>PURWAKARTA, 20 NOPEMBER 2003</t>
  </si>
  <si>
    <t>ANDA SURYAWINATA</t>
  </si>
  <si>
    <t>4-22-02-22-102-023-5</t>
  </si>
  <si>
    <t>MUHAMAD RIFKI HAKIKI</t>
  </si>
  <si>
    <t>PURWAKARTA, 23 APRIL 2004</t>
  </si>
  <si>
    <t>HENDAR</t>
  </si>
  <si>
    <t>4-22-02-22-102-024-6</t>
  </si>
  <si>
    <t>MOCH. BADRI MISBAHUL KHOER</t>
  </si>
  <si>
    <t>PURWAKARTA, 17 JULI 2004</t>
  </si>
  <si>
    <t xml:space="preserve">DAURI </t>
  </si>
  <si>
    <t>4-22-02-22-102-025-7</t>
  </si>
  <si>
    <t>MUHAMAD HIFNI ALATOILAH</t>
  </si>
  <si>
    <t>PURWAKARTA, 6 DESEMBER 2003</t>
  </si>
  <si>
    <t>ADE SUNARDI</t>
  </si>
  <si>
    <t>4-22-02-22-102-026-8</t>
  </si>
  <si>
    <t>MUHAMAD RIDWAN HADIS</t>
  </si>
  <si>
    <t>SUBANG, 31 JANUARI 2004</t>
  </si>
  <si>
    <t>TARYA</t>
  </si>
  <si>
    <t>4-22-02-22-102-027-9</t>
  </si>
  <si>
    <t>MUHAMMAD RIZKI</t>
  </si>
  <si>
    <t>PURWAKARTA, 1 JANUARI 2004</t>
  </si>
  <si>
    <t>MASTUR ABDUL GANI</t>
  </si>
  <si>
    <t>4-22-02-22-102-029-2</t>
  </si>
  <si>
    <t>RENAL SARIPUDIN</t>
  </si>
  <si>
    <t>SUBANG, 20 DESEMBER 2003</t>
  </si>
  <si>
    <t>SAMIN</t>
  </si>
  <si>
    <t>4-22-02-22-102-030-3</t>
  </si>
  <si>
    <t>RENDI WAHYU HIDAYAT</t>
  </si>
  <si>
    <t>SUBANG, 8 OKTOBER 2003</t>
  </si>
  <si>
    <t>ASEP KOMARUDIN</t>
  </si>
  <si>
    <t>4-22-02-22-102-031-4</t>
  </si>
  <si>
    <t>RENO NUGROHO</t>
  </si>
  <si>
    <t>PURWAKARTA, 16 MEI 2004</t>
  </si>
  <si>
    <t>DASIM</t>
  </si>
  <si>
    <t>4-22-02-22-102-032-5</t>
  </si>
  <si>
    <t>RIZA PUADI</t>
  </si>
  <si>
    <t>HENDRA KURNIA</t>
  </si>
  <si>
    <t>4-22-02-22-102-033-6</t>
  </si>
  <si>
    <t>RIZAL ANDRIYANTO</t>
  </si>
  <si>
    <t>SUBANG, 24 OKTOBER 2003</t>
  </si>
  <si>
    <t>WARISMAN</t>
  </si>
  <si>
    <t>4-22-02-22-102-034-7</t>
  </si>
  <si>
    <t>SUHERMAN</t>
  </si>
  <si>
    <t>PURWAKARTA, 26 APRIL 2004</t>
  </si>
  <si>
    <t>CAMING</t>
  </si>
  <si>
    <t>4-22-02-22-102-035-8</t>
  </si>
  <si>
    <t>TAUFIK HAMZAH</t>
  </si>
  <si>
    <t>SUBANG, 17 NOPEMBER 2003</t>
  </si>
  <si>
    <t>RAHMAN</t>
  </si>
  <si>
    <t>4-22-02-22-102-036-9</t>
  </si>
  <si>
    <t>WANDA AGUSTIAN</t>
  </si>
  <si>
    <t>SUBANG, 26 AGUSTUS 2003</t>
  </si>
  <si>
    <t>AHMAD YANI</t>
  </si>
  <si>
    <t>0037298331</t>
  </si>
  <si>
    <t>0020389839</t>
  </si>
  <si>
    <t>0045924823</t>
  </si>
  <si>
    <t>0037083435</t>
  </si>
  <si>
    <t>0038050032</t>
  </si>
  <si>
    <t>0032948815</t>
  </si>
  <si>
    <t>0043205539</t>
  </si>
  <si>
    <t>0039372891</t>
  </si>
  <si>
    <t>0041020500</t>
  </si>
  <si>
    <t>0037737004</t>
  </si>
  <si>
    <t>0022920605</t>
  </si>
  <si>
    <t>0037699061</t>
  </si>
  <si>
    <t>0044330181</t>
  </si>
  <si>
    <t>0050596403</t>
  </si>
  <si>
    <t>0042008882</t>
  </si>
  <si>
    <t>0039647875</t>
  </si>
  <si>
    <t>0034130938</t>
  </si>
  <si>
    <t>0044559965</t>
  </si>
  <si>
    <t>0039700014</t>
  </si>
  <si>
    <t>0036864009</t>
  </si>
  <si>
    <t>0037274958</t>
  </si>
  <si>
    <t>0029485545</t>
  </si>
  <si>
    <t>0049603110</t>
  </si>
  <si>
    <t>0048778031</t>
  </si>
  <si>
    <t>0048688624</t>
  </si>
  <si>
    <t>0034117364</t>
  </si>
  <si>
    <t>0047815452</t>
  </si>
  <si>
    <t>0039585103</t>
  </si>
  <si>
    <t>0022944414</t>
  </si>
  <si>
    <t>0044433535</t>
  </si>
  <si>
    <t>0032209471</t>
  </si>
  <si>
    <t>0049634489</t>
  </si>
  <si>
    <t>0038050019</t>
  </si>
  <si>
    <t>0046245904</t>
  </si>
  <si>
    <t>0038016895</t>
  </si>
  <si>
    <t>0044479255</t>
  </si>
  <si>
    <t>0048785768</t>
  </si>
  <si>
    <t>0043742598</t>
  </si>
  <si>
    <t>0032206751</t>
  </si>
  <si>
    <t>0044310907</t>
  </si>
  <si>
    <t>0037274965</t>
  </si>
  <si>
    <t>0043592335</t>
  </si>
  <si>
    <t>0048036001</t>
  </si>
  <si>
    <t>0046204478</t>
  </si>
  <si>
    <t>0038228279</t>
  </si>
  <si>
    <t>0044293613</t>
  </si>
  <si>
    <t>0044645603</t>
  </si>
  <si>
    <t>0044365065</t>
  </si>
  <si>
    <t>0043900524</t>
  </si>
  <si>
    <t>0032701056</t>
  </si>
  <si>
    <t>0034952927</t>
  </si>
  <si>
    <t>0077070302</t>
  </si>
  <si>
    <t>0034867739</t>
  </si>
  <si>
    <t>0046387631</t>
  </si>
  <si>
    <t>0050577232</t>
  </si>
  <si>
    <t>0039706631</t>
  </si>
  <si>
    <t>0034069199</t>
  </si>
  <si>
    <t>0048359240</t>
  </si>
  <si>
    <t>0034130126</t>
  </si>
  <si>
    <t>0037320517</t>
  </si>
  <si>
    <t>0044219755</t>
  </si>
  <si>
    <t>0020261775</t>
  </si>
  <si>
    <t>0032346228</t>
  </si>
  <si>
    <t>0034128904</t>
  </si>
  <si>
    <t>0038238704</t>
  </si>
  <si>
    <t>0035826270</t>
  </si>
  <si>
    <t>0022552912</t>
  </si>
  <si>
    <t>0038019835</t>
  </si>
  <si>
    <t>0038154957</t>
  </si>
  <si>
    <t>0044293821</t>
  </si>
  <si>
    <t>0038058316</t>
  </si>
  <si>
    <t>0048181311</t>
  </si>
  <si>
    <t>0029359488</t>
  </si>
  <si>
    <t>0040435466</t>
  </si>
  <si>
    <t>0044559966</t>
  </si>
  <si>
    <t>0043938091</t>
  </si>
  <si>
    <t>0048803393</t>
  </si>
  <si>
    <t>0049372275</t>
  </si>
  <si>
    <t>0038199011</t>
  </si>
  <si>
    <t>0038012969</t>
  </si>
  <si>
    <t>0089970939</t>
  </si>
  <si>
    <t>0044433601</t>
  </si>
  <si>
    <t>0037254372</t>
  </si>
  <si>
    <t>0032541547</t>
  </si>
  <si>
    <t>0049835583</t>
  </si>
  <si>
    <t>0032465318</t>
  </si>
  <si>
    <t>0038546576</t>
  </si>
  <si>
    <t>0037853706</t>
  </si>
  <si>
    <t>0001044337</t>
  </si>
  <si>
    <t>0045171651</t>
  </si>
  <si>
    <t>0046116625</t>
  </si>
  <si>
    <t>4-22-02-22-102-110-2</t>
  </si>
  <si>
    <t>AHMAD ANDRIAN</t>
  </si>
  <si>
    <t>XII TPM 1</t>
  </si>
  <si>
    <t>TEKNIK PEMESINAN</t>
  </si>
  <si>
    <t>SUBANG, 10 OKTOBER 2003</t>
  </si>
  <si>
    <t>ATA</t>
  </si>
  <si>
    <t>4-22-02-22-102-112-3</t>
  </si>
  <si>
    <t>ANDRIANSYAH</t>
  </si>
  <si>
    <t>4-22-02-22-102-184-4</t>
  </si>
  <si>
    <t>ANGGI ANGGARA</t>
  </si>
  <si>
    <t>PURWAKARTA, 9 JULI 2004</t>
  </si>
  <si>
    <t>AJAN</t>
  </si>
  <si>
    <t>4-22-02-22-102-186-5</t>
  </si>
  <si>
    <t>ASEP IRWAN</t>
  </si>
  <si>
    <t>SUBANG, 1 DESEMBER 2003</t>
  </si>
  <si>
    <t>WANTO</t>
  </si>
  <si>
    <t>4-22-02-22-102-115-6</t>
  </si>
  <si>
    <t>ASEP LILI</t>
  </si>
  <si>
    <t>SUBANG, 7 SEPTEMBER 2003</t>
  </si>
  <si>
    <t>SOBAR</t>
  </si>
  <si>
    <t>4-22-02-22-102-116-7</t>
  </si>
  <si>
    <t>ATMAJA</t>
  </si>
  <si>
    <t>PURWAKARTA, 6 MARET 2003</t>
  </si>
  <si>
    <t>ADE</t>
  </si>
  <si>
    <t>4-22-02-22-102-117-8</t>
  </si>
  <si>
    <t>DANDI SEPTIANDA</t>
  </si>
  <si>
    <t>SUBANG, 19 SEPTEMBER 2003</t>
  </si>
  <si>
    <t>PARTA</t>
  </si>
  <si>
    <t>4-22-02-22-102-187-9</t>
  </si>
  <si>
    <t>DARMAN</t>
  </si>
  <si>
    <t>PURWAKARTA, 9 JULI 2003</t>
  </si>
  <si>
    <t>JEJE</t>
  </si>
  <si>
    <t>4-22-02-22-102-119-2</t>
  </si>
  <si>
    <t>DONI ALPIANI</t>
  </si>
  <si>
    <t>PURWAKARTA, 17 FEBRUARI 2004</t>
  </si>
  <si>
    <t>WARMINJ</t>
  </si>
  <si>
    <t>4-22-02-22-102-121-3</t>
  </si>
  <si>
    <t>ENJEN</t>
  </si>
  <si>
    <t>PURWAKARTA, 2 AGUSTUS 2003</t>
  </si>
  <si>
    <t>ROJIK</t>
  </si>
  <si>
    <t>4-22-02-22-102-189-4</t>
  </si>
  <si>
    <t>FARHAN NAZAR</t>
  </si>
  <si>
    <t>PURWAKARTA, 28 DESEMBER 2002</t>
  </si>
  <si>
    <t>MAMAN SUPRIATNA</t>
  </si>
  <si>
    <t>4-22-02-22-102-122-5</t>
  </si>
  <si>
    <t>FARHAN NUGRAHA</t>
  </si>
  <si>
    <t>PURWAKARTA, 4 JANUARI 2003</t>
  </si>
  <si>
    <t>ISEP MUHIIDIN</t>
  </si>
  <si>
    <t>4-22-02-22-102-191-6</t>
  </si>
  <si>
    <t>FIKRI ALISYA'BAN</t>
  </si>
  <si>
    <t>SUBANG, 6 JUNI 2004</t>
  </si>
  <si>
    <t>AKHMAD ZENI</t>
  </si>
  <si>
    <t>4-22-02-22-102-196-7</t>
  </si>
  <si>
    <t>ILHAM PURNAMA</t>
  </si>
  <si>
    <t>PURWAKARTA, 25 MARET 2005</t>
  </si>
  <si>
    <t>UCUP SUPANDI</t>
  </si>
  <si>
    <t>4-22-02-22-102-123-8</t>
  </si>
  <si>
    <t>IQBAL SYAIFUL RIDWAN</t>
  </si>
  <si>
    <t>SUBANG, 10 SEPTEMBER 2004</t>
  </si>
  <si>
    <t>WAWAN IWAN</t>
  </si>
  <si>
    <t>4-22-02-22-102-125-9</t>
  </si>
  <si>
    <t>M GILANG ROMADAN</t>
  </si>
  <si>
    <t>PURWAKARTA, 29 OKTOBER 2003</t>
  </si>
  <si>
    <t>ROSIM</t>
  </si>
  <si>
    <t>4-22-02-22-102-127-2</t>
  </si>
  <si>
    <t>MUHAMMAD ABDUL AZIS</t>
  </si>
  <si>
    <t>SUBANG, 24 AGUSTUS 2003</t>
  </si>
  <si>
    <t>EDI SUPARDI</t>
  </si>
  <si>
    <t>4-22-02-22-102-128-3</t>
  </si>
  <si>
    <t>MUHAMAD EGI</t>
  </si>
  <si>
    <t>PURWAKARTA, 29 JULI 2004</t>
  </si>
  <si>
    <t>ANDI SETIAWAN</t>
  </si>
  <si>
    <t>4-22-02-22-102-130-4</t>
  </si>
  <si>
    <t>MUHAMAD ROSIDIN</t>
  </si>
  <si>
    <t>PURWAKARTA, 11 MEI 2003</t>
  </si>
  <si>
    <t>DANU MAYA</t>
  </si>
  <si>
    <t>4-22-02-22-102-205-5</t>
  </si>
  <si>
    <t>RAIHAN NUGRAHA</t>
  </si>
  <si>
    <t>PURWAKARTA, 14 JULI 2003</t>
  </si>
  <si>
    <t>ROHANDA</t>
  </si>
  <si>
    <t>4-22-02-22-102-133-6</t>
  </si>
  <si>
    <t>RASMAN ARDIANSYAH</t>
  </si>
  <si>
    <t>SUBANG, 16 FEBRUARI 2003</t>
  </si>
  <si>
    <t>TARSIM</t>
  </si>
  <si>
    <t>4-22-02-22-102-207-7</t>
  </si>
  <si>
    <t>RENDI</t>
  </si>
  <si>
    <t>PURWAKARTA, 13 AGUSTUS 2002</t>
  </si>
  <si>
    <t>SUGANDA</t>
  </si>
  <si>
    <t>4-22-02-22-102-135-8</t>
  </si>
  <si>
    <t>REVAN RAZI ZAHARA</t>
  </si>
  <si>
    <t>PURWAKARTA, 1 MEI 2004</t>
  </si>
  <si>
    <t>DEDIN CARNUDI</t>
  </si>
  <si>
    <t>4-22-02-22-102-137-9</t>
  </si>
  <si>
    <t>RIKI RUKMANA</t>
  </si>
  <si>
    <t>PURWAKARTA, 14 FEBRUARI 2003</t>
  </si>
  <si>
    <t>4-22-02-22-102-140-2</t>
  </si>
  <si>
    <t>SUKMA SEJATI</t>
  </si>
  <si>
    <t>PURWAKARTA, 11 MEI 2004</t>
  </si>
  <si>
    <t>ASEP SARIPUDIN</t>
  </si>
  <si>
    <t>4-22-02-22-102-141-3</t>
  </si>
  <si>
    <t>SUPRIYATNA</t>
  </si>
  <si>
    <t>CIAMIS, 9 SEPTEMBER 2003</t>
  </si>
  <si>
    <t>ALI SURYANTO</t>
  </si>
  <si>
    <t>4-22-02-22-102-213-4</t>
  </si>
  <si>
    <t>SURYANA</t>
  </si>
  <si>
    <t>PURWAKARTA, 5 AGUSTUS 2004</t>
  </si>
  <si>
    <t>NATA</t>
  </si>
  <si>
    <t>4-22-02-22-102-215-5</t>
  </si>
  <si>
    <t>WAWAN GUNAWAN</t>
  </si>
  <si>
    <t>PURWAKARTA, 19 JULI 2003</t>
  </si>
  <si>
    <t>TASIM</t>
  </si>
  <si>
    <t>4-22-02-22-102-145-6</t>
  </si>
  <si>
    <t>AGUNG FIRDAUS</t>
  </si>
  <si>
    <t>XII TPM 2</t>
  </si>
  <si>
    <t>PURWAKARTA, 7 APRIL 2002</t>
  </si>
  <si>
    <t>SOHIB</t>
  </si>
  <si>
    <t>4-22-02-22-102-146-7</t>
  </si>
  <si>
    <t>AHMAD KOMARUDIN</t>
  </si>
  <si>
    <t>PURWAKARTA, 7 JULI 2004</t>
  </si>
  <si>
    <t>CARMA</t>
  </si>
  <si>
    <t>4-22-02-22-102-147-8</t>
  </si>
  <si>
    <t>ANDI KUSUMAH</t>
  </si>
  <si>
    <t>PURWAKARTA, 26 MEI 2003</t>
  </si>
  <si>
    <t>SULAEMAN</t>
  </si>
  <si>
    <t>4-22-02-22-102-148-9</t>
  </si>
  <si>
    <t>ANGGA ADITIA</t>
  </si>
  <si>
    <t>PURWAKARTA, 13 JULI 2004</t>
  </si>
  <si>
    <t>DADANG</t>
  </si>
  <si>
    <t>4-22-02-22-102-150-2</t>
  </si>
  <si>
    <t>ASEP MAULANA</t>
  </si>
  <si>
    <t>SUBANG, 8 MEI 2003</t>
  </si>
  <si>
    <t>ADE RAHMAN</t>
  </si>
  <si>
    <t>4-22-02-22-102-151-3</t>
  </si>
  <si>
    <t>BAGAS TINO PRABOWO</t>
  </si>
  <si>
    <t>SUBANG, 21 AGUSTUS 2005</t>
  </si>
  <si>
    <t>BUNOKO</t>
  </si>
  <si>
    <t>4-22-02-22-102-155-4</t>
  </si>
  <si>
    <t>DIYANA PRIYANTO</t>
  </si>
  <si>
    <t>SUBANG, 29 AGUSTUS 2003</t>
  </si>
  <si>
    <t>KRISNO</t>
  </si>
  <si>
    <t>4-22-02-22-102-188-5</t>
  </si>
  <si>
    <t>EGA SUPRIATNA</t>
  </si>
  <si>
    <t>PURWAKARTA, 3 MEI 2004</t>
  </si>
  <si>
    <t>KARNADI</t>
  </si>
  <si>
    <t>4-22-02-22-102-156-6</t>
  </si>
  <si>
    <t>FAHRIZAL YUDIANSYAH</t>
  </si>
  <si>
    <t>PURWAKARTA, 26 MEI 2004</t>
  </si>
  <si>
    <t>EDIH</t>
  </si>
  <si>
    <t>4-22-02-22-102-190-7</t>
  </si>
  <si>
    <t>FEBBY ADETYA SHOLIHIN</t>
  </si>
  <si>
    <t>PURWAKARTA, 8 JANUARI 2004</t>
  </si>
  <si>
    <t>ACEP SOLIHIN</t>
  </si>
  <si>
    <t>4-22-02-22-102-158-8</t>
  </si>
  <si>
    <t>HAERUL RAHMAN</t>
  </si>
  <si>
    <t>PURWAKARTA, 10 FEBRUARI 2003</t>
  </si>
  <si>
    <t>4-22-02-22-102-195-9</t>
  </si>
  <si>
    <t>HILMAN S ABDUL MUIS</t>
  </si>
  <si>
    <t>SUBANG, 18 MEI 2004</t>
  </si>
  <si>
    <t>OBAN SARIPUDIN</t>
  </si>
  <si>
    <t>4-22-02-22-102-197-2</t>
  </si>
  <si>
    <t>INDRA AWALUDDIN ZAMIL</t>
  </si>
  <si>
    <t>SUBANG, 8 JULI 2003</t>
  </si>
  <si>
    <t>CADIM</t>
  </si>
  <si>
    <t>4-22-02-22-102-160-3</t>
  </si>
  <si>
    <t>INDRA DARMAWAN</t>
  </si>
  <si>
    <t>SUBANG, 2 SEPTEMBER 2004</t>
  </si>
  <si>
    <t>SUHENDI</t>
  </si>
  <si>
    <t>4-22-02-22-102-161-4</t>
  </si>
  <si>
    <t>IQBAL BAHTIAR</t>
  </si>
  <si>
    <t>PURWAKARTA, 22 NOPEMBER 2004</t>
  </si>
  <si>
    <t>AKBARI</t>
  </si>
  <si>
    <t>4-22-02-22-102-162-5</t>
  </si>
  <si>
    <t>MAHMUD FADILLAH</t>
  </si>
  <si>
    <t>MAJALENGKA, 15 JULI 2004</t>
  </si>
  <si>
    <t>SUNANDAR DINATA</t>
  </si>
  <si>
    <t>4-22-02-22-102-163-6</t>
  </si>
  <si>
    <t>MANSUR FAUZI</t>
  </si>
  <si>
    <t>PURWAKARTA, 30 MARET 2003</t>
  </si>
  <si>
    <t>NAJUM</t>
  </si>
  <si>
    <t>4-22-02-22-102-167-7</t>
  </si>
  <si>
    <t>MUHAMMAD ARI SIGIT</t>
  </si>
  <si>
    <t>SUBANG, 18 MARET 2004</t>
  </si>
  <si>
    <t>SUGIRI</t>
  </si>
  <si>
    <t>4-22-02-22-102-168-8</t>
  </si>
  <si>
    <t>PARID PADILAH</t>
  </si>
  <si>
    <t>PURWAKARTA, 20 SEPTEMBER 2004</t>
  </si>
  <si>
    <t>ASEP SUMARDI</t>
  </si>
  <si>
    <t>4-22-02-22-102-206-9</t>
  </si>
  <si>
    <t>RAYA ADITYA KERAY</t>
  </si>
  <si>
    <t>PURWAKARTA, 01 MEI 2004</t>
  </si>
  <si>
    <t>LUKAS LAWO RAIN</t>
  </si>
  <si>
    <t>4-22-02-22-102-169-2</t>
  </si>
  <si>
    <t>RIDHO STIAWAN</t>
  </si>
  <si>
    <t>PURWAKARTA, 26 SEPTEMBER 2004</t>
  </si>
  <si>
    <t>DIDIN SARIPUDIN</t>
  </si>
  <si>
    <t>4-22-02-22-102-171-3</t>
  </si>
  <si>
    <t>ROBY RUSTANDI WINATA</t>
  </si>
  <si>
    <t>PURWAKARTA, 19 MARET 2003</t>
  </si>
  <si>
    <t>SAMSUDIN</t>
  </si>
  <si>
    <t>4-22-02-22-102-172-4</t>
  </si>
  <si>
    <t>RYAN RAHAYU</t>
  </si>
  <si>
    <t>PURWAKARTA, 8 JUNI 2003</t>
  </si>
  <si>
    <t>TOSRI</t>
  </si>
  <si>
    <t>4-22-02-22-102-173-5</t>
  </si>
  <si>
    <t>SADUDIN</t>
  </si>
  <si>
    <t>PURWAKARTA, 26 AGUSTUS 2002</t>
  </si>
  <si>
    <t>RUHIYAT</t>
  </si>
  <si>
    <t>4-22-02-22-102-174-6</t>
  </si>
  <si>
    <t>SANDI</t>
  </si>
  <si>
    <t>PURWAKARTA, 16 DESEMBER 2003</t>
  </si>
  <si>
    <t>4-22-02-22-102-176-7</t>
  </si>
  <si>
    <t>SHARUKKAN</t>
  </si>
  <si>
    <t>SUBANG, 11 JANUARI 2004</t>
  </si>
  <si>
    <t>ENDANG</t>
  </si>
  <si>
    <t>4-22-02-22-102-177-8</t>
  </si>
  <si>
    <t>SIDIK RAHMATULLAH</t>
  </si>
  <si>
    <t>SUBANG, 16 NOPEMBER 2005</t>
  </si>
  <si>
    <t>RIYANTO</t>
  </si>
  <si>
    <t>4-22-02-22-102-212-9</t>
  </si>
  <si>
    <t>SUDRAJAT</t>
  </si>
  <si>
    <t>PURWAKARTA, 23 MEI 2003</t>
  </si>
  <si>
    <t>HARI MANDALANSAH</t>
  </si>
  <si>
    <t>4-22-02-22-102-179-2</t>
  </si>
  <si>
    <t>PURWAKARTA, 22 MEI 2003</t>
  </si>
  <si>
    <t>CATAM</t>
  </si>
  <si>
    <t>4-22-02-22-102-214-3</t>
  </si>
  <si>
    <t>TAUFIK HIDAYAT</t>
  </si>
  <si>
    <t>PURWAKARTA, 12 JUNI  2004</t>
  </si>
  <si>
    <t>UJANG WASLIM</t>
  </si>
  <si>
    <t>4-22-02-22-102-323-4</t>
  </si>
  <si>
    <t>JONIOR P. SIMANULLANG</t>
  </si>
  <si>
    <t>4-22-02-22-102-109-5</t>
  </si>
  <si>
    <t>ADNAN MOCH AMIRUDDIN</t>
  </si>
  <si>
    <t>XII TPM 3</t>
  </si>
  <si>
    <t>PURWAKARTA, 19 OKTOBER 2003</t>
  </si>
  <si>
    <t>UJANG TARKIM</t>
  </si>
  <si>
    <t>4-22-02-22-102-181-6</t>
  </si>
  <si>
    <t>ADRIAN RIZKI MAULANA</t>
  </si>
  <si>
    <t>PURWAKARTA, 11 AGUSTUS 2004</t>
  </si>
  <si>
    <t>AGUS SUYANTO</t>
  </si>
  <si>
    <t>4-22-02-22-102-182-7</t>
  </si>
  <si>
    <t>AHMAD SAEPUDIN</t>
  </si>
  <si>
    <t>PURWAKARTA, 26 JULI 2002</t>
  </si>
  <si>
    <t>OMIN</t>
  </si>
  <si>
    <t>4-22-02-22-102-111-8</t>
  </si>
  <si>
    <t>AJI PERMANA</t>
  </si>
  <si>
    <t>PURWAKARTA, 31 AGUSTUS 2003</t>
  </si>
  <si>
    <t>SURMANA</t>
  </si>
  <si>
    <t>ALIF ZIKRI FAHREZI</t>
  </si>
  <si>
    <t>SUBANG, 20 APRIL 2003</t>
  </si>
  <si>
    <t>HAMDANI MUCHTAR</t>
  </si>
  <si>
    <t>4-22-02-22-102-183-2</t>
  </si>
  <si>
    <t>ASEP BAYU</t>
  </si>
  <si>
    <t>PURWAKARTA, 23 APRIL 2003</t>
  </si>
  <si>
    <t>AMUD</t>
  </si>
  <si>
    <t>4-22-02-22-102-152-3</t>
  </si>
  <si>
    <t>DANI SUHENDA</t>
  </si>
  <si>
    <t>PURWAKARTA, 19 DESEMBER 2003</t>
  </si>
  <si>
    <t>ANDI IRAWAN</t>
  </si>
  <si>
    <t>4-22-02-22-102-118-4</t>
  </si>
  <si>
    <t>DIAN</t>
  </si>
  <si>
    <t>SUBANG, 19 MEI 2004</t>
  </si>
  <si>
    <t>KARDI</t>
  </si>
  <si>
    <t>4-22-02-22-102-157-5</t>
  </si>
  <si>
    <t>FIAR RAMADAN</t>
  </si>
  <si>
    <t>SUBANG, 23 NOPEMBER 2003</t>
  </si>
  <si>
    <t>ASID</t>
  </si>
  <si>
    <t>4-22-02-22-102-192-6</t>
  </si>
  <si>
    <t>GUNAWAN</t>
  </si>
  <si>
    <t>PURWAKARTA, 12 OKTOBER 2003</t>
  </si>
  <si>
    <t>ADE SURATMAN</t>
  </si>
  <si>
    <t>4-22-02-22-102-193-7</t>
  </si>
  <si>
    <t>HAERUL ILHAM</t>
  </si>
  <si>
    <t>SUBANG, 18 AGUSTUS 2004</t>
  </si>
  <si>
    <t>SUPRIATNA</t>
  </si>
  <si>
    <t>4-22-02-22-102-194-8</t>
  </si>
  <si>
    <t>HAMDAN ALAMIN</t>
  </si>
  <si>
    <t>PURWAKARTA, 25 MARET 2003</t>
  </si>
  <si>
    <t>NANANG</t>
  </si>
  <si>
    <t>4-22-02-22-102-159-9</t>
  </si>
  <si>
    <t>HARIS HERYANTO</t>
  </si>
  <si>
    <t>PURWAKARTA, 7 APRIL 2004</t>
  </si>
  <si>
    <t>KARPIN</t>
  </si>
  <si>
    <t>4-22-02-22-102-200-2</t>
  </si>
  <si>
    <t>LUKMAN SETIAWAN</t>
  </si>
  <si>
    <t>PURWAKARTA, 5 MARET 2002</t>
  </si>
  <si>
    <t>YAYAT AULYANSYAH</t>
  </si>
  <si>
    <t>4-22-02-22-102-126-3</t>
  </si>
  <si>
    <t>M RIKI SUBAGJA</t>
  </si>
  <si>
    <t>PURWAKARTA, 9 APRIL 2004</t>
  </si>
  <si>
    <t>KASRI</t>
  </si>
  <si>
    <t>4-22-02-22-102-164-4</t>
  </si>
  <si>
    <t>MOHAMAD MAULANA ILHAM</t>
  </si>
  <si>
    <t>PURWAKARTA, 12 JUNI 2004</t>
  </si>
  <si>
    <t>TARSUM</t>
  </si>
  <si>
    <t>4-22-02-22-102-201-5</t>
  </si>
  <si>
    <t>MOHAMMAD FARIZ RAMADHAN</t>
  </si>
  <si>
    <t>BEKASI, 15 OKTOBER 2004</t>
  </si>
  <si>
    <t>4-22-02-22-102-165-6</t>
  </si>
  <si>
    <t>MUHAMAD HIDAYATTULLOH</t>
  </si>
  <si>
    <t>PURWAKARTA, 10 OKTOBER 2004</t>
  </si>
  <si>
    <t>MULYANA</t>
  </si>
  <si>
    <t>4-22-02-22-102-129-7</t>
  </si>
  <si>
    <t>MUHAMAD IMAM MAHAERONI</t>
  </si>
  <si>
    <t>PURWAKARTA, 30 JANUARI 2004</t>
  </si>
  <si>
    <t>ADUNG</t>
  </si>
  <si>
    <t>4-22-02-22-102-202-8</t>
  </si>
  <si>
    <t>MUHAMAD OLEH</t>
  </si>
  <si>
    <t>PURWAKARTA, 18 AGUSTUS 2004</t>
  </si>
  <si>
    <t>UMAR</t>
  </si>
  <si>
    <t>4-22-02-22-102-131-9</t>
  </si>
  <si>
    <t>MUHAMMAD RIYAN AS'AD</t>
  </si>
  <si>
    <t>SUBANG, 28 NOPEMBER 2003</t>
  </si>
  <si>
    <t>DEDI JUNAEDI</t>
  </si>
  <si>
    <t>4-22-02-22-102-132-2</t>
  </si>
  <si>
    <t>MUHAMMAD JAFAR SIDIQ</t>
  </si>
  <si>
    <t>PURWAKARTA, 9 AGUSTUS 2003</t>
  </si>
  <si>
    <t>EDENG</t>
  </si>
  <si>
    <t>4-22-02-22-102-203-3</t>
  </si>
  <si>
    <t>PIRDAUS ALPARIJ</t>
  </si>
  <si>
    <t>PURWAKARTA, 9 AGUSTUS 2004</t>
  </si>
  <si>
    <t>JUDIN</t>
  </si>
  <si>
    <t>4-22-02-22-102-204-4</t>
  </si>
  <si>
    <t>RAFIANDA DESLIANSYAH</t>
  </si>
  <si>
    <t>SUBANG, 16 DESEMBER 2003</t>
  </si>
  <si>
    <t>ISMAN HAFIZ</t>
  </si>
  <si>
    <t>4-22-02-22-102-208-5</t>
  </si>
  <si>
    <t>RHIKO AZHAR PADILAH</t>
  </si>
  <si>
    <t>BANDUNG, 20 APRIL 2003</t>
  </si>
  <si>
    <t>WARMAN</t>
  </si>
  <si>
    <t>4-22-02-22-102-138-6</t>
  </si>
  <si>
    <t>SAIFUDIN KAMAL</t>
  </si>
  <si>
    <t>JEPARA, 20 JULI 2004</t>
  </si>
  <si>
    <t>SUKARMAN</t>
  </si>
  <si>
    <t>4-22-02-22-102-175-7</t>
  </si>
  <si>
    <t>SANDI SAPUTRA</t>
  </si>
  <si>
    <t>PURWAKARTA, 1 MARET 2003</t>
  </si>
  <si>
    <t>KARJUDIN</t>
  </si>
  <si>
    <t>4-22-02-22-102-211-8</t>
  </si>
  <si>
    <t>SONI WIHARJA</t>
  </si>
  <si>
    <t>PURWAKARTA, 7 AGUSTUS 2003</t>
  </si>
  <si>
    <t>4-22-02-22-102-178-9</t>
  </si>
  <si>
    <t>SURYADIVA</t>
  </si>
  <si>
    <t>PURWAKARTA, 13 DESEMBER 2003</t>
  </si>
  <si>
    <t>4-22-02-22-102-142-2</t>
  </si>
  <si>
    <t>WIRANTA</t>
  </si>
  <si>
    <t>PURWAKARTA, 24 JUNI 2000</t>
  </si>
  <si>
    <t>4-22-02-22-102-143-3</t>
  </si>
  <si>
    <t>YANA</t>
  </si>
  <si>
    <t>PURWAKARTA, 3 JUNI 2004</t>
  </si>
  <si>
    <t>OMAN</t>
  </si>
  <si>
    <t>4-22-02-22-102-180-4</t>
  </si>
  <si>
    <t>YOGA TRI ALFANDI</t>
  </si>
  <si>
    <t>SERANG, 4 JANUARI 2004</t>
  </si>
  <si>
    <t>MUHAMAD NURDIN</t>
  </si>
  <si>
    <t>Dasar Program Keahlian</t>
  </si>
  <si>
    <t>PABP</t>
  </si>
  <si>
    <t>B.INDNESIA</t>
  </si>
  <si>
    <t>MATEMATIKA</t>
  </si>
  <si>
    <t>SEJARAH</t>
  </si>
  <si>
    <t>B.INGGRIS</t>
  </si>
  <si>
    <t>SENI BUDAYA</t>
  </si>
  <si>
    <t>RATA-RATA</t>
  </si>
  <si>
    <t>0044598235</t>
  </si>
  <si>
    <t>0036201517</t>
  </si>
  <si>
    <t>0047821418</t>
  </si>
  <si>
    <t>0048898634</t>
  </si>
  <si>
    <t>0049524569</t>
  </si>
  <si>
    <t>0038242592</t>
  </si>
  <si>
    <t>0034201770</t>
  </si>
  <si>
    <t>0049492758</t>
  </si>
  <si>
    <t>0043242624</t>
  </si>
  <si>
    <t>0035489793</t>
  </si>
  <si>
    <t>0045729294</t>
  </si>
  <si>
    <t>0035767786</t>
  </si>
  <si>
    <t>0044945991</t>
  </si>
  <si>
    <t>0044373830</t>
  </si>
  <si>
    <t>0042409678</t>
  </si>
  <si>
    <t>0038159113</t>
  </si>
  <si>
    <t>0044559967</t>
  </si>
  <si>
    <t>0031164781</t>
  </si>
  <si>
    <t>0027128971</t>
  </si>
  <si>
    <t>0049997661</t>
  </si>
  <si>
    <t>0047227108</t>
  </si>
  <si>
    <t>0039335662</t>
  </si>
  <si>
    <t>0033341349</t>
  </si>
  <si>
    <t>0033386521</t>
  </si>
  <si>
    <t>0046840730</t>
  </si>
  <si>
    <t>0049252333</t>
  </si>
  <si>
    <t>0044986793</t>
  </si>
  <si>
    <t>0023446603</t>
  </si>
  <si>
    <t>0050578754</t>
  </si>
  <si>
    <t>0038103203</t>
  </si>
  <si>
    <t>0044039822</t>
  </si>
  <si>
    <t>0039482967</t>
  </si>
  <si>
    <t>0058641134</t>
  </si>
  <si>
    <t>0040314929</t>
  </si>
  <si>
    <t>4-22-02-22-102-287-8</t>
  </si>
  <si>
    <t>AGUS SUKIMAN</t>
  </si>
  <si>
    <t>XII OTKP 2</t>
  </si>
  <si>
    <t>OTOMATISASI DAN TATA KELOLA PERKANTORAN</t>
  </si>
  <si>
    <t>PURWAKARTA, 10 SEPTEMBER 2004</t>
  </si>
  <si>
    <t>WALIM</t>
  </si>
  <si>
    <t>4-22-02-22-102-288-9</t>
  </si>
  <si>
    <t>AKMAL WIRA ARDIANSYAH</t>
  </si>
  <si>
    <t>PURWAKARTA, 4 OKTOBER 2003</t>
  </si>
  <si>
    <t>OBAY SUMARNA</t>
  </si>
  <si>
    <t>4-22-02-22-102-289-2</t>
  </si>
  <si>
    <t>ANITA FEBRIYANI</t>
  </si>
  <si>
    <t>PURWAKARTA, 5 FEBRUARI 2004</t>
  </si>
  <si>
    <t>TATA SUYATNA</t>
  </si>
  <si>
    <t>4-22-02-22-102-290-3</t>
  </si>
  <si>
    <t>DIKI FAUZI</t>
  </si>
  <si>
    <t>PURWAKARTA, 7 MEI 2005</t>
  </si>
  <si>
    <t>ARMIN SUGIATNA</t>
  </si>
  <si>
    <t>4-22-02-22-102-291-4</t>
  </si>
  <si>
    <t>DILA ARYANI</t>
  </si>
  <si>
    <t>PURWAKARTA, 31 MARET 2004</t>
  </si>
  <si>
    <t>YAYAN KUSNADI</t>
  </si>
  <si>
    <t>4-22-02-22-102-292-5</t>
  </si>
  <si>
    <t>DINA CAHYA MUSTIKA</t>
  </si>
  <si>
    <t>PURWAKARTA, 29 SEPTEMBER 2003</t>
  </si>
  <si>
    <t>CAHYA</t>
  </si>
  <si>
    <t>4-22-02-22-102-293-6</t>
  </si>
  <si>
    <t>DINI KEMALA DEWI</t>
  </si>
  <si>
    <t>4-22-02-22-102-294-7</t>
  </si>
  <si>
    <t>FITRI GUCI ANDAYANI</t>
  </si>
  <si>
    <t>PURWAKARTA, 25 NOPEMBER 2003</t>
  </si>
  <si>
    <t>O. SARIP SAEPUDIN</t>
  </si>
  <si>
    <t>4-22-02-22-102-295-8</t>
  </si>
  <si>
    <t>FITRI INDIANI</t>
  </si>
  <si>
    <t>PURWAKARTA, 1 FEBRUARI 2004</t>
  </si>
  <si>
    <t>IPIT</t>
  </si>
  <si>
    <t>4-22-02-22-102-296-9</t>
  </si>
  <si>
    <t>HANDAYANI</t>
  </si>
  <si>
    <t>EDI GUNAWAN</t>
  </si>
  <si>
    <t>4-22-02-22-102-297-2</t>
  </si>
  <si>
    <t>IKMAL FAUZY</t>
  </si>
  <si>
    <t>PURWAKARTA, 19 FEBRUARI 2004</t>
  </si>
  <si>
    <t>AE SARIL</t>
  </si>
  <si>
    <t>4-22-02-22-102-298-3</t>
  </si>
  <si>
    <t>INDAH SULISTIAWATI</t>
  </si>
  <si>
    <t>PURWAKARTA, 15 DESEMBER 2003</t>
  </si>
  <si>
    <t>AHMAD SOLEH</t>
  </si>
  <si>
    <t>4-22-02-22-102-299-4</t>
  </si>
  <si>
    <t>INTAN MELATI KUSUMA DEWI</t>
  </si>
  <si>
    <t>PURWAKARTA, 13 APRIL 2004</t>
  </si>
  <si>
    <t>4-22-02-22-102-300-5</t>
  </si>
  <si>
    <t>KARMILA</t>
  </si>
  <si>
    <t>PURWAKARTA, 21 MARET 2004</t>
  </si>
  <si>
    <t>SUKARDI</t>
  </si>
  <si>
    <t>4-22-02-22-102-301-6</t>
  </si>
  <si>
    <t>MEYLANI</t>
  </si>
  <si>
    <t>PURWAKARTA, 6 MEI 2004</t>
  </si>
  <si>
    <t>AHEN</t>
  </si>
  <si>
    <t>4-22-02-22-102-302-7</t>
  </si>
  <si>
    <t>MUHAMAD ALPIAN</t>
  </si>
  <si>
    <t>PURWAKARTA, 12 JUNI 2003</t>
  </si>
  <si>
    <t>ATIM</t>
  </si>
  <si>
    <t>4-22-02-22-102-304-8</t>
  </si>
  <si>
    <t>MUHAMAD RIPQI PAUZAN</t>
  </si>
  <si>
    <t>PURWAKARTA, 25 MEI 2004</t>
  </si>
  <si>
    <t>ROHMAT</t>
  </si>
  <si>
    <t>4-22-02-22-102-305-9</t>
  </si>
  <si>
    <t>NOVI ANDANI</t>
  </si>
  <si>
    <t>SUTIM</t>
  </si>
  <si>
    <t>4-22-02-22-102-306-2</t>
  </si>
  <si>
    <t>NURHAYATI</t>
  </si>
  <si>
    <t>PURWAKARTA, 6 JUNI 2004</t>
  </si>
  <si>
    <t>TATA SUPRIATNA</t>
  </si>
  <si>
    <t>4-22-02-22-102-307-3</t>
  </si>
  <si>
    <t>NURHOLIPAH</t>
  </si>
  <si>
    <t>PURWAKARTA, 7 MEI 2004</t>
  </si>
  <si>
    <t>MAMAN ABDUL ROHMAN</t>
  </si>
  <si>
    <t>4-22-02-22-102-308-4</t>
  </si>
  <si>
    <t>NURUL FAIDA</t>
  </si>
  <si>
    <t>PURWAKARTA, 14 OKTOBER 2004</t>
  </si>
  <si>
    <t>BURHAN</t>
  </si>
  <si>
    <t>4-22-02-22-102-309-5</t>
  </si>
  <si>
    <t>PIPIT SUGIARTI</t>
  </si>
  <si>
    <t>PURWAKARTA, 27 FEBRUARI 2003</t>
  </si>
  <si>
    <t>SUMARNA</t>
  </si>
  <si>
    <t>4-22-02-22-102-310-6</t>
  </si>
  <si>
    <t>PURNAMA SABILI MAULIDA</t>
  </si>
  <si>
    <t>PURWAKARTA, 21 AGUSTUS 2003</t>
  </si>
  <si>
    <t>AEP SAEPUL MULUK</t>
  </si>
  <si>
    <t>4-22-02-22-102-311-7</t>
  </si>
  <si>
    <t>QARIRAH AL KHANTSA</t>
  </si>
  <si>
    <t>PURWAKARTA, 2 DESEMBER 2003</t>
  </si>
  <si>
    <t>SOLEH</t>
  </si>
  <si>
    <t>4-22-02-22-102-312-8</t>
  </si>
  <si>
    <t>RIDWAN ABDUL ROJAK</t>
  </si>
  <si>
    <t>PURWAKARTA, 11 FEBRUARI 2004</t>
  </si>
  <si>
    <t>ROHIM IBROHIM</t>
  </si>
  <si>
    <t>4-22-02-22-102-313-9</t>
  </si>
  <si>
    <t>RIZKI MAULANA</t>
  </si>
  <si>
    <t>PURWAKARTA, 21 SEPTEMBER 2004</t>
  </si>
  <si>
    <t>ISNO</t>
  </si>
  <si>
    <t>4-22-02-22-102-314-2</t>
  </si>
  <si>
    <t>RIJWAN SOPIYAN</t>
  </si>
  <si>
    <t>PURWAKARTA, 10 JUNI 2004</t>
  </si>
  <si>
    <t>4-22-02-22-102-315-3</t>
  </si>
  <si>
    <t>SISKA NOPITA</t>
  </si>
  <si>
    <t>PURWAKARTA, 27 NOPEMBER 2004</t>
  </si>
  <si>
    <t>ROHMAN</t>
  </si>
  <si>
    <t>4-22-02-22-102-316-4</t>
  </si>
  <si>
    <t>SITI NURKOMALA</t>
  </si>
  <si>
    <t>SUBANG, 19 JANUARI 2005</t>
  </si>
  <si>
    <t>DANA</t>
  </si>
  <si>
    <t>4-22-02-22-102-317-5</t>
  </si>
  <si>
    <t>SITI ROMLAH</t>
  </si>
  <si>
    <t>ITA SUPRIATNA</t>
  </si>
  <si>
    <t>4-22-02-22-102-318-6</t>
  </si>
  <si>
    <t>SUMIRA PEBRIANI</t>
  </si>
  <si>
    <t>PURWAKARTA, 7 FEBRUARI 2004</t>
  </si>
  <si>
    <t>DEDI MULYADI</t>
  </si>
  <si>
    <t>4-22-02-22-102-319-7</t>
  </si>
  <si>
    <t>SUSI SUSANTI</t>
  </si>
  <si>
    <t>PURWAKARTA, 11 NOPEMBER 2003</t>
  </si>
  <si>
    <t>WARDI</t>
  </si>
  <si>
    <t>4-22-02-22-102-320-8</t>
  </si>
  <si>
    <t>TOPAN ANUGRAH</t>
  </si>
  <si>
    <t>PURWAKARTA, 9 FEBRUARI 2005</t>
  </si>
  <si>
    <t>JAHIDIN</t>
  </si>
  <si>
    <t>4-22-02-22-102-321-9</t>
  </si>
  <si>
    <t>YANI ALVIANI</t>
  </si>
  <si>
    <t>SUBANG, 13 APRIL 2004</t>
  </si>
  <si>
    <t>DAWUD</t>
  </si>
  <si>
    <t>4-22-02-22-102-252-2</t>
  </si>
  <si>
    <t>ANISA PITRIYANI</t>
  </si>
  <si>
    <t>XII OTKP 1</t>
  </si>
  <si>
    <t>ANAM SURYANA</t>
  </si>
  <si>
    <t>4-22-02-22-102-253-3</t>
  </si>
  <si>
    <t>ASEP ROSADI</t>
  </si>
  <si>
    <t>PURWAKARTA, 4 SEPTEMBER 2003</t>
  </si>
  <si>
    <t>BAKRI</t>
  </si>
  <si>
    <t>4-22-02-22-102-254-4</t>
  </si>
  <si>
    <t>ASIH MUSTIKA</t>
  </si>
  <si>
    <t>PURWAKARTA, 07 AGUSTUS 2004</t>
  </si>
  <si>
    <t>ONDO</t>
  </si>
  <si>
    <t>4-22-02-22-102-256-5</t>
  </si>
  <si>
    <t>DEDE RIAN JAMALUDIN</t>
  </si>
  <si>
    <t>DARPIN</t>
  </si>
  <si>
    <t>4-22-02-22-102-257-6</t>
  </si>
  <si>
    <t>DEVI JULYANTI</t>
  </si>
  <si>
    <t>PURWAKARTA, 18 JULI 2003</t>
  </si>
  <si>
    <t>TOTO</t>
  </si>
  <si>
    <t>4-22-02-22-102-258-7</t>
  </si>
  <si>
    <t>DIAH SADIAH</t>
  </si>
  <si>
    <t>PURWAKARTA, 15 MARET 2003</t>
  </si>
  <si>
    <t>ATANG SURYANA</t>
  </si>
  <si>
    <t>4-22-02-22-102-259-8</t>
  </si>
  <si>
    <t>ERWIN ERLANGGA</t>
  </si>
  <si>
    <t>PURWAKARTA, 15 JANUARI 2003</t>
  </si>
  <si>
    <t>KOSAN</t>
  </si>
  <si>
    <t>4-22-02-22-102-260-9</t>
  </si>
  <si>
    <t>GINI ANTIKA</t>
  </si>
  <si>
    <t>PURWAKARTA, 11 SEPTEMBER 2003</t>
  </si>
  <si>
    <t>GANDA WIJAYA</t>
  </si>
  <si>
    <t>4-22-02-22-102-261-2</t>
  </si>
  <si>
    <t>HERI ARIYANTO</t>
  </si>
  <si>
    <t>PURWAKARTA, 22 AGUSTUS 2004</t>
  </si>
  <si>
    <t>ATO</t>
  </si>
  <si>
    <t>4-22-02-22-102-262-3</t>
  </si>
  <si>
    <t>IRA DARA KARTIKA</t>
  </si>
  <si>
    <t>PURWAKARTA, 6 FEBRUARI 2004</t>
  </si>
  <si>
    <t>SARMIN</t>
  </si>
  <si>
    <t>4-22-02-22-102-263-4</t>
  </si>
  <si>
    <t>KAREN KIRANA</t>
  </si>
  <si>
    <t>PURWAKARTA, 16 DESEMBER 2004</t>
  </si>
  <si>
    <t>AHMAD M</t>
  </si>
  <si>
    <t>4-22-02-22-102-264-5</t>
  </si>
  <si>
    <t>JISIKA AMANDA</t>
  </si>
  <si>
    <t>PURWAKARTA, 11 MARET 2005</t>
  </si>
  <si>
    <t>SARIPUDIN</t>
  </si>
  <si>
    <t>4-22-02-22-102-265-6</t>
  </si>
  <si>
    <t>LIONI YOYA PUTRI SUANDI</t>
  </si>
  <si>
    <t>JAKARTA, 31 JULI 2004</t>
  </si>
  <si>
    <t>SUPRIONO</t>
  </si>
  <si>
    <t>4-22-02-22-102-266-7</t>
  </si>
  <si>
    <t>MELINDA BERLIANA</t>
  </si>
  <si>
    <t>PURWAKARTA, 29 AGUSTUS 2004</t>
  </si>
  <si>
    <t>HAKIM MAKAGIANSAR</t>
  </si>
  <si>
    <t>4-22-02-22-102-268-8</t>
  </si>
  <si>
    <t>MIMIN MINTARSIH</t>
  </si>
  <si>
    <t>PURWAKARTA, 8 NOPEMBER 2005</t>
  </si>
  <si>
    <t>MISLAN</t>
  </si>
  <si>
    <t>4-22-02-22-102-269-9</t>
  </si>
  <si>
    <t>MUHAMAD RIDWAN FERDIANSYAH</t>
  </si>
  <si>
    <t>PURWAKARTA, 8 MEI 2003</t>
  </si>
  <si>
    <t>ERWIN LESMANA</t>
  </si>
  <si>
    <t>4-22-02-22-102-270-2</t>
  </si>
  <si>
    <t>MUHAMAD SULAEMAN</t>
  </si>
  <si>
    <t>PURWAKARTA, 25 APRIL 2004</t>
  </si>
  <si>
    <t>4-22-02-22-102-271-3</t>
  </si>
  <si>
    <t>NENG IPUN</t>
  </si>
  <si>
    <t>PURWAKARTA, 21 MEI 2004</t>
  </si>
  <si>
    <t>HUSEN</t>
  </si>
  <si>
    <t>4-22-02-22-102-273-4</t>
  </si>
  <si>
    <t>NURAENI</t>
  </si>
  <si>
    <t>PURWAKARTA, 13 MEI 2004</t>
  </si>
  <si>
    <t>YAHYA</t>
  </si>
  <si>
    <t>4-22-02-22-102-275-5</t>
  </si>
  <si>
    <t>NURHAFIZIN</t>
  </si>
  <si>
    <t>PANDEGLANG, 1 DESEMBER 2003</t>
  </si>
  <si>
    <t>IMRON</t>
  </si>
  <si>
    <t>4-22-02-22-102-276-6</t>
  </si>
  <si>
    <t>PAULANA</t>
  </si>
  <si>
    <t>PURWAKARTA, 31 JANUARI 2003</t>
  </si>
  <si>
    <t>CASWIN</t>
  </si>
  <si>
    <t>4-22-02-22-102-277-7</t>
  </si>
  <si>
    <t>RIANTI SIFA PAUJIAH</t>
  </si>
  <si>
    <t>PURWAKARTA, 22 JUNI 2004</t>
  </si>
  <si>
    <t>FIQIH UBAY DILAH</t>
  </si>
  <si>
    <t>4-22-02-22-102-278-8</t>
  </si>
  <si>
    <t>RISKY BAMBANG TRIONO</t>
  </si>
  <si>
    <t>ONO WAHONO</t>
  </si>
  <si>
    <t>4-22-02-22-102-279-9</t>
  </si>
  <si>
    <t>SALWA ARIYANTI</t>
  </si>
  <si>
    <t>PURWAKARTA, 25 JUNI 2004</t>
  </si>
  <si>
    <t>ABDUL ROHIM</t>
  </si>
  <si>
    <t>4-22-02-22-102-280-2</t>
  </si>
  <si>
    <t>SILVY</t>
  </si>
  <si>
    <t>PURWAKARTA, 15 AGUSTUS 2004</t>
  </si>
  <si>
    <t>JAENUDIN</t>
  </si>
  <si>
    <t>4-22-02-22-102-281-3</t>
  </si>
  <si>
    <t>SOPIAH PITRIYANI</t>
  </si>
  <si>
    <t>SUBANG, 27 AGUSTUS 2003</t>
  </si>
  <si>
    <t>4-22-02-22-102-283-4</t>
  </si>
  <si>
    <t>THALITA NURASIFA</t>
  </si>
  <si>
    <t>PURWAKARTA, 15 JULI 2003</t>
  </si>
  <si>
    <t>4-22-02-22-102-284-5</t>
  </si>
  <si>
    <t>TIRA</t>
  </si>
  <si>
    <t>PURWAKARTA, 28 MEI 2003</t>
  </si>
  <si>
    <t>4-22-02-22-102-285-6</t>
  </si>
  <si>
    <t>YESA YANRI SETIANI</t>
  </si>
  <si>
    <t>YAYAN MULYANA</t>
  </si>
  <si>
    <t>4-22-02-22-102-286-7</t>
  </si>
  <si>
    <t>ZAIN ALFADINAR</t>
  </si>
  <si>
    <t>0048117781</t>
  </si>
  <si>
    <t>0036706784</t>
  </si>
  <si>
    <t>0048409266</t>
  </si>
  <si>
    <t>0035185388</t>
  </si>
  <si>
    <t>0037286355</t>
  </si>
  <si>
    <t>0032769524</t>
  </si>
  <si>
    <t>0039554968</t>
  </si>
  <si>
    <t>0041669504</t>
  </si>
  <si>
    <t>0043182795</t>
  </si>
  <si>
    <t>0042881776</t>
  </si>
  <si>
    <t>0042515967</t>
  </si>
  <si>
    <t>0050533550</t>
  </si>
  <si>
    <t>0028682288</t>
  </si>
  <si>
    <t>0046976064</t>
  </si>
  <si>
    <t>0048826001</t>
  </si>
  <si>
    <t>0034191000</t>
  </si>
  <si>
    <t>0041223815</t>
  </si>
  <si>
    <t>0047204951</t>
  </si>
  <si>
    <t>0046065446</t>
  </si>
  <si>
    <t>0035845527</t>
  </si>
  <si>
    <t>0038439811</t>
  </si>
  <si>
    <t>0049508944</t>
  </si>
  <si>
    <t>0038519960</t>
  </si>
  <si>
    <t>0045375144</t>
  </si>
  <si>
    <t>0046240579</t>
  </si>
  <si>
    <t>0032019927</t>
  </si>
  <si>
    <t>0036707886</t>
  </si>
  <si>
    <t>0035323118</t>
  </si>
  <si>
    <t>0045661870</t>
  </si>
  <si>
    <t>0031500827</t>
  </si>
  <si>
    <t>EKONOMI BISNIS</t>
  </si>
  <si>
    <t>ADMINISTRASI UMUM</t>
  </si>
  <si>
    <t>IPA</t>
  </si>
  <si>
    <t>ADIH SUGIARTO</t>
  </si>
  <si>
    <t>SAEPUDIN, S.Ag., MM.Pd</t>
  </si>
  <si>
    <t>ASEP SUNARYA</t>
  </si>
  <si>
    <t>JUHANA</t>
  </si>
  <si>
    <t>RUDI</t>
  </si>
  <si>
    <t>SUDIRMAN</t>
  </si>
  <si>
    <t>ANDI</t>
  </si>
  <si>
    <t>0050596006</t>
  </si>
  <si>
    <t>0033125259</t>
  </si>
  <si>
    <t>0042409420</t>
  </si>
  <si>
    <t>0035527959</t>
  </si>
  <si>
    <t>0047240255</t>
  </si>
  <si>
    <t>0033404556</t>
  </si>
  <si>
    <t>0037736992</t>
  </si>
  <si>
    <t>0049437642</t>
  </si>
  <si>
    <t>0048784282</t>
  </si>
  <si>
    <t>0038039632</t>
  </si>
  <si>
    <t>0048940486</t>
  </si>
  <si>
    <t>0046690198</t>
  </si>
  <si>
    <t>0044330273</t>
  </si>
  <si>
    <t>0048765813</t>
  </si>
  <si>
    <t>0048249138</t>
  </si>
  <si>
    <t>0044510395</t>
  </si>
  <si>
    <t>0043608143</t>
  </si>
  <si>
    <t>0043973916</t>
  </si>
  <si>
    <t>0038408433</t>
  </si>
  <si>
    <t>0046609713</t>
  </si>
  <si>
    <t>0041472985</t>
  </si>
  <si>
    <t>0054455054</t>
  </si>
  <si>
    <t>0039164799</t>
  </si>
  <si>
    <t>0040575061</t>
  </si>
  <si>
    <t>0049886335</t>
  </si>
  <si>
    <t>0046347316</t>
  </si>
  <si>
    <t>0028285203</t>
  </si>
  <si>
    <t>0043823694</t>
  </si>
  <si>
    <t>0044330175</t>
  </si>
  <si>
    <t>0049281366</t>
  </si>
  <si>
    <t>0041908942</t>
  </si>
  <si>
    <t>0038238702</t>
  </si>
  <si>
    <t>0045911600</t>
  </si>
  <si>
    <t>0036522275</t>
  </si>
  <si>
    <t>0038173427</t>
  </si>
  <si>
    <t>0034409075</t>
  </si>
  <si>
    <t>0046901537</t>
  </si>
  <si>
    <t>0039014571</t>
  </si>
  <si>
    <t>0032977701</t>
  </si>
  <si>
    <t>0049864603</t>
  </si>
  <si>
    <t>0039590079</t>
  </si>
  <si>
    <t>0044156908</t>
  </si>
  <si>
    <t>0047387239</t>
  </si>
  <si>
    <t>0044032283</t>
  </si>
  <si>
    <t>0048610609</t>
  </si>
  <si>
    <t>0002683166</t>
  </si>
  <si>
    <t>0038039631</t>
  </si>
  <si>
    <t>0044479356</t>
  </si>
  <si>
    <t>0033761203</t>
  </si>
  <si>
    <t>0046988525</t>
  </si>
  <si>
    <t>0047551283</t>
  </si>
  <si>
    <t>0032108162</t>
  </si>
  <si>
    <t>0048755205</t>
  </si>
  <si>
    <t>0043607380</t>
  </si>
  <si>
    <t>0043755814</t>
  </si>
  <si>
    <t>0038473747</t>
  </si>
  <si>
    <t>0046848499</t>
  </si>
  <si>
    <t>0047807370</t>
  </si>
  <si>
    <t>0045171648</t>
  </si>
  <si>
    <t>0049393476</t>
  </si>
  <si>
    <t>0046452360</t>
  </si>
  <si>
    <t>0033325940</t>
  </si>
  <si>
    <t>4-22-02-22-102-037-2</t>
  </si>
  <si>
    <t>4-22-02-22-102-038-3</t>
  </si>
  <si>
    <t>4-22-02-22-102-039-4</t>
  </si>
  <si>
    <t>4-22-02-22-102-040-5</t>
  </si>
  <si>
    <t>4-22-02-22-102-041-6</t>
  </si>
  <si>
    <t>4-22-02-22-102-042-7</t>
  </si>
  <si>
    <t>4-22-02-22-102-043-8</t>
  </si>
  <si>
    <t>4-22-02-22-102-044-9</t>
  </si>
  <si>
    <t>4-22-02-22-102- 046-2</t>
  </si>
  <si>
    <t>4-22-02-22-102-047-3</t>
  </si>
  <si>
    <t>4-22-02-22-102-048-4</t>
  </si>
  <si>
    <t>4-22-02-22-102-049-5</t>
  </si>
  <si>
    <t>4-22-02-22-102-050-6</t>
  </si>
  <si>
    <t>4-22-02-22-102-051-7</t>
  </si>
  <si>
    <t>4-22-02-22-102-052-8</t>
  </si>
  <si>
    <t>4-22-02-22-102-053-9</t>
  </si>
  <si>
    <t>4-22-02-22-102-054-2</t>
  </si>
  <si>
    <t>4-22-02-22-102-056-3</t>
  </si>
  <si>
    <t>4-22-02-22- 102-057-4</t>
  </si>
  <si>
    <t>4-22-02-22-102-058-5</t>
  </si>
  <si>
    <t>4-22-02-22-102-060-6</t>
  </si>
  <si>
    <t>4-22-02-22-102-061-7</t>
  </si>
  <si>
    <t>4-22-02-22-102-062-8</t>
  </si>
  <si>
    <t>4-22-02-22-102-063-9</t>
  </si>
  <si>
    <t>4-22-02-22-102-064-2</t>
  </si>
  <si>
    <t>4-22-02-22-102-066-3</t>
  </si>
  <si>
    <t>4-22-02-22-102-067-4</t>
  </si>
  <si>
    <t>4-22-02-22-102-068-5</t>
  </si>
  <si>
    <t>4-22-02-22-102-069-6</t>
  </si>
  <si>
    <t>4-22-02-22-102-070-7</t>
  </si>
  <si>
    <t>4-22-02-22-102-071-8</t>
  </si>
  <si>
    <t>4-22-02-22-102-073-9</t>
  </si>
  <si>
    <t>4-22-02-22-102-074-2</t>
  </si>
  <si>
    <t>4-22-02-22-102-075-3</t>
  </si>
  <si>
    <t>4-22-02-22-102-076-4</t>
  </si>
  <si>
    <t>4-22-02-22-102-077-5</t>
  </si>
  <si>
    <t>4-22-02-22-102-078-6</t>
  </si>
  <si>
    <t>4-22-02-22-102-080-7</t>
  </si>
  <si>
    <t>4-22-02-22-102-081-8</t>
  </si>
  <si>
    <t>4-22-02-22-102-082-9</t>
  </si>
  <si>
    <t>4-22-02-22-102-084-2</t>
  </si>
  <si>
    <t>4-22-02-22-102-085-3</t>
  </si>
  <si>
    <t>4-22-02-22-102-086-4</t>
  </si>
  <si>
    <t>4-22-02-22-102-087-5</t>
  </si>
  <si>
    <t>4-22-02-22-102-088-6</t>
  </si>
  <si>
    <t>4-22-02-22-102-089-7</t>
  </si>
  <si>
    <t>4-22-02-22-102-090-8</t>
  </si>
  <si>
    <t>4-22-02-22-102-091-9</t>
  </si>
  <si>
    <t>4-22-02-22-102-092-2</t>
  </si>
  <si>
    <t>4-22-02-22-102-094-3</t>
  </si>
  <si>
    <t>4-22-02-22-102-095-4</t>
  </si>
  <si>
    <t>4-22-02-22-102-096-5</t>
  </si>
  <si>
    <t>4-22-02-22-102-097-6</t>
  </si>
  <si>
    <t>4-22-02-22-102-098-7</t>
  </si>
  <si>
    <t>4-22-02-22-102-099-8</t>
  </si>
  <si>
    <t>4-22-02-22-102-100-9</t>
  </si>
  <si>
    <t>4-22-02-22-102-101-2</t>
  </si>
  <si>
    <t>4-22-02-22-102-102-3</t>
  </si>
  <si>
    <t>4-22-02-22-102-104-4</t>
  </si>
  <si>
    <t>4-22-02-22-102-105-5</t>
  </si>
  <si>
    <t>4-22-02-22-102-107-6</t>
  </si>
  <si>
    <t>4-22-02-22-102-108-7</t>
  </si>
  <si>
    <t>ADITYA AGUSTIAN</t>
  </si>
  <si>
    <t>AHMAD NURHASAN</t>
  </si>
  <si>
    <t>AHMAD SULAEMAN</t>
  </si>
  <si>
    <t>ANISA RAHAYU</t>
  </si>
  <si>
    <t>ATIN JUWITA APRIYANTI</t>
  </si>
  <si>
    <t>BAGUS RAHMAYUDA</t>
  </si>
  <si>
    <t>BURHANUDIN</t>
  </si>
  <si>
    <t>CINDY HANISA</t>
  </si>
  <si>
    <t>DIAN MARDIANA</t>
  </si>
  <si>
    <t>DICKY ADRYAN MAULANA</t>
  </si>
  <si>
    <t>EFHAL RHEVALDY</t>
  </si>
  <si>
    <t>ELIS MULYATI</t>
  </si>
  <si>
    <t>ERLANGGA WIDIATMOKO</t>
  </si>
  <si>
    <t>FERI SANDRIA</t>
  </si>
  <si>
    <t>JAMILAH KOMALA DEWI</t>
  </si>
  <si>
    <t>KAMAL ABDUL MUJIB</t>
  </si>
  <si>
    <t>LAELA SITI FATIMATUL ZAHRO</t>
  </si>
  <si>
    <t>M IHSAN KAMILUDIN</t>
  </si>
  <si>
    <t>MILAWATI DEWI</t>
  </si>
  <si>
    <t>MOCHAMMAD IKHSANUL AL RAFFI</t>
  </si>
  <si>
    <t>NISA HERDIYANI</t>
  </si>
  <si>
    <t>PADIL NUR ALAM</t>
  </si>
  <si>
    <t>RANI HARYATI</t>
  </si>
  <si>
    <t>RIDA JULIA</t>
  </si>
  <si>
    <t>RIFKY ANDRIANSAH</t>
  </si>
  <si>
    <t>SA'ADAH</t>
  </si>
  <si>
    <t>SHIVA ANDIRA</t>
  </si>
  <si>
    <t>SRI WIDIASTUTI</t>
  </si>
  <si>
    <t>TITA MAYA SOPA</t>
  </si>
  <si>
    <t>WIDIA SASISKA</t>
  </si>
  <si>
    <t>WINDI PEBRIANTI</t>
  </si>
  <si>
    <t>AHMAD JAELANI</t>
  </si>
  <si>
    <t>ALIKA SITI MARIYAM</t>
  </si>
  <si>
    <t>ALVINA DAMAYANTI</t>
  </si>
  <si>
    <t>ANDREANSYAH</t>
  </si>
  <si>
    <t>BARNABAS SOEMANTRI</t>
  </si>
  <si>
    <t>DANIL NURUL RUKMANA</t>
  </si>
  <si>
    <t>ELMA AMELIA</t>
  </si>
  <si>
    <t>FIRDAUS DAMAI MAHESA</t>
  </si>
  <si>
    <t>HERAWATI</t>
  </si>
  <si>
    <t>KARNO</t>
  </si>
  <si>
    <t>KHALID AIMAN</t>
  </si>
  <si>
    <t>LIAWATI</t>
  </si>
  <si>
    <t>MOCH. ARDIANSYAH MAULANA</t>
  </si>
  <si>
    <t>MUHAMAD GILANG RAMADHAN</t>
  </si>
  <si>
    <t>MUHAMAD SAMSUL ANWAR</t>
  </si>
  <si>
    <t>MUHAMMAD BAGUSTIAN</t>
  </si>
  <si>
    <t>MUHAMMAD FAKHRI FADHILA</t>
  </si>
  <si>
    <t>NURCAHYA</t>
  </si>
  <si>
    <t>PERA PATIMAH</t>
  </si>
  <si>
    <t>PIRA PEBRIANTI</t>
  </si>
  <si>
    <t>REPI</t>
  </si>
  <si>
    <t>RIDHO PUTRA HABIT</t>
  </si>
  <si>
    <t>RINDU MERLINDA</t>
  </si>
  <si>
    <t>RISTA SINDY APRILIYANTI</t>
  </si>
  <si>
    <t>ROBIATUL HAKIAH</t>
  </si>
  <si>
    <t>SAEPUDIN</t>
  </si>
  <si>
    <t>SAYPI NAZWA ALIFIYAH RAMADANI</t>
  </si>
  <si>
    <t>SOPIAH</t>
  </si>
  <si>
    <t>SYIFA NADIYA</t>
  </si>
  <si>
    <t>VERDINAN AHMED ZAELANI</t>
  </si>
  <si>
    <t>YULA YULIANTI</t>
  </si>
  <si>
    <t>XII TKJ 1</t>
  </si>
  <si>
    <t>XII TKJ 2</t>
  </si>
  <si>
    <t>TEKNIK KOMPUTER DAN JARINGAN</t>
  </si>
  <si>
    <t>PURWAKARTA, 6 AGUSTUS 2005</t>
  </si>
  <si>
    <t>H. KASTIM</t>
  </si>
  <si>
    <t>PURWAKARTA, 27 JULI 2003</t>
  </si>
  <si>
    <t>DEDEN AHMAD NAWAWI</t>
  </si>
  <si>
    <t>PURWAKARTA, 24 APRIL 2004</t>
  </si>
  <si>
    <t>MAMAN</t>
  </si>
  <si>
    <t>PURWAKARTA, 2 NOPEMBER 2003</t>
  </si>
  <si>
    <t>EDI</t>
  </si>
  <si>
    <t>PURWAKARTA, 17 APRIL 2004</t>
  </si>
  <si>
    <t>AKIM</t>
  </si>
  <si>
    <t>PURWAKARTA, 21 NOPEMBER 2003</t>
  </si>
  <si>
    <t>HADA PERMANA</t>
  </si>
  <si>
    <t>MAKIN</t>
  </si>
  <si>
    <t>PURWAKARTA, 5 JANUARI 2004</t>
  </si>
  <si>
    <t>SUBANG, 5 DESEMBER 2003</t>
  </si>
  <si>
    <t>SUBANG, 11 SEPTEMBER 2003</t>
  </si>
  <si>
    <t>DEDE RUHAEMAN</t>
  </si>
  <si>
    <t>PURWAKARTA, 5 JANUARI 2005</t>
  </si>
  <si>
    <t>HENDRIK KENRIAWAN</t>
  </si>
  <si>
    <t>PURWAKARTA, 24 MARET 2004</t>
  </si>
  <si>
    <t>WASIM</t>
  </si>
  <si>
    <t>SUBANG, 1 APRIL 2004</t>
  </si>
  <si>
    <t>NUR WIDIYANTO</t>
  </si>
  <si>
    <t>PURWAKARTA, 14 JANUARI 2004</t>
  </si>
  <si>
    <t>SUKANDA</t>
  </si>
  <si>
    <t>PURWAKARTA, 3 JULI 2004</t>
  </si>
  <si>
    <t>H. ASMARI</t>
  </si>
  <si>
    <t>UJANG MAMAN</t>
  </si>
  <si>
    <t>ARIYA PINASTA</t>
  </si>
  <si>
    <t>PURWAKARTA, 3 JANUARI 2004</t>
  </si>
  <si>
    <t>M. SAMSURI</t>
  </si>
  <si>
    <t>PURWAKARTA, 15 MEI 2003</t>
  </si>
  <si>
    <t>ACE IWAN SETIAWAN</t>
  </si>
  <si>
    <t>PURWAKARTA, 19 MARET 2004</t>
  </si>
  <si>
    <t>GANDA MIARSA</t>
  </si>
  <si>
    <t>CIANJUR, 4 JANUARI 2004</t>
  </si>
  <si>
    <t>PURWAKARTA, 10 MARET 2005</t>
  </si>
  <si>
    <t>SUDERLAN</t>
  </si>
  <si>
    <t>CIANJUR, 17 APRIL 2004</t>
  </si>
  <si>
    <t>HENDA</t>
  </si>
  <si>
    <t>PURWAKARTA, 11 JULI 2004</t>
  </si>
  <si>
    <t>PURWAKARTA, 19 APRIL 2004</t>
  </si>
  <si>
    <t>KAMIN</t>
  </si>
  <si>
    <t>PURWAKARTA, 17 JANUARI 2004</t>
  </si>
  <si>
    <t>NURKATIM</t>
  </si>
  <si>
    <t>PURWAKARTA, 18 OKTOBER 2003</t>
  </si>
  <si>
    <t>AMELIA</t>
  </si>
  <si>
    <t>PURWAKARTA, 7 AGUSTUS 2004</t>
  </si>
  <si>
    <t>JERY</t>
  </si>
  <si>
    <t>SUBANG, 7 JANUARI 2004</t>
  </si>
  <si>
    <t>CARTIM</t>
  </si>
  <si>
    <t>SAYAT</t>
  </si>
  <si>
    <t>PURWAKARTA, 2 JANUARI 2004</t>
  </si>
  <si>
    <t>KARYA</t>
  </si>
  <si>
    <t>PURWAKARTA, 3 DESEMBER 2003</t>
  </si>
  <si>
    <t>IDING</t>
  </si>
  <si>
    <t>BANDUNG, 21 FEBRUARI 2004</t>
  </si>
  <si>
    <t>PURWAKARTA, 6 MEI 2003</t>
  </si>
  <si>
    <t>MAMAN SUPARMAN</t>
  </si>
  <si>
    <t>PURWAKARTA, 27 OKTOBER 2003</t>
  </si>
  <si>
    <t>IWAN IRAWAN</t>
  </si>
  <si>
    <t>PURWAKARTA, 5 OKTOBER 2003</t>
  </si>
  <si>
    <t>MEMEN SUBARKAH</t>
  </si>
  <si>
    <t>SUBANG, 17 MARET 2004</t>
  </si>
  <si>
    <t>PURWAKARTA, 23 SEPTEMBER 2003</t>
  </si>
  <si>
    <t>KARMIN</t>
  </si>
  <si>
    <t>CILEGON, 6 JANUARI 2003</t>
  </si>
  <si>
    <t>MASJUKI AR</t>
  </si>
  <si>
    <t>PURWAKARTA, 27 OKTOBER 2004</t>
  </si>
  <si>
    <t>ADI</t>
  </si>
  <si>
    <t>SUBANG, 17 FEBRUARI 2004</t>
  </si>
  <si>
    <t>VERI JUFRIZAL</t>
  </si>
  <si>
    <t>PURWAKARTA, 4 AGUSTUS 2003</t>
  </si>
  <si>
    <t>AMING</t>
  </si>
  <si>
    <t>PURWAKARTA, 22 APRIL 2004</t>
  </si>
  <si>
    <t>UJANG SUJANA</t>
  </si>
  <si>
    <t>PURWAKARTA, 26 DESEMBER 2004</t>
  </si>
  <si>
    <t>WAWAN</t>
  </si>
  <si>
    <t>YANTO SULAEMAN</t>
  </si>
  <si>
    <t>SUBANG, 14 AGUSTUS 2003</t>
  </si>
  <si>
    <t>WAHYUDI</t>
  </si>
  <si>
    <t>PURWAKARTA, 14 JULI 2004</t>
  </si>
  <si>
    <t>YUSUP SAEPUL BAHRI</t>
  </si>
  <si>
    <t>PURWAKARTA, 20 JUNI 2003</t>
  </si>
  <si>
    <t>SATIM</t>
  </si>
  <si>
    <t>PURWAKARTA, 10 FEBRUARI 2004</t>
  </si>
  <si>
    <t>UHAD</t>
  </si>
  <si>
    <t>PURWAKARTA, 1 FEBRUARI 2003</t>
  </si>
  <si>
    <t>DARPI</t>
  </si>
  <si>
    <t>PURWAKARTA, 25 JULI 2003</t>
  </si>
  <si>
    <t>UDUS</t>
  </si>
  <si>
    <t>PURWAKARTA, 3 OKTOBER 2004</t>
  </si>
  <si>
    <t>EBIT</t>
  </si>
  <si>
    <t>ENDANG SUPRIATNA</t>
  </si>
  <si>
    <t>SUMEDANG, RT 27 APRIL 2004</t>
  </si>
  <si>
    <t>SUNARSO</t>
  </si>
  <si>
    <t>PURWAKARTA, 10 SEPTEMBER 2003</t>
  </si>
  <si>
    <t>LILI SUNARLI</t>
  </si>
  <si>
    <t>ENDI</t>
  </si>
  <si>
    <t>PURWAKARTA, 3 NOPEMBER 2004</t>
  </si>
  <si>
    <t>EPUL SAEPUDIN</t>
  </si>
  <si>
    <t>PURWAKARTA, 26 FEBRUARI 2004</t>
  </si>
  <si>
    <t>MAMAD</t>
  </si>
  <si>
    <t>PURWAKARTA, 19 JULI 2004</t>
  </si>
  <si>
    <t>KOSASIH</t>
  </si>
  <si>
    <t>BEKASI, 14 JANUARI 2004</t>
  </si>
  <si>
    <t>ZAENAL ABIDIN</t>
  </si>
  <si>
    <t>WARYA</t>
  </si>
  <si>
    <t>CENCEN SUHAENI</t>
  </si>
  <si>
    <t>TATANG SURYANA</t>
  </si>
  <si>
    <t>DEDE AHMAD NU</t>
  </si>
  <si>
    <t>ARJU SIMANULLANG</t>
  </si>
  <si>
    <t>0043688259</t>
  </si>
  <si>
    <t>0038260719</t>
  </si>
  <si>
    <t>0048279989</t>
  </si>
  <si>
    <t>0047755633</t>
  </si>
  <si>
    <t>0044313142</t>
  </si>
  <si>
    <t>0043635350</t>
  </si>
  <si>
    <t>0033802052</t>
  </si>
  <si>
    <t>0047278079</t>
  </si>
  <si>
    <t>0043635328</t>
  </si>
  <si>
    <t>0037298338</t>
  </si>
  <si>
    <t>0047707150</t>
  </si>
  <si>
    <t>0039273173</t>
  </si>
  <si>
    <t>0036243576</t>
  </si>
  <si>
    <t>0050530724</t>
  </si>
  <si>
    <t>0047956472</t>
  </si>
  <si>
    <t>0025126219</t>
  </si>
  <si>
    <t>0024356964</t>
  </si>
  <si>
    <t>0038859258</t>
  </si>
  <si>
    <t>0045483693</t>
  </si>
  <si>
    <t>0056912683</t>
  </si>
  <si>
    <t>0020449829</t>
  </si>
  <si>
    <t>0050577486</t>
  </si>
  <si>
    <t>0041429893</t>
  </si>
  <si>
    <t>0044310926</t>
  </si>
  <si>
    <t>4-22-02-22-102-216-2</t>
  </si>
  <si>
    <t>ABDUL WAHAB</t>
  </si>
  <si>
    <t>XII AKL</t>
  </si>
  <si>
    <t>AKUNTANSI DAN KEUANGAN LEMBAGA</t>
  </si>
  <si>
    <t>PURWAKARTA, 10 APRIL 2004</t>
  </si>
  <si>
    <t>DEDE KUSNADI</t>
  </si>
  <si>
    <t>4-22-02-22-102-217-3</t>
  </si>
  <si>
    <t>ADE KOMA NURJAMAN</t>
  </si>
  <si>
    <t>PURWAKARTA, 19 SEPTEMBER 2003</t>
  </si>
  <si>
    <t>ASEP SAEPUL RAHMAN</t>
  </si>
  <si>
    <t>4-22-02-22-102-219-4</t>
  </si>
  <si>
    <t>AHMAD RIZKI</t>
  </si>
  <si>
    <t>PURWAKARTA, 2 OKTOBER 2004</t>
  </si>
  <si>
    <t>KUSWORO</t>
  </si>
  <si>
    <t>4-22-02-22-102-220-5</t>
  </si>
  <si>
    <t>ALDI PRATAMA</t>
  </si>
  <si>
    <t>JAKARTA, 28 JUNI 2004</t>
  </si>
  <si>
    <t>MUDILI</t>
  </si>
  <si>
    <t>4-22-02-22-102-221-6</t>
  </si>
  <si>
    <t>ANDIKA KURNIAWAN</t>
  </si>
  <si>
    <t>SUBANG, 5 JULI 2004</t>
  </si>
  <si>
    <t>ASEP TATA</t>
  </si>
  <si>
    <t>4-22-02-22-102-222-7</t>
  </si>
  <si>
    <t>ANITA KARLINA</t>
  </si>
  <si>
    <t>SUBANG, 22 DESEMBER 2004</t>
  </si>
  <si>
    <t>AHIDIN</t>
  </si>
  <si>
    <t>4-22-02-22-102-223-8</t>
  </si>
  <si>
    <t>APENDI</t>
  </si>
  <si>
    <t>PURWAKARTA, 24 APRIL 2003</t>
  </si>
  <si>
    <t>ASEP HIDAYAT (ALM)</t>
  </si>
  <si>
    <t>4-22-02-22-102-224-9</t>
  </si>
  <si>
    <t>BUNGA FEBY ASTUTI</t>
  </si>
  <si>
    <t>SLAMET</t>
  </si>
  <si>
    <t>4-22-02-22-102-226-2</t>
  </si>
  <si>
    <t>BUNGA VIDI VICI</t>
  </si>
  <si>
    <t>SUBANG, 25 JANUARI 2004</t>
  </si>
  <si>
    <t>BELUM</t>
  </si>
  <si>
    <t>4-22-02-22-102-227-3</t>
  </si>
  <si>
    <t>CITRA SULISTIANI</t>
  </si>
  <si>
    <t>SUBANG, 18 DESEMBER 2003</t>
  </si>
  <si>
    <t>SUHENDA</t>
  </si>
  <si>
    <t>4-22-02-22-102-230-4</t>
  </si>
  <si>
    <t>ELSA SEPTIANI</t>
  </si>
  <si>
    <t>SUBANG, 14 SEPTEMBER 2004</t>
  </si>
  <si>
    <t>UCA</t>
  </si>
  <si>
    <t>4-22-02-22-102-233-5</t>
  </si>
  <si>
    <t>GIANTO</t>
  </si>
  <si>
    <t>JUJU</t>
  </si>
  <si>
    <t>4-22-02-22-102-234-6</t>
  </si>
  <si>
    <t>HERIYANTO</t>
  </si>
  <si>
    <t>PURWAKARTA, 9 MARET 2003</t>
  </si>
  <si>
    <t>RASDI</t>
  </si>
  <si>
    <t>4-22-02-22-102-235-7</t>
  </si>
  <si>
    <t>INDRI AMALIA DEWI</t>
  </si>
  <si>
    <t>SUBANG, 8 JANUARI 2005</t>
  </si>
  <si>
    <t>ITA SASMITA</t>
  </si>
  <si>
    <t>4-22-02-22-102-236-8</t>
  </si>
  <si>
    <t>JAJANG MULYANA</t>
  </si>
  <si>
    <t>SUBRI</t>
  </si>
  <si>
    <t>4-22-02-22-102-237-9</t>
  </si>
  <si>
    <t>KOMARUDIN</t>
  </si>
  <si>
    <t>PURWAKARTA, 7 FEBRUARI 2002</t>
  </si>
  <si>
    <t>4-22-02-22-102-239-2</t>
  </si>
  <si>
    <t>MOCH GUNTA RIKRIYANSYAH</t>
  </si>
  <si>
    <t>PURWAKARTA, 26 OKTOBER 2002</t>
  </si>
  <si>
    <t>MAMAN SODIK</t>
  </si>
  <si>
    <t>4-22-02-22-102-241-3</t>
  </si>
  <si>
    <t>NURHALIMAH</t>
  </si>
  <si>
    <t>SUBANG, 15 JUNI 2003</t>
  </si>
  <si>
    <t>ASIM ZARKASIH (ALM)</t>
  </si>
  <si>
    <t>4-22-02-22-102-242-4</t>
  </si>
  <si>
    <t>RIFKI PERMANA</t>
  </si>
  <si>
    <t>PURWAKARTA, 6 AGUSTUS 2003</t>
  </si>
  <si>
    <t>KASIM</t>
  </si>
  <si>
    <t>4-22-02-22-102-243-5</t>
  </si>
  <si>
    <t>RINDU SAKINAH DIAH</t>
  </si>
  <si>
    <t>PURWAKARTA, 13 AGUSTUS 2004</t>
  </si>
  <si>
    <t>ASEP SURYANA</t>
  </si>
  <si>
    <t>4-22-02-22-102-244-6</t>
  </si>
  <si>
    <t>SITI LAILA MUSLIHAT</t>
  </si>
  <si>
    <t>PURWAKARTA, 12 SEPTEMBER 2005</t>
  </si>
  <si>
    <t>DIDIN</t>
  </si>
  <si>
    <t>4-22-02-22-102-246-7</t>
  </si>
  <si>
    <t>SRI AIDA FITRIA</t>
  </si>
  <si>
    <t>SUBANG, 16 DESEMBER 2002</t>
  </si>
  <si>
    <t>TATA</t>
  </si>
  <si>
    <t>4-22-02-22-102-247-8</t>
  </si>
  <si>
    <t>TITA KURNIA DEWI</t>
  </si>
  <si>
    <t>SUBANG, 12 JANUARI 2005</t>
  </si>
  <si>
    <t>KENDA</t>
  </si>
  <si>
    <t>4-22-02-22-102-248-9</t>
  </si>
  <si>
    <t>WARNO</t>
  </si>
  <si>
    <t>PURWKARTA, 21 AGUSTUS 2004</t>
  </si>
  <si>
    <t>TAKIM</t>
  </si>
  <si>
    <t>4-22-02-22-102-250-2</t>
  </si>
  <si>
    <t>YOGI MAHENDRA</t>
  </si>
  <si>
    <t>PADANG, 16 MEI 2004</t>
  </si>
  <si>
    <t>TAHARUDDIN</t>
  </si>
  <si>
    <t>- - -</t>
  </si>
  <si>
    <t>SUBANG, 9 MARET 2004</t>
  </si>
  <si>
    <t>HENDI</t>
  </si>
  <si>
    <t>PURWAKARTA, 17 NOPEMBER 2003</t>
  </si>
  <si>
    <t>ROHIMAN</t>
  </si>
  <si>
    <t>ENDIL</t>
  </si>
  <si>
    <t>DODY KURNIAWAN</t>
  </si>
  <si>
    <t>PURWAKARTA, 22 AGUSTUS 2002</t>
  </si>
  <si>
    <t>SAEPUL HAYATUDIN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</si>
</sst>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indexed="8"/>
      <name val="Calibri"/>
      <family val="2"/>
      <charset val="1"/>
    </font>
    <font>
      <sz val="12"/>
      <color theme="1"/>
      <name val="Arial Narrow"/>
      <family val="2"/>
    </font>
    <font>
      <b/>
      <sz val="12"/>
      <color indexed="8"/>
      <name val="Arial Narrow"/>
      <family val="2"/>
    </font>
    <font>
      <sz val="10"/>
      <color theme="1"/>
      <name val="Arial"/>
      <family val="2"/>
      <charset val="1"/>
    </font>
    <font>
      <b/>
      <sz val="12"/>
      <name val="Arial Narrow"/>
      <family val="2"/>
    </font>
    <font>
      <sz val="10"/>
      <name val="Arial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7" fillId="0" borderId="0"/>
    <xf numFmtId="0" fontId="12" fillId="0" borderId="0"/>
  </cellStyleXfs>
  <cellXfs count="2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7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6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 wrapText="1"/>
    </xf>
    <xf numFmtId="0" fontId="1" fillId="6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1" fillId="6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/>
    </xf>
    <xf numFmtId="0" fontId="6" fillId="0" borderId="3" xfId="0" applyFont="1" applyFill="1" applyBorder="1" applyAlignment="1" applyProtection="1">
      <alignment horizontal="left" vertical="center" shrinkToFit="1"/>
    </xf>
    <xf numFmtId="0" fontId="5" fillId="0" borderId="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5" fillId="0" borderId="13" xfId="2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5" borderId="14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5" borderId="14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center" vertical="center"/>
    </xf>
    <xf numFmtId="0" fontId="1" fillId="6" borderId="14" xfId="0" applyNumberFormat="1" applyFont="1" applyFill="1" applyBorder="1" applyAlignment="1">
      <alignment horizontal="center" vertical="center"/>
    </xf>
    <xf numFmtId="0" fontId="1" fillId="5" borderId="13" xfId="0" applyNumberFormat="1" applyFont="1" applyFill="1" applyBorder="1" applyAlignment="1">
      <alignment horizontal="center" vertical="center"/>
    </xf>
    <xf numFmtId="164" fontId="9" fillId="5" borderId="13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164" fontId="11" fillId="0" borderId="13" xfId="1" applyNumberFormat="1" applyFont="1" applyFill="1" applyBorder="1" applyAlignment="1">
      <alignment horizontal="center" vertical="center"/>
    </xf>
    <xf numFmtId="164" fontId="11" fillId="5" borderId="15" xfId="1" applyNumberFormat="1" applyFont="1" applyFill="1" applyBorder="1" applyAlignment="1">
      <alignment horizontal="center" vertical="center"/>
    </xf>
    <xf numFmtId="0" fontId="5" fillId="6" borderId="14" xfId="1" applyNumberFormat="1" applyFont="1" applyFill="1" applyBorder="1" applyAlignment="1">
      <alignment horizontal="center" vertical="center"/>
    </xf>
    <xf numFmtId="0" fontId="11" fillId="0" borderId="13" xfId="1" applyNumberFormat="1" applyFont="1" applyFill="1" applyBorder="1" applyAlignment="1">
      <alignment horizontal="center" vertical="center"/>
    </xf>
    <xf numFmtId="0" fontId="4" fillId="6" borderId="14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64" fontId="8" fillId="6" borderId="14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18" xfId="0" applyFont="1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 vertical="center" shrinkToFit="1"/>
    </xf>
    <xf numFmtId="0" fontId="5" fillId="0" borderId="8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164" fontId="1" fillId="5" borderId="1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6" borderId="20" xfId="0" applyNumberFormat="1" applyFont="1" applyFill="1" applyBorder="1" applyAlignment="1">
      <alignment horizontal="center" vertical="center"/>
    </xf>
    <xf numFmtId="0" fontId="1" fillId="5" borderId="19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164" fontId="9" fillId="5" borderId="19" xfId="0" applyNumberFormat="1" applyFont="1" applyFill="1" applyBorder="1" applyAlignment="1">
      <alignment horizontal="center" vertical="center"/>
    </xf>
    <xf numFmtId="164" fontId="9" fillId="0" borderId="19" xfId="0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164" fontId="11" fillId="0" borderId="19" xfId="1" applyNumberFormat="1" applyFont="1" applyFill="1" applyBorder="1" applyAlignment="1">
      <alignment horizontal="center" vertical="center"/>
    </xf>
    <xf numFmtId="164" fontId="11" fillId="5" borderId="21" xfId="1" applyNumberFormat="1" applyFont="1" applyFill="1" applyBorder="1" applyAlignment="1">
      <alignment horizontal="center" vertical="center"/>
    </xf>
    <xf numFmtId="0" fontId="5" fillId="6" borderId="20" xfId="1" applyNumberFormat="1" applyFont="1" applyFill="1" applyBorder="1" applyAlignment="1">
      <alignment horizontal="center" vertical="center"/>
    </xf>
    <xf numFmtId="0" fontId="11" fillId="0" borderId="19" xfId="1" applyNumberFormat="1" applyFont="1" applyFill="1" applyBorder="1" applyAlignment="1">
      <alignment horizontal="center" vertical="center"/>
    </xf>
    <xf numFmtId="0" fontId="4" fillId="6" borderId="20" xfId="0" applyNumberFormat="1" applyFont="1" applyFill="1" applyBorder="1" applyAlignment="1">
      <alignment horizontal="center" vertical="center"/>
    </xf>
    <xf numFmtId="0" fontId="9" fillId="0" borderId="19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8" xfId="2" applyFont="1" applyFill="1" applyBorder="1" applyAlignment="1">
      <alignment vertical="center"/>
    </xf>
    <xf numFmtId="0" fontId="4" fillId="0" borderId="19" xfId="2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3" applyFont="1" applyBorder="1" applyAlignment="1"/>
    <xf numFmtId="0" fontId="8" fillId="0" borderId="19" xfId="3" applyFont="1" applyBorder="1" applyAlignment="1"/>
    <xf numFmtId="0" fontId="8" fillId="0" borderId="8" xfId="0" applyFont="1" applyBorder="1" applyAlignment="1">
      <alignment horizontal="center"/>
    </xf>
    <xf numFmtId="0" fontId="8" fillId="6" borderId="20" xfId="0" applyNumberFormat="1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0" fontId="8" fillId="0" borderId="8" xfId="3" applyFont="1" applyFill="1" applyBorder="1" applyAlignment="1"/>
    <xf numFmtId="0" fontId="8" fillId="0" borderId="19" xfId="3" applyFont="1" applyFill="1" applyBorder="1" applyAlignment="1"/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/>
    <xf numFmtId="0" fontId="4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4" xfId="3" applyFont="1" applyBorder="1" applyAlignment="1"/>
    <xf numFmtId="0" fontId="1" fillId="5" borderId="33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37" xfId="3" applyFont="1" applyFill="1" applyBorder="1" applyAlignment="1">
      <alignment horizontal="center" vertical="center"/>
    </xf>
    <xf numFmtId="0" fontId="13" fillId="8" borderId="8" xfId="3" applyFont="1" applyFill="1" applyBorder="1" applyAlignment="1">
      <alignment horizontal="center" vertical="center"/>
    </xf>
    <xf numFmtId="0" fontId="2" fillId="0" borderId="26" xfId="0" applyFont="1" applyBorder="1"/>
    <xf numFmtId="0" fontId="4" fillId="7" borderId="1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/>
    <xf numFmtId="0" fontId="8" fillId="7" borderId="3" xfId="3" applyFont="1" applyFill="1" applyBorder="1" applyAlignment="1">
      <alignment horizontal="center" vertical="center"/>
    </xf>
    <xf numFmtId="0" fontId="8" fillId="7" borderId="8" xfId="3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8" fillId="0" borderId="38" xfId="3" applyFont="1" applyFill="1" applyBorder="1" applyAlignment="1">
      <alignment horizontal="center" vertical="center"/>
    </xf>
    <xf numFmtId="0" fontId="8" fillId="0" borderId="38" xfId="3" applyFont="1" applyFill="1" applyBorder="1" applyAlignment="1"/>
    <xf numFmtId="0" fontId="8" fillId="0" borderId="39" xfId="3" applyFont="1" applyFill="1" applyBorder="1" applyAlignment="1"/>
    <xf numFmtId="0" fontId="8" fillId="0" borderId="27" xfId="0" applyNumberFormat="1" applyFont="1" applyFill="1" applyBorder="1" applyAlignment="1">
      <alignment horizontal="center" vertical="center"/>
    </xf>
    <xf numFmtId="0" fontId="8" fillId="0" borderId="38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horizontal="center" vertical="center"/>
    </xf>
    <xf numFmtId="0" fontId="1" fillId="5" borderId="40" xfId="0" applyNumberFormat="1" applyFont="1" applyFill="1" applyBorder="1" applyAlignment="1">
      <alignment horizontal="center" vertical="center"/>
    </xf>
    <xf numFmtId="0" fontId="1" fillId="0" borderId="39" xfId="0" applyNumberFormat="1" applyFont="1" applyFill="1" applyBorder="1" applyAlignment="1">
      <alignment horizontal="center" vertical="center"/>
    </xf>
    <xf numFmtId="164" fontId="1" fillId="5" borderId="39" xfId="0" applyNumberFormat="1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64" fontId="1" fillId="5" borderId="38" xfId="0" applyNumberFormat="1" applyFont="1" applyFill="1" applyBorder="1" applyAlignment="1">
      <alignment horizontal="center" vertical="center"/>
    </xf>
    <xf numFmtId="164" fontId="1" fillId="2" borderId="40" xfId="0" applyNumberFormat="1" applyFont="1" applyFill="1" applyBorder="1" applyAlignment="1">
      <alignment horizontal="center" vertical="center"/>
    </xf>
    <xf numFmtId="0" fontId="1" fillId="7" borderId="38" xfId="0" applyNumberFormat="1" applyFont="1" applyFill="1" applyBorder="1" applyAlignment="1">
      <alignment horizontal="center" vertical="center"/>
    </xf>
    <xf numFmtId="0" fontId="1" fillId="6" borderId="40" xfId="0" applyNumberFormat="1" applyFont="1" applyFill="1" applyBorder="1" applyAlignment="1">
      <alignment horizontal="center" vertical="center"/>
    </xf>
    <xf numFmtId="0" fontId="1" fillId="5" borderId="39" xfId="0" applyNumberFormat="1" applyFont="1" applyFill="1" applyBorder="1" applyAlignment="1">
      <alignment horizontal="center" vertical="center"/>
    </xf>
    <xf numFmtId="164" fontId="9" fillId="5" borderId="39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164" fontId="11" fillId="0" borderId="39" xfId="1" applyNumberFormat="1" applyFont="1" applyFill="1" applyBorder="1" applyAlignment="1">
      <alignment horizontal="center" vertical="center"/>
    </xf>
    <xf numFmtId="164" fontId="11" fillId="5" borderId="26" xfId="1" applyNumberFormat="1" applyFont="1" applyFill="1" applyBorder="1" applyAlignment="1">
      <alignment horizontal="center" vertical="center"/>
    </xf>
    <xf numFmtId="0" fontId="8" fillId="6" borderId="40" xfId="0" applyNumberFormat="1" applyFont="1" applyFill="1" applyBorder="1" applyAlignment="1">
      <alignment horizontal="center" vertical="center"/>
    </xf>
    <xf numFmtId="0" fontId="11" fillId="0" borderId="39" xfId="1" applyNumberFormat="1" applyFont="1" applyFill="1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center" vertical="center"/>
    </xf>
    <xf numFmtId="0" fontId="8" fillId="0" borderId="36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vertical="center"/>
    </xf>
    <xf numFmtId="0" fontId="5" fillId="0" borderId="20" xfId="2" applyFont="1" applyFill="1" applyBorder="1" applyAlignment="1">
      <alignment vertical="center"/>
    </xf>
    <xf numFmtId="0" fontId="4" fillId="0" borderId="20" xfId="2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8" fillId="0" borderId="20" xfId="3" applyFont="1" applyBorder="1" applyAlignment="1"/>
    <xf numFmtId="0" fontId="8" fillId="0" borderId="20" xfId="3" applyFont="1" applyFill="1" applyBorder="1" applyAlignment="1"/>
    <xf numFmtId="0" fontId="3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8" fillId="0" borderId="3" xfId="3" applyFont="1" applyFill="1" applyBorder="1" applyAlignment="1"/>
    <xf numFmtId="0" fontId="8" fillId="0" borderId="14" xfId="3" applyFont="1" applyFill="1" applyBorder="1" applyAlignment="1"/>
    <xf numFmtId="0" fontId="8" fillId="5" borderId="3" xfId="0" applyNumberFormat="1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2" fontId="1" fillId="0" borderId="42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0" fontId="8" fillId="5" borderId="20" xfId="0" applyNumberFormat="1" applyFont="1" applyFill="1" applyBorder="1" applyAlignment="1">
      <alignment horizontal="center" vertical="center"/>
    </xf>
    <xf numFmtId="0" fontId="8" fillId="5" borderId="40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40" xfId="0" applyNumberFormat="1" applyFont="1" applyFill="1" applyBorder="1" applyAlignment="1">
      <alignment horizontal="center" vertical="center"/>
    </xf>
    <xf numFmtId="0" fontId="8" fillId="0" borderId="40" xfId="3" applyFont="1" applyFill="1" applyBorder="1" applyAlignment="1"/>
    <xf numFmtId="2" fontId="8" fillId="0" borderId="12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 wrapText="1"/>
    </xf>
    <xf numFmtId="0" fontId="1" fillId="9" borderId="46" xfId="0" applyFont="1" applyFill="1" applyBorder="1" applyAlignment="1">
      <alignment horizontal="center" vertical="center" textRotation="90"/>
    </xf>
    <xf numFmtId="0" fontId="1" fillId="11" borderId="44" xfId="0" applyFont="1" applyFill="1" applyBorder="1" applyAlignment="1">
      <alignment horizontal="center" vertical="center" textRotation="90" wrapText="1"/>
    </xf>
    <xf numFmtId="0" fontId="1" fillId="11" borderId="45" xfId="0" applyFont="1" applyFill="1" applyBorder="1" applyAlignment="1">
      <alignment horizontal="center" vertical="center" textRotation="90" wrapText="1"/>
    </xf>
    <xf numFmtId="0" fontId="1" fillId="11" borderId="46" xfId="0" applyFont="1" applyFill="1" applyBorder="1" applyAlignment="1">
      <alignment horizontal="center" vertical="center" textRotation="90" wrapText="1"/>
    </xf>
    <xf numFmtId="0" fontId="1" fillId="5" borderId="44" xfId="0" applyFont="1" applyFill="1" applyBorder="1" applyAlignment="1">
      <alignment horizontal="center" vertical="center" textRotation="90" wrapText="1"/>
    </xf>
    <xf numFmtId="0" fontId="1" fillId="5" borderId="45" xfId="0" applyFont="1" applyFill="1" applyBorder="1" applyAlignment="1">
      <alignment horizontal="center" vertical="center" textRotation="90" wrapText="1"/>
    </xf>
    <xf numFmtId="0" fontId="1" fillId="5" borderId="46" xfId="0" applyFont="1" applyFill="1" applyBorder="1" applyAlignment="1">
      <alignment horizontal="center" vertical="center" textRotation="90" wrapText="1"/>
    </xf>
    <xf numFmtId="0" fontId="3" fillId="10" borderId="47" xfId="0" applyFont="1" applyFill="1" applyBorder="1" applyAlignment="1">
      <alignment horizontal="center" vertical="center" textRotation="90" wrapText="1"/>
    </xf>
    <xf numFmtId="0" fontId="3" fillId="8" borderId="48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5" fillId="0" borderId="20" xfId="2" applyFont="1" applyFill="1" applyBorder="1" applyAlignment="1">
      <alignment vertical="center"/>
    </xf>
    <xf numFmtId="0" fontId="15" fillId="0" borderId="20" xfId="3" applyFont="1" applyFill="1" applyBorder="1" applyAlignment="1"/>
    <xf numFmtId="164" fontId="8" fillId="0" borderId="3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2" fontId="5" fillId="0" borderId="8" xfId="1" applyNumberFormat="1" applyFont="1" applyFill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 applyAlignment="1">
      <alignment horizontal="center" vertical="center"/>
    </xf>
    <xf numFmtId="164" fontId="5" fillId="0" borderId="20" xfId="1" applyNumberFormat="1" applyFont="1" applyFill="1" applyBorder="1" applyAlignment="1">
      <alignment horizontal="center" vertical="center"/>
    </xf>
    <xf numFmtId="164" fontId="5" fillId="0" borderId="38" xfId="1" applyNumberFormat="1" applyFont="1" applyFill="1" applyBorder="1" applyAlignment="1">
      <alignment horizontal="center" vertical="center"/>
    </xf>
    <xf numFmtId="164" fontId="5" fillId="0" borderId="40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 textRotation="90"/>
    </xf>
    <xf numFmtId="0" fontId="1" fillId="4" borderId="49" xfId="0" applyFont="1" applyFill="1" applyBorder="1" applyAlignment="1">
      <alignment horizontal="center" vertical="center" textRotation="90"/>
    </xf>
    <xf numFmtId="0" fontId="15" fillId="0" borderId="20" xfId="3" applyFont="1" applyBorder="1" applyAlignment="1"/>
    <xf numFmtId="0" fontId="3" fillId="8" borderId="51" xfId="0" applyFont="1" applyFill="1" applyBorder="1" applyAlignment="1">
      <alignment horizontal="center" vertical="center" textRotation="90"/>
    </xf>
    <xf numFmtId="0" fontId="3" fillId="8" borderId="47" xfId="0" applyFont="1" applyFill="1" applyBorder="1" applyAlignment="1">
      <alignment horizontal="center" vertical="center" textRotation="90"/>
    </xf>
    <xf numFmtId="0" fontId="3" fillId="0" borderId="4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8" borderId="28" xfId="0" applyFont="1" applyFill="1" applyBorder="1" applyAlignment="1">
      <alignment horizontal="center" vertical="center" textRotation="90"/>
    </xf>
    <xf numFmtId="0" fontId="14" fillId="8" borderId="21" xfId="0" applyFont="1" applyFill="1" applyBorder="1" applyAlignment="1">
      <alignment horizontal="center" vertical="center"/>
    </xf>
    <xf numFmtId="0" fontId="2" fillId="0" borderId="28" xfId="0" applyFont="1" applyBorder="1"/>
    <xf numFmtId="0" fontId="3" fillId="0" borderId="42" xfId="0" quotePrefix="1" applyFont="1" applyBorder="1" applyAlignment="1">
      <alignment horizontal="center"/>
    </xf>
    <xf numFmtId="0" fontId="1" fillId="5" borderId="30" xfId="3" applyFont="1" applyFill="1" applyBorder="1" applyAlignment="1">
      <alignment horizontal="center" vertical="center"/>
    </xf>
    <xf numFmtId="0" fontId="1" fillId="5" borderId="31" xfId="3" applyFont="1" applyFill="1" applyBorder="1" applyAlignment="1">
      <alignment horizontal="center" vertical="center"/>
    </xf>
    <xf numFmtId="0" fontId="1" fillId="5" borderId="32" xfId="3" applyFont="1" applyFill="1" applyBorder="1" applyAlignment="1">
      <alignment horizontal="center" vertical="center"/>
    </xf>
    <xf numFmtId="0" fontId="13" fillId="8" borderId="34" xfId="3" applyFont="1" applyFill="1" applyBorder="1" applyAlignment="1">
      <alignment horizontal="center" vertical="center"/>
    </xf>
    <xf numFmtId="0" fontId="13" fillId="8" borderId="35" xfId="3" applyFont="1" applyFill="1" applyBorder="1" applyAlignment="1">
      <alignment horizontal="center" vertical="center"/>
    </xf>
    <xf numFmtId="0" fontId="13" fillId="8" borderId="36" xfId="3" applyFont="1" applyFill="1" applyBorder="1" applyAlignment="1">
      <alignment horizontal="center" vertical="center"/>
    </xf>
    <xf numFmtId="0" fontId="1" fillId="5" borderId="18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27" xfId="3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3" xfId="3"/>
    <cellStyle name="Normal_Sheet1" xfId="2"/>
  </cellStyles>
  <dxfs count="20"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;/KURIKULUM/KUMPULAN%20NILAI%20RAPORT/KELAS%20XI/konversi%20nilai%20k13%20ke%20KTSP%20KLS%20XI%20-%20TK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LAI%20AKHIR%20TP.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Nilai K13"/>
      <sheetName val="Rumus"/>
      <sheetName val="Nilai KTSP"/>
    </sheetNames>
    <sheetDataSet>
      <sheetData sheetId="0">
        <row r="3">
          <cell r="AQ3">
            <v>3.2</v>
          </cell>
          <cell r="AR3">
            <v>3.16</v>
          </cell>
          <cell r="AS3">
            <v>3.18</v>
          </cell>
          <cell r="AW3">
            <v>3.2</v>
          </cell>
          <cell r="AX3">
            <v>2.8</v>
          </cell>
          <cell r="AY3">
            <v>3.15</v>
          </cell>
          <cell r="AZ3">
            <v>3</v>
          </cell>
          <cell r="BA3">
            <v>3.333333333333333</v>
          </cell>
          <cell r="BB3">
            <v>3.1033333333333331</v>
          </cell>
          <cell r="BF3">
            <v>3.6</v>
          </cell>
          <cell r="BG3">
            <v>3.4</v>
          </cell>
          <cell r="BH3">
            <v>3.4</v>
          </cell>
          <cell r="BL3">
            <v>2.8</v>
          </cell>
          <cell r="BM3">
            <v>0</v>
          </cell>
          <cell r="BN3">
            <v>2.2200000000000002</v>
          </cell>
        </row>
        <row r="4">
          <cell r="AQ4">
            <v>3.12</v>
          </cell>
          <cell r="AR4">
            <v>3.1</v>
          </cell>
          <cell r="AS4">
            <v>2.81</v>
          </cell>
          <cell r="AW4">
            <v>3</v>
          </cell>
          <cell r="AX4">
            <v>3.4</v>
          </cell>
          <cell r="AY4">
            <v>3.28</v>
          </cell>
          <cell r="AZ4">
            <v>3</v>
          </cell>
          <cell r="BA4">
            <v>3.4266666666666667</v>
          </cell>
          <cell r="BB4">
            <v>3.39</v>
          </cell>
          <cell r="BF4">
            <v>3.5</v>
          </cell>
          <cell r="BG4">
            <v>3.24</v>
          </cell>
          <cell r="BH4">
            <v>3.28</v>
          </cell>
          <cell r="BL4">
            <v>3.2</v>
          </cell>
          <cell r="BM4">
            <v>3.2</v>
          </cell>
          <cell r="BN4">
            <v>3.26</v>
          </cell>
        </row>
        <row r="5">
          <cell r="AQ5">
            <v>3.2</v>
          </cell>
          <cell r="AR5">
            <v>3.2</v>
          </cell>
          <cell r="AS5">
            <v>3.24</v>
          </cell>
          <cell r="AW5">
            <v>3.2</v>
          </cell>
          <cell r="AX5">
            <v>3.4</v>
          </cell>
          <cell r="AY5">
            <v>3.29</v>
          </cell>
          <cell r="AZ5">
            <v>3</v>
          </cell>
          <cell r="BA5">
            <v>3.4266666666666667</v>
          </cell>
          <cell r="BB5">
            <v>3.39</v>
          </cell>
          <cell r="BF5">
            <v>3.6</v>
          </cell>
          <cell r="BG5">
            <v>3.4</v>
          </cell>
          <cell r="BH5">
            <v>3.4</v>
          </cell>
          <cell r="BL5">
            <v>3.2</v>
          </cell>
          <cell r="BM5">
            <v>3.2</v>
          </cell>
          <cell r="BN5">
            <v>3.2</v>
          </cell>
        </row>
        <row r="6">
          <cell r="AQ6">
            <v>3.04</v>
          </cell>
          <cell r="AR6">
            <v>3.08</v>
          </cell>
          <cell r="AS6">
            <v>2.95</v>
          </cell>
          <cell r="AW6">
            <v>3</v>
          </cell>
          <cell r="AX6">
            <v>3.4</v>
          </cell>
          <cell r="AY6">
            <v>3.2833333333333332</v>
          </cell>
          <cell r="AZ6">
            <v>3</v>
          </cell>
          <cell r="BA6">
            <v>3.4266666666666667</v>
          </cell>
          <cell r="BB6">
            <v>3.39</v>
          </cell>
          <cell r="BF6">
            <v>3.3</v>
          </cell>
          <cell r="BG6">
            <v>3.2666666666666671</v>
          </cell>
          <cell r="BH6">
            <v>3.3</v>
          </cell>
          <cell r="BL6">
            <v>2.8</v>
          </cell>
          <cell r="BM6">
            <v>0</v>
          </cell>
          <cell r="BN6">
            <v>2.2200000000000002</v>
          </cell>
        </row>
        <row r="7">
          <cell r="AQ7">
            <v>3.12</v>
          </cell>
          <cell r="AR7">
            <v>3.1266666666666669</v>
          </cell>
          <cell r="AS7">
            <v>3.0249999999999999</v>
          </cell>
          <cell r="AW7">
            <v>3</v>
          </cell>
          <cell r="AX7">
            <v>3.3</v>
          </cell>
          <cell r="AY7">
            <v>3.28</v>
          </cell>
          <cell r="AZ7">
            <v>3</v>
          </cell>
          <cell r="BA7">
            <v>3.4266666666666667</v>
          </cell>
          <cell r="BB7">
            <v>3.39</v>
          </cell>
          <cell r="BF7">
            <v>3.5</v>
          </cell>
          <cell r="BG7">
            <v>3.4266666666666667</v>
          </cell>
          <cell r="BH7">
            <v>3.42</v>
          </cell>
          <cell r="BL7">
            <v>3.2</v>
          </cell>
          <cell r="BM7">
            <v>3.2</v>
          </cell>
          <cell r="BN7">
            <v>3.06</v>
          </cell>
        </row>
        <row r="8">
          <cell r="AQ8">
            <v>3.04</v>
          </cell>
          <cell r="AR8">
            <v>3.1066666666666669</v>
          </cell>
          <cell r="AS8">
            <v>3.06</v>
          </cell>
          <cell r="AW8">
            <v>3</v>
          </cell>
          <cell r="AX8">
            <v>3.4</v>
          </cell>
          <cell r="AY8">
            <v>3.2866666666666671</v>
          </cell>
          <cell r="AZ8">
            <v>3</v>
          </cell>
          <cell r="BA8">
            <v>3.293333333333333</v>
          </cell>
          <cell r="BB8">
            <v>3.39</v>
          </cell>
          <cell r="BF8">
            <v>3.5</v>
          </cell>
          <cell r="BG8">
            <v>3.4266666666666667</v>
          </cell>
          <cell r="BH8">
            <v>3.42</v>
          </cell>
          <cell r="BL8">
            <v>2.8</v>
          </cell>
          <cell r="BM8">
            <v>0</v>
          </cell>
          <cell r="BN8">
            <v>1.86</v>
          </cell>
        </row>
        <row r="9">
          <cell r="AQ9">
            <v>3.08</v>
          </cell>
          <cell r="AR9">
            <v>3.0933333333333333</v>
          </cell>
          <cell r="AS9">
            <v>3.0750000000000002</v>
          </cell>
          <cell r="AW9">
            <v>3</v>
          </cell>
          <cell r="AX9">
            <v>3.3</v>
          </cell>
          <cell r="AY9">
            <v>3.29</v>
          </cell>
          <cell r="AZ9">
            <v>3</v>
          </cell>
          <cell r="BA9">
            <v>3.3866666666666667</v>
          </cell>
          <cell r="BB9">
            <v>3.39</v>
          </cell>
          <cell r="BF9">
            <v>3.5</v>
          </cell>
          <cell r="BG9">
            <v>3.2133333333333329</v>
          </cell>
          <cell r="BH9">
            <v>3.26</v>
          </cell>
          <cell r="BL9">
            <v>3.2</v>
          </cell>
          <cell r="BM9">
            <v>3.2</v>
          </cell>
          <cell r="BN9">
            <v>2.84</v>
          </cell>
        </row>
        <row r="10">
          <cell r="AQ10">
            <v>3.12</v>
          </cell>
          <cell r="AR10">
            <v>3.1466666666666669</v>
          </cell>
          <cell r="AS10">
            <v>3.1</v>
          </cell>
          <cell r="AW10">
            <v>3</v>
          </cell>
          <cell r="AX10">
            <v>3.4</v>
          </cell>
          <cell r="AY10">
            <v>3.29</v>
          </cell>
          <cell r="AZ10">
            <v>3</v>
          </cell>
          <cell r="BA10">
            <v>3.4</v>
          </cell>
          <cell r="BB10">
            <v>3.39</v>
          </cell>
          <cell r="BF10">
            <v>3.5</v>
          </cell>
          <cell r="BG10">
            <v>3.333333333333333</v>
          </cell>
          <cell r="BH10">
            <v>3.35</v>
          </cell>
          <cell r="BL10">
            <v>3.2</v>
          </cell>
          <cell r="BM10">
            <v>3.2</v>
          </cell>
          <cell r="BN10">
            <v>2.8</v>
          </cell>
        </row>
        <row r="11">
          <cell r="AQ11">
            <v>3.12</v>
          </cell>
          <cell r="AR11">
            <v>3.1133333333333333</v>
          </cell>
          <cell r="AS11">
            <v>3.02</v>
          </cell>
          <cell r="AW11">
            <v>3</v>
          </cell>
          <cell r="AX11">
            <v>1.84</v>
          </cell>
          <cell r="AY11">
            <v>3.29</v>
          </cell>
          <cell r="AZ11">
            <v>3</v>
          </cell>
          <cell r="BA11">
            <v>3.4</v>
          </cell>
          <cell r="BB11">
            <v>3.39</v>
          </cell>
          <cell r="BF11">
            <v>3.5</v>
          </cell>
          <cell r="BG11">
            <v>3.2</v>
          </cell>
          <cell r="BH11">
            <v>3.25</v>
          </cell>
          <cell r="BL11">
            <v>2.8</v>
          </cell>
          <cell r="BM11">
            <v>0</v>
          </cell>
          <cell r="BN11">
            <v>2.02</v>
          </cell>
        </row>
        <row r="12">
          <cell r="AQ12">
            <v>3.08</v>
          </cell>
          <cell r="AR12">
            <v>3.0866666666666669</v>
          </cell>
          <cell r="AS12">
            <v>3</v>
          </cell>
          <cell r="AW12">
            <v>3</v>
          </cell>
          <cell r="AX12">
            <v>3.3</v>
          </cell>
          <cell r="AY12">
            <v>3.0266666666666664</v>
          </cell>
          <cell r="AZ12">
            <v>3</v>
          </cell>
          <cell r="BA12">
            <v>3.4533333333333331</v>
          </cell>
          <cell r="BB12">
            <v>3.39</v>
          </cell>
          <cell r="BF12">
            <v>3.3</v>
          </cell>
          <cell r="BG12">
            <v>3.24</v>
          </cell>
          <cell r="BH12">
            <v>3.28</v>
          </cell>
          <cell r="BL12">
            <v>3.2</v>
          </cell>
          <cell r="BM12">
            <v>3.2</v>
          </cell>
          <cell r="BN12">
            <v>2.88</v>
          </cell>
        </row>
        <row r="13">
          <cell r="AQ13">
            <v>3.2</v>
          </cell>
          <cell r="AR13">
            <v>3.1466666666666669</v>
          </cell>
          <cell r="AS13">
            <v>3.0150000000000001</v>
          </cell>
          <cell r="AW13">
            <v>3</v>
          </cell>
          <cell r="AX13">
            <v>3.3</v>
          </cell>
          <cell r="AY13">
            <v>3.226666666666667</v>
          </cell>
          <cell r="AZ13">
            <v>3</v>
          </cell>
          <cell r="BA13">
            <v>3.4</v>
          </cell>
          <cell r="BB13">
            <v>3.39</v>
          </cell>
          <cell r="BF13">
            <v>3.5</v>
          </cell>
          <cell r="BG13">
            <v>3.253333333333333</v>
          </cell>
          <cell r="BH13">
            <v>3.29</v>
          </cell>
          <cell r="BL13">
            <v>2.8</v>
          </cell>
          <cell r="BM13">
            <v>0</v>
          </cell>
          <cell r="BN13">
            <v>2.04</v>
          </cell>
        </row>
        <row r="14">
          <cell r="AQ14">
            <v>3.12</v>
          </cell>
          <cell r="AR14">
            <v>3.08</v>
          </cell>
          <cell r="AS14">
            <v>3.08</v>
          </cell>
          <cell r="AW14">
            <v>3</v>
          </cell>
          <cell r="AX14">
            <v>3.3</v>
          </cell>
          <cell r="AY14">
            <v>3.25</v>
          </cell>
          <cell r="AZ14">
            <v>3</v>
          </cell>
          <cell r="BA14">
            <v>3.4</v>
          </cell>
          <cell r="BB14">
            <v>3.39</v>
          </cell>
          <cell r="BF14">
            <v>3.5</v>
          </cell>
          <cell r="BG14">
            <v>3.2</v>
          </cell>
          <cell r="BH14">
            <v>3.25</v>
          </cell>
          <cell r="BL14">
            <v>2.8</v>
          </cell>
          <cell r="BM14">
            <v>0</v>
          </cell>
          <cell r="BN14">
            <v>2.02</v>
          </cell>
        </row>
        <row r="15">
          <cell r="AQ15">
            <v>3.2</v>
          </cell>
          <cell r="AR15">
            <v>3.1466666666666669</v>
          </cell>
          <cell r="AS15">
            <v>3.0950000000000002</v>
          </cell>
          <cell r="AW15">
            <v>3</v>
          </cell>
          <cell r="AX15">
            <v>3.3</v>
          </cell>
          <cell r="AY15">
            <v>3.25</v>
          </cell>
          <cell r="AZ15">
            <v>3</v>
          </cell>
          <cell r="BA15">
            <v>3.4</v>
          </cell>
          <cell r="BB15">
            <v>3.39</v>
          </cell>
          <cell r="BF15">
            <v>3.5</v>
          </cell>
          <cell r="BG15">
            <v>3.2133333333333329</v>
          </cell>
          <cell r="BH15">
            <v>3.26</v>
          </cell>
          <cell r="BL15">
            <v>2.8</v>
          </cell>
          <cell r="BM15">
            <v>0</v>
          </cell>
          <cell r="BN15">
            <v>1.92</v>
          </cell>
        </row>
        <row r="16">
          <cell r="AQ16">
            <v>3.2</v>
          </cell>
          <cell r="AR16">
            <v>3.16</v>
          </cell>
          <cell r="AS16">
            <v>2.89</v>
          </cell>
          <cell r="AW16">
            <v>3</v>
          </cell>
          <cell r="AX16">
            <v>3.3</v>
          </cell>
          <cell r="AY16">
            <v>3.29</v>
          </cell>
          <cell r="AZ16">
            <v>3</v>
          </cell>
          <cell r="BA16">
            <v>3.333333333333333</v>
          </cell>
          <cell r="BB16">
            <v>3.39</v>
          </cell>
          <cell r="BF16">
            <v>3.3</v>
          </cell>
          <cell r="BG16">
            <v>3.2</v>
          </cell>
          <cell r="BH16">
            <v>3.25</v>
          </cell>
          <cell r="BL16">
            <v>3.2</v>
          </cell>
          <cell r="BM16">
            <v>3.4</v>
          </cell>
          <cell r="BN16">
            <v>3.35</v>
          </cell>
        </row>
        <row r="17">
          <cell r="AQ17">
            <v>3.12</v>
          </cell>
          <cell r="AR17">
            <v>3.1733333333333333</v>
          </cell>
          <cell r="AS17">
            <v>2.99</v>
          </cell>
          <cell r="AW17">
            <v>3</v>
          </cell>
          <cell r="AX17">
            <v>3.3</v>
          </cell>
          <cell r="AY17">
            <v>3.29</v>
          </cell>
          <cell r="AZ17">
            <v>3</v>
          </cell>
          <cell r="BA17">
            <v>3.186666666666667</v>
          </cell>
          <cell r="BB17">
            <v>3.39</v>
          </cell>
          <cell r="BF17">
            <v>3.5</v>
          </cell>
          <cell r="BG17">
            <v>3.2666666666666671</v>
          </cell>
          <cell r="BH17">
            <v>3.3</v>
          </cell>
          <cell r="BL17">
            <v>3.2</v>
          </cell>
          <cell r="BM17">
            <v>3.2</v>
          </cell>
          <cell r="BN17">
            <v>2.8</v>
          </cell>
        </row>
        <row r="18">
          <cell r="AQ18">
            <v>3.08</v>
          </cell>
          <cell r="AR18">
            <v>3.12</v>
          </cell>
          <cell r="AS18">
            <v>2.625</v>
          </cell>
          <cell r="AW18">
            <v>3</v>
          </cell>
          <cell r="AX18">
            <v>3.3</v>
          </cell>
          <cell r="AY18">
            <v>3.29</v>
          </cell>
          <cell r="AZ18">
            <v>3</v>
          </cell>
          <cell r="BA18">
            <v>3.226666666666667</v>
          </cell>
          <cell r="BB18">
            <v>3.39</v>
          </cell>
          <cell r="BF18">
            <v>3.1</v>
          </cell>
          <cell r="BG18">
            <v>3.226666666666667</v>
          </cell>
          <cell r="BH18">
            <v>3.27</v>
          </cell>
          <cell r="BL18">
            <v>3.2</v>
          </cell>
          <cell r="BM18">
            <v>3.2</v>
          </cell>
          <cell r="BN18">
            <v>2.76</v>
          </cell>
        </row>
        <row r="19">
          <cell r="AQ19">
            <v>3.12</v>
          </cell>
          <cell r="AR19">
            <v>3.1333333333333333</v>
          </cell>
          <cell r="AS19">
            <v>2.59</v>
          </cell>
          <cell r="AW19">
            <v>3</v>
          </cell>
          <cell r="AX19">
            <v>3.3</v>
          </cell>
          <cell r="AY19">
            <v>3.25</v>
          </cell>
          <cell r="AZ19">
            <v>3</v>
          </cell>
          <cell r="BA19">
            <v>3.4</v>
          </cell>
          <cell r="BB19">
            <v>3.39</v>
          </cell>
          <cell r="BF19">
            <v>3.5</v>
          </cell>
          <cell r="BG19">
            <v>3.2</v>
          </cell>
          <cell r="BH19">
            <v>3.25</v>
          </cell>
          <cell r="BL19">
            <v>3.2</v>
          </cell>
          <cell r="BM19">
            <v>3.2</v>
          </cell>
          <cell r="BN19">
            <v>2.84</v>
          </cell>
        </row>
        <row r="20">
          <cell r="AQ20">
            <v>3.2</v>
          </cell>
          <cell r="AR20">
            <v>3.1533333333333333</v>
          </cell>
          <cell r="AS20">
            <v>2.9750000000000001</v>
          </cell>
          <cell r="AW20">
            <v>3</v>
          </cell>
          <cell r="AX20">
            <v>3.3</v>
          </cell>
          <cell r="AY20">
            <v>3.25</v>
          </cell>
          <cell r="AZ20">
            <v>3</v>
          </cell>
          <cell r="BA20">
            <v>3.186666666666667</v>
          </cell>
          <cell r="BB20">
            <v>3.39</v>
          </cell>
          <cell r="BF20">
            <v>3.3</v>
          </cell>
          <cell r="BG20">
            <v>3.2</v>
          </cell>
          <cell r="BH20">
            <v>3.25</v>
          </cell>
          <cell r="BL20">
            <v>3.2</v>
          </cell>
          <cell r="BM20">
            <v>3.2</v>
          </cell>
          <cell r="BN20">
            <v>2.76</v>
          </cell>
        </row>
        <row r="21">
          <cell r="AQ21">
            <v>3.2</v>
          </cell>
          <cell r="AR21">
            <v>3.2666666666666671</v>
          </cell>
          <cell r="AS21">
            <v>2.95</v>
          </cell>
          <cell r="AW21">
            <v>3</v>
          </cell>
          <cell r="AX21">
            <v>3.3</v>
          </cell>
          <cell r="AY21">
            <v>3.25</v>
          </cell>
          <cell r="AZ21">
            <v>3</v>
          </cell>
          <cell r="BA21">
            <v>3.4</v>
          </cell>
          <cell r="BB21">
            <v>3.39</v>
          </cell>
          <cell r="BF21">
            <v>3.4</v>
          </cell>
          <cell r="BG21">
            <v>3.4</v>
          </cell>
          <cell r="BH21">
            <v>3.4</v>
          </cell>
          <cell r="BL21">
            <v>3.2</v>
          </cell>
          <cell r="BM21">
            <v>3.2</v>
          </cell>
          <cell r="BN21">
            <v>2.74</v>
          </cell>
        </row>
        <row r="22">
          <cell r="AQ22">
            <v>3.12</v>
          </cell>
          <cell r="AR22">
            <v>3.14</v>
          </cell>
          <cell r="AS22">
            <v>2.8650000000000002</v>
          </cell>
          <cell r="AW22">
            <v>3</v>
          </cell>
          <cell r="AX22">
            <v>3.3</v>
          </cell>
          <cell r="AY22">
            <v>3.29</v>
          </cell>
          <cell r="AZ22">
            <v>3</v>
          </cell>
          <cell r="BA22">
            <v>3.4</v>
          </cell>
          <cell r="BB22">
            <v>3.39</v>
          </cell>
          <cell r="BF22">
            <v>3.6</v>
          </cell>
          <cell r="BG22">
            <v>3.4</v>
          </cell>
          <cell r="BH22">
            <v>3.4</v>
          </cell>
          <cell r="BL22">
            <v>3.2</v>
          </cell>
          <cell r="BM22">
            <v>3.2</v>
          </cell>
          <cell r="BN22">
            <v>2.8</v>
          </cell>
        </row>
        <row r="23">
          <cell r="AQ23">
            <v>3.12</v>
          </cell>
          <cell r="AR23">
            <v>3.1266666666666669</v>
          </cell>
          <cell r="AS23">
            <v>3.145</v>
          </cell>
          <cell r="AW23">
            <v>3</v>
          </cell>
          <cell r="AX23">
            <v>3.4</v>
          </cell>
          <cell r="AY23">
            <v>3.29</v>
          </cell>
          <cell r="AZ23">
            <v>3</v>
          </cell>
          <cell r="BA23">
            <v>3.4</v>
          </cell>
          <cell r="BB23">
            <v>3.39</v>
          </cell>
          <cell r="BF23">
            <v>3.6</v>
          </cell>
          <cell r="BG23">
            <v>3.4</v>
          </cell>
          <cell r="BH23">
            <v>3.4</v>
          </cell>
          <cell r="BL23">
            <v>3.2</v>
          </cell>
          <cell r="BM23">
            <v>3.2</v>
          </cell>
          <cell r="BN23">
            <v>2.8</v>
          </cell>
        </row>
        <row r="24">
          <cell r="AQ24">
            <v>3.2</v>
          </cell>
          <cell r="AR24">
            <v>3.166666666666667</v>
          </cell>
          <cell r="AS24">
            <v>2.9750000000000001</v>
          </cell>
          <cell r="AW24">
            <v>3</v>
          </cell>
          <cell r="AX24">
            <v>3.4</v>
          </cell>
          <cell r="AY24">
            <v>3.29</v>
          </cell>
          <cell r="AZ24">
            <v>3</v>
          </cell>
          <cell r="BA24">
            <v>3.4</v>
          </cell>
          <cell r="BB24">
            <v>3.39</v>
          </cell>
          <cell r="BF24">
            <v>3.5</v>
          </cell>
          <cell r="BG24">
            <v>3.2</v>
          </cell>
          <cell r="BH24">
            <v>3.25</v>
          </cell>
          <cell r="BL24">
            <v>2.8</v>
          </cell>
          <cell r="BM24">
            <v>0</v>
          </cell>
          <cell r="BN24">
            <v>1.96</v>
          </cell>
        </row>
        <row r="25">
          <cell r="AQ25">
            <v>3.2</v>
          </cell>
          <cell r="AR25">
            <v>3.186666666666667</v>
          </cell>
          <cell r="AS25">
            <v>2.95</v>
          </cell>
          <cell r="AW25">
            <v>3</v>
          </cell>
          <cell r="AX25">
            <v>3.4</v>
          </cell>
          <cell r="AY25">
            <v>3.0433333333333339</v>
          </cell>
          <cell r="AZ25">
            <v>3</v>
          </cell>
          <cell r="BA25">
            <v>3.3866666666666667</v>
          </cell>
          <cell r="BB25">
            <v>3.39</v>
          </cell>
          <cell r="BF25">
            <v>3.3</v>
          </cell>
          <cell r="BG25">
            <v>3.2</v>
          </cell>
          <cell r="BH25">
            <v>3.25</v>
          </cell>
          <cell r="BL25">
            <v>2.8</v>
          </cell>
          <cell r="BM25">
            <v>0</v>
          </cell>
          <cell r="BN25">
            <v>2.04</v>
          </cell>
        </row>
        <row r="26">
          <cell r="AQ26">
            <v>3.2</v>
          </cell>
          <cell r="AR26">
            <v>3.1466666666666669</v>
          </cell>
          <cell r="AS26">
            <v>2.835</v>
          </cell>
          <cell r="AW26">
            <v>3</v>
          </cell>
          <cell r="AX26">
            <v>3.4</v>
          </cell>
          <cell r="AY26">
            <v>3.0166666666666662</v>
          </cell>
          <cell r="AZ26">
            <v>3</v>
          </cell>
          <cell r="BA26">
            <v>3.3866666666666667</v>
          </cell>
          <cell r="BB26">
            <v>3.39</v>
          </cell>
          <cell r="BF26">
            <v>3.5</v>
          </cell>
          <cell r="BG26">
            <v>3.2</v>
          </cell>
          <cell r="BH26">
            <v>3.25</v>
          </cell>
          <cell r="BL26">
            <v>3.2</v>
          </cell>
          <cell r="BM26">
            <v>3.2</v>
          </cell>
          <cell r="BN26">
            <v>2.7</v>
          </cell>
        </row>
        <row r="27">
          <cell r="AQ27">
            <v>3.12</v>
          </cell>
          <cell r="AR27">
            <v>3.1</v>
          </cell>
          <cell r="AS27">
            <v>2.8050000000000002</v>
          </cell>
          <cell r="AW27">
            <v>3</v>
          </cell>
          <cell r="AX27">
            <v>3.4</v>
          </cell>
          <cell r="AY27">
            <v>3.25</v>
          </cell>
          <cell r="AZ27">
            <v>3</v>
          </cell>
          <cell r="BA27">
            <v>3.3866666666666667</v>
          </cell>
          <cell r="BB27">
            <v>3.39</v>
          </cell>
          <cell r="BF27">
            <v>3.5</v>
          </cell>
          <cell r="BG27">
            <v>3.2666666666666671</v>
          </cell>
          <cell r="BH27">
            <v>3.3</v>
          </cell>
          <cell r="BL27">
            <v>3.2</v>
          </cell>
          <cell r="BM27">
            <v>3.2</v>
          </cell>
          <cell r="BN27">
            <v>2.74</v>
          </cell>
        </row>
        <row r="28">
          <cell r="AQ28">
            <v>3.12</v>
          </cell>
          <cell r="AR28">
            <v>3.1466666666666669</v>
          </cell>
          <cell r="AS28">
            <v>2.94</v>
          </cell>
          <cell r="AW28">
            <v>3</v>
          </cell>
          <cell r="AX28">
            <v>3.4</v>
          </cell>
          <cell r="AY28">
            <v>3.2766666666666668</v>
          </cell>
          <cell r="AZ28">
            <v>3</v>
          </cell>
          <cell r="BA28">
            <v>3.293333333333333</v>
          </cell>
          <cell r="BB28">
            <v>3.39</v>
          </cell>
          <cell r="BF28">
            <v>3.3</v>
          </cell>
          <cell r="BG28">
            <v>3.4</v>
          </cell>
          <cell r="BH28">
            <v>3.4</v>
          </cell>
          <cell r="BL28">
            <v>3.2</v>
          </cell>
          <cell r="BM28">
            <v>3.2</v>
          </cell>
          <cell r="BN28">
            <v>2.74</v>
          </cell>
        </row>
        <row r="29">
          <cell r="AQ29">
            <v>3.2</v>
          </cell>
          <cell r="AR29">
            <v>3.166666666666667</v>
          </cell>
          <cell r="AS29">
            <v>2.875</v>
          </cell>
          <cell r="AW29">
            <v>3</v>
          </cell>
          <cell r="AX29">
            <v>3.4</v>
          </cell>
          <cell r="AY29">
            <v>3.313333333333333</v>
          </cell>
          <cell r="AZ29">
            <v>3</v>
          </cell>
          <cell r="BA29">
            <v>3.32</v>
          </cell>
          <cell r="BB29">
            <v>3.39</v>
          </cell>
          <cell r="BF29">
            <v>3.6</v>
          </cell>
          <cell r="BG29">
            <v>3.2</v>
          </cell>
          <cell r="BH29">
            <v>3.25</v>
          </cell>
        </row>
        <row r="30">
          <cell r="AQ30">
            <v>3.12</v>
          </cell>
          <cell r="AR30">
            <v>3.1333333333333333</v>
          </cell>
          <cell r="AS30">
            <v>2.8149999999999999</v>
          </cell>
          <cell r="AW30">
            <v>3</v>
          </cell>
          <cell r="AX30">
            <v>3.4</v>
          </cell>
          <cell r="AY30">
            <v>3.22</v>
          </cell>
          <cell r="AZ30">
            <v>3</v>
          </cell>
          <cell r="BA30">
            <v>3.4</v>
          </cell>
          <cell r="BB30">
            <v>3.39</v>
          </cell>
          <cell r="BF30">
            <v>3.5</v>
          </cell>
          <cell r="BG30">
            <v>3.2</v>
          </cell>
          <cell r="BH30">
            <v>3.25</v>
          </cell>
        </row>
        <row r="31">
          <cell r="AQ31">
            <v>3.2</v>
          </cell>
          <cell r="AR31">
            <v>3.166666666666667</v>
          </cell>
          <cell r="AS31">
            <v>2.9750000000000001</v>
          </cell>
          <cell r="AW31">
            <v>3</v>
          </cell>
          <cell r="AX31">
            <v>3.4</v>
          </cell>
          <cell r="AY31">
            <v>3.1150000000000002</v>
          </cell>
          <cell r="AZ31">
            <v>3</v>
          </cell>
          <cell r="BA31">
            <v>3.3466666666666667</v>
          </cell>
          <cell r="BB31">
            <v>3.39</v>
          </cell>
          <cell r="BF31">
            <v>3.5</v>
          </cell>
          <cell r="BG31">
            <v>3.2</v>
          </cell>
          <cell r="BH31">
            <v>3.25</v>
          </cell>
        </row>
        <row r="32">
          <cell r="AQ32">
            <v>3.2</v>
          </cell>
          <cell r="AR32">
            <v>3.2</v>
          </cell>
          <cell r="AS32">
            <v>2.88</v>
          </cell>
          <cell r="AW32">
            <v>3</v>
          </cell>
          <cell r="AX32">
            <v>3.4</v>
          </cell>
          <cell r="AY32">
            <v>3.29</v>
          </cell>
          <cell r="AZ32">
            <v>3</v>
          </cell>
          <cell r="BA32">
            <v>3.28</v>
          </cell>
          <cell r="BB32">
            <v>3.39</v>
          </cell>
          <cell r="BF32">
            <v>3.3</v>
          </cell>
          <cell r="BG32">
            <v>3.4</v>
          </cell>
          <cell r="BH32">
            <v>3.4</v>
          </cell>
        </row>
      </sheetData>
      <sheetData sheetId="1">
        <row r="3">
          <cell r="B3">
            <v>0</v>
          </cell>
        </row>
        <row r="4">
          <cell r="B4">
            <v>0.5</v>
          </cell>
        </row>
        <row r="5">
          <cell r="B5">
            <v>0.5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KRO"/>
      <sheetName val="TKRO Perbaikan"/>
      <sheetName val="TKJ"/>
      <sheetName val="TKJ Perbaikan"/>
      <sheetName val="TPM Awal2021"/>
      <sheetName val="TPM "/>
      <sheetName val="TPM Perbaikan"/>
      <sheetName val="AKL"/>
      <sheetName val="AKL Perbaikan"/>
      <sheetName val="OTKP Awal2021"/>
      <sheetName val="OTKP"/>
      <sheetName val="OTKP Perbaikan"/>
    </sheetNames>
    <sheetDataSet>
      <sheetData sheetId="0" refreshError="1"/>
      <sheetData sheetId="1" refreshError="1"/>
      <sheetData sheetId="2">
        <row r="2">
          <cell r="Y2">
            <v>90</v>
          </cell>
          <cell r="AN2">
            <v>86</v>
          </cell>
          <cell r="BC2">
            <v>80</v>
          </cell>
          <cell r="BR2">
            <v>80</v>
          </cell>
          <cell r="BY2">
            <v>80</v>
          </cell>
          <cell r="CL2">
            <v>80</v>
          </cell>
          <cell r="CS2">
            <v>85.25</v>
          </cell>
          <cell r="DB2">
            <v>86.375</v>
          </cell>
          <cell r="EC2">
            <v>94</v>
          </cell>
          <cell r="EQ2">
            <v>90.25</v>
          </cell>
          <cell r="EV2">
            <v>80</v>
          </cell>
          <cell r="FA2">
            <v>80.25</v>
          </cell>
          <cell r="GA2">
            <v>85.333333333333329</v>
          </cell>
          <cell r="IN2">
            <v>80.812037037037044</v>
          </cell>
          <cell r="IR2">
            <v>80</v>
          </cell>
          <cell r="IS2">
            <v>88.5</v>
          </cell>
        </row>
        <row r="3">
          <cell r="Y3">
            <v>82</v>
          </cell>
          <cell r="AN3">
            <v>77</v>
          </cell>
          <cell r="BC3">
            <v>80</v>
          </cell>
          <cell r="BR3">
            <v>80</v>
          </cell>
          <cell r="BY3">
            <v>77.5</v>
          </cell>
          <cell r="CL3">
            <v>80</v>
          </cell>
          <cell r="CS3">
            <v>81.25</v>
          </cell>
          <cell r="DB3">
            <v>83.375</v>
          </cell>
          <cell r="EC3">
            <v>85</v>
          </cell>
          <cell r="EQ3">
            <v>85</v>
          </cell>
          <cell r="EV3">
            <v>79</v>
          </cell>
          <cell r="FA3">
            <v>77.5</v>
          </cell>
          <cell r="GA3">
            <v>78.916666666666671</v>
          </cell>
          <cell r="IN3">
            <v>79.138888888888886</v>
          </cell>
          <cell r="IR3">
            <v>77</v>
          </cell>
          <cell r="IS3">
            <v>81.625</v>
          </cell>
        </row>
        <row r="4">
          <cell r="Y4">
            <v>80</v>
          </cell>
          <cell r="AN4">
            <v>76</v>
          </cell>
          <cell r="BC4">
            <v>85</v>
          </cell>
          <cell r="BR4">
            <v>77</v>
          </cell>
          <cell r="BY4">
            <v>77</v>
          </cell>
          <cell r="CL4">
            <v>75</v>
          </cell>
          <cell r="CS4">
            <v>77.5</v>
          </cell>
          <cell r="DB4">
            <v>78.125</v>
          </cell>
          <cell r="EC4">
            <v>84</v>
          </cell>
          <cell r="EQ4">
            <v>76.75</v>
          </cell>
          <cell r="EV4">
            <v>79</v>
          </cell>
          <cell r="FA4">
            <v>76.75</v>
          </cell>
          <cell r="GA4">
            <v>77.083333333333329</v>
          </cell>
          <cell r="IN4">
            <v>76.656481481481478</v>
          </cell>
          <cell r="IR4">
            <v>75</v>
          </cell>
          <cell r="IS4">
            <v>81.5</v>
          </cell>
        </row>
        <row r="5">
          <cell r="Y5">
            <v>80</v>
          </cell>
          <cell r="AN5">
            <v>76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79.25</v>
          </cell>
          <cell r="DB5">
            <v>77.625</v>
          </cell>
          <cell r="EC5">
            <v>83</v>
          </cell>
          <cell r="EQ5">
            <v>76.5</v>
          </cell>
          <cell r="EV5">
            <v>79</v>
          </cell>
          <cell r="FA5">
            <v>77</v>
          </cell>
          <cell r="GA5">
            <v>76.416666666666671</v>
          </cell>
          <cell r="IN5">
            <v>77.635185185185179</v>
          </cell>
          <cell r="IR5">
            <v>75</v>
          </cell>
          <cell r="IS5">
            <v>85.8</v>
          </cell>
        </row>
        <row r="6">
          <cell r="Y6">
            <v>83</v>
          </cell>
          <cell r="AN6">
            <v>76</v>
          </cell>
          <cell r="BC6">
            <v>80</v>
          </cell>
          <cell r="BR6">
            <v>78</v>
          </cell>
          <cell r="BY6">
            <v>78</v>
          </cell>
          <cell r="CL6">
            <v>78</v>
          </cell>
          <cell r="CS6">
            <v>81.5</v>
          </cell>
          <cell r="DB6">
            <v>83</v>
          </cell>
          <cell r="EC6">
            <v>85</v>
          </cell>
          <cell r="EQ6">
            <v>80.25</v>
          </cell>
          <cell r="EV6">
            <v>79</v>
          </cell>
          <cell r="FA6">
            <v>76.5</v>
          </cell>
          <cell r="GA6">
            <v>78.583333333333329</v>
          </cell>
          <cell r="IN6">
            <v>79.076666666666668</v>
          </cell>
          <cell r="IR6">
            <v>77</v>
          </cell>
          <cell r="IS6">
            <v>84.17</v>
          </cell>
        </row>
        <row r="7">
          <cell r="Y7">
            <v>80</v>
          </cell>
          <cell r="AN7">
            <v>76</v>
          </cell>
          <cell r="BC7">
            <v>80</v>
          </cell>
          <cell r="BR7">
            <v>78</v>
          </cell>
          <cell r="BY7">
            <v>78.25</v>
          </cell>
          <cell r="CL7">
            <v>78</v>
          </cell>
          <cell r="CS7">
            <v>81</v>
          </cell>
          <cell r="DB7">
            <v>84.5</v>
          </cell>
          <cell r="EC7">
            <v>84</v>
          </cell>
          <cell r="EQ7">
            <v>77.25</v>
          </cell>
          <cell r="EV7">
            <v>79.25</v>
          </cell>
          <cell r="FA7">
            <v>78.5</v>
          </cell>
          <cell r="GA7">
            <v>80.083333333333329</v>
          </cell>
          <cell r="IN7">
            <v>78.496296296296293</v>
          </cell>
          <cell r="IR7">
            <v>78</v>
          </cell>
          <cell r="IS7">
            <v>89.2</v>
          </cell>
        </row>
        <row r="8">
          <cell r="Y8">
            <v>80</v>
          </cell>
          <cell r="AN8">
            <v>76</v>
          </cell>
          <cell r="BC8">
            <v>80</v>
          </cell>
          <cell r="BR8">
            <v>76</v>
          </cell>
          <cell r="BY8">
            <v>78</v>
          </cell>
          <cell r="CL8">
            <v>75</v>
          </cell>
          <cell r="CS8">
            <v>80</v>
          </cell>
          <cell r="DB8">
            <v>84.125</v>
          </cell>
          <cell r="EC8">
            <v>91</v>
          </cell>
          <cell r="EQ8">
            <v>78.75</v>
          </cell>
          <cell r="EV8">
            <v>79</v>
          </cell>
          <cell r="FA8">
            <v>77.5</v>
          </cell>
          <cell r="GA8">
            <v>77.833333333333329</v>
          </cell>
          <cell r="IN8">
            <v>79.509259259259267</v>
          </cell>
          <cell r="IR8">
            <v>75</v>
          </cell>
          <cell r="IS8">
            <v>86.8</v>
          </cell>
        </row>
        <row r="9">
          <cell r="Y9">
            <v>87</v>
          </cell>
          <cell r="AN9">
            <v>75</v>
          </cell>
          <cell r="BC9">
            <v>80</v>
          </cell>
          <cell r="BR9">
            <v>79</v>
          </cell>
          <cell r="BY9">
            <v>77</v>
          </cell>
          <cell r="CL9">
            <v>75</v>
          </cell>
          <cell r="CS9">
            <v>76.5</v>
          </cell>
          <cell r="DB9">
            <v>79.375</v>
          </cell>
          <cell r="EC9">
            <v>85</v>
          </cell>
          <cell r="EQ9">
            <v>75.75</v>
          </cell>
          <cell r="EV9">
            <v>79</v>
          </cell>
          <cell r="FA9">
            <v>75</v>
          </cell>
          <cell r="GA9">
            <v>77.5</v>
          </cell>
          <cell r="IN9">
            <v>79.042592592592584</v>
          </cell>
          <cell r="IR9">
            <v>80</v>
          </cell>
          <cell r="IS9">
            <v>84.9</v>
          </cell>
        </row>
        <row r="10">
          <cell r="Y10">
            <v>87</v>
          </cell>
          <cell r="AN10">
            <v>76</v>
          </cell>
          <cell r="BC10">
            <v>80</v>
          </cell>
          <cell r="BR10">
            <v>77</v>
          </cell>
          <cell r="BY10">
            <v>77.5</v>
          </cell>
          <cell r="CL10">
            <v>75</v>
          </cell>
          <cell r="CS10">
            <v>77.75</v>
          </cell>
          <cell r="DB10">
            <v>80.625</v>
          </cell>
          <cell r="EC10">
            <v>84</v>
          </cell>
          <cell r="EQ10">
            <v>77.5</v>
          </cell>
          <cell r="EV10">
            <v>77.5</v>
          </cell>
          <cell r="FA10">
            <v>75.5</v>
          </cell>
          <cell r="GA10">
            <v>76.833333333333329</v>
          </cell>
          <cell r="IN10">
            <v>77.894444444444446</v>
          </cell>
          <cell r="IR10">
            <v>78</v>
          </cell>
          <cell r="IS10">
            <v>86.1</v>
          </cell>
        </row>
        <row r="11">
          <cell r="Y11">
            <v>80</v>
          </cell>
          <cell r="AN11">
            <v>80</v>
          </cell>
          <cell r="BC11">
            <v>80</v>
          </cell>
          <cell r="BR11">
            <v>80</v>
          </cell>
          <cell r="BY11">
            <v>81.5</v>
          </cell>
          <cell r="CL11">
            <v>75</v>
          </cell>
          <cell r="CS11">
            <v>82.25</v>
          </cell>
          <cell r="DB11">
            <v>81.75</v>
          </cell>
          <cell r="EC11">
            <v>85</v>
          </cell>
          <cell r="EQ11">
            <v>86.5</v>
          </cell>
          <cell r="EV11">
            <v>79</v>
          </cell>
          <cell r="FA11">
            <v>79</v>
          </cell>
          <cell r="GA11">
            <v>77.75</v>
          </cell>
          <cell r="IN11">
            <v>78.293518518518525</v>
          </cell>
          <cell r="IR11">
            <v>80</v>
          </cell>
          <cell r="IS11">
            <v>83.3</v>
          </cell>
        </row>
        <row r="12">
          <cell r="Y12">
            <v>82</v>
          </cell>
          <cell r="AN12">
            <v>75</v>
          </cell>
          <cell r="BC12">
            <v>80</v>
          </cell>
          <cell r="BR12">
            <v>77</v>
          </cell>
          <cell r="BY12">
            <v>79.5</v>
          </cell>
          <cell r="CL12">
            <v>75</v>
          </cell>
          <cell r="CS12">
            <v>79.75</v>
          </cell>
          <cell r="DB12">
            <v>81</v>
          </cell>
          <cell r="EC12">
            <v>84</v>
          </cell>
          <cell r="EQ12">
            <v>78</v>
          </cell>
          <cell r="EV12">
            <v>79</v>
          </cell>
          <cell r="FA12">
            <v>77</v>
          </cell>
          <cell r="GA12">
            <v>79.75</v>
          </cell>
          <cell r="IN12">
            <v>77.694444444444443</v>
          </cell>
          <cell r="IR12">
            <v>78</v>
          </cell>
          <cell r="IS12">
            <v>81</v>
          </cell>
        </row>
        <row r="13">
          <cell r="Y13">
            <v>88</v>
          </cell>
          <cell r="AN13">
            <v>78</v>
          </cell>
          <cell r="BC13">
            <v>80</v>
          </cell>
          <cell r="BR13">
            <v>78</v>
          </cell>
          <cell r="BY13">
            <v>79</v>
          </cell>
          <cell r="CL13">
            <v>78</v>
          </cell>
          <cell r="CS13">
            <v>78.5</v>
          </cell>
          <cell r="DB13">
            <v>81.375</v>
          </cell>
          <cell r="EC13">
            <v>85</v>
          </cell>
          <cell r="EQ13">
            <v>82</v>
          </cell>
          <cell r="EV13">
            <v>79</v>
          </cell>
          <cell r="FA13">
            <v>78</v>
          </cell>
          <cell r="GA13">
            <v>80.166666666666671</v>
          </cell>
          <cell r="IN13">
            <v>77.961111111111109</v>
          </cell>
          <cell r="IR13">
            <v>77</v>
          </cell>
          <cell r="IS13">
            <v>83.9</v>
          </cell>
        </row>
        <row r="14">
          <cell r="Y14">
            <v>88</v>
          </cell>
          <cell r="AN14">
            <v>77</v>
          </cell>
          <cell r="BC14">
            <v>80</v>
          </cell>
          <cell r="BR14">
            <v>77</v>
          </cell>
          <cell r="BY14">
            <v>79</v>
          </cell>
          <cell r="CL14">
            <v>75</v>
          </cell>
          <cell r="CS14">
            <v>81.75</v>
          </cell>
          <cell r="DB14">
            <v>81.25</v>
          </cell>
          <cell r="EC14">
            <v>85</v>
          </cell>
          <cell r="EQ14">
            <v>77.25</v>
          </cell>
          <cell r="EV14">
            <v>79</v>
          </cell>
          <cell r="FA14">
            <v>78.25</v>
          </cell>
          <cell r="GA14">
            <v>81.166666666666671</v>
          </cell>
          <cell r="IN14">
            <v>77.930555555555557</v>
          </cell>
          <cell r="IR14">
            <v>77</v>
          </cell>
          <cell r="IS14">
            <v>86.5</v>
          </cell>
        </row>
        <row r="15">
          <cell r="Y15">
            <v>90</v>
          </cell>
          <cell r="AN15">
            <v>85</v>
          </cell>
          <cell r="BC15">
            <v>90</v>
          </cell>
          <cell r="BR15">
            <v>80</v>
          </cell>
          <cell r="BY15">
            <v>80</v>
          </cell>
          <cell r="CL15">
            <v>85</v>
          </cell>
          <cell r="CS15">
            <v>82.25</v>
          </cell>
          <cell r="DB15">
            <v>86.75</v>
          </cell>
          <cell r="EC15">
            <v>94</v>
          </cell>
          <cell r="EQ15">
            <v>84.75</v>
          </cell>
          <cell r="EV15">
            <v>80</v>
          </cell>
          <cell r="FA15">
            <v>81.25</v>
          </cell>
          <cell r="GA15">
            <v>85.833333333333329</v>
          </cell>
          <cell r="IN15">
            <v>81.80740740740741</v>
          </cell>
          <cell r="IR15">
            <v>80</v>
          </cell>
          <cell r="IS15">
            <v>89.9</v>
          </cell>
        </row>
        <row r="16">
          <cell r="Y16">
            <v>88</v>
          </cell>
          <cell r="AN16">
            <v>80</v>
          </cell>
          <cell r="BC16">
            <v>80</v>
          </cell>
          <cell r="BR16">
            <v>79</v>
          </cell>
          <cell r="BY16">
            <v>79</v>
          </cell>
          <cell r="CL16">
            <v>85</v>
          </cell>
          <cell r="CS16">
            <v>78.25</v>
          </cell>
          <cell r="DB16">
            <v>81.125</v>
          </cell>
          <cell r="EC16">
            <v>92</v>
          </cell>
          <cell r="EQ16">
            <v>78.25</v>
          </cell>
          <cell r="EV16">
            <v>79</v>
          </cell>
          <cell r="FA16">
            <v>76.75</v>
          </cell>
          <cell r="GA16">
            <v>79.75</v>
          </cell>
          <cell r="IN16">
            <v>77.974999999999994</v>
          </cell>
          <cell r="IR16">
            <v>80</v>
          </cell>
          <cell r="IS16">
            <v>92</v>
          </cell>
        </row>
        <row r="17">
          <cell r="Y17">
            <v>80</v>
          </cell>
          <cell r="AN17">
            <v>76</v>
          </cell>
          <cell r="BC17">
            <v>80</v>
          </cell>
          <cell r="BR17">
            <v>76</v>
          </cell>
          <cell r="BY17">
            <v>79</v>
          </cell>
          <cell r="CL17">
            <v>85</v>
          </cell>
          <cell r="CS17">
            <v>76.5</v>
          </cell>
          <cell r="DB17">
            <v>80</v>
          </cell>
          <cell r="EC17">
            <v>84</v>
          </cell>
          <cell r="EQ17">
            <v>77</v>
          </cell>
          <cell r="EV17">
            <v>79</v>
          </cell>
          <cell r="FA17">
            <v>75.75</v>
          </cell>
          <cell r="GA17">
            <v>76.5</v>
          </cell>
          <cell r="IN17">
            <v>77.849999999999994</v>
          </cell>
          <cell r="IR17">
            <v>77</v>
          </cell>
          <cell r="IS17">
            <v>85.1</v>
          </cell>
        </row>
        <row r="18">
          <cell r="Y18">
            <v>87</v>
          </cell>
          <cell r="AN18">
            <v>80</v>
          </cell>
          <cell r="BC18">
            <v>80</v>
          </cell>
          <cell r="BR18">
            <v>80</v>
          </cell>
          <cell r="BY18">
            <v>77.5</v>
          </cell>
          <cell r="CL18">
            <v>75</v>
          </cell>
          <cell r="CS18">
            <v>79.75</v>
          </cell>
          <cell r="DB18">
            <v>82</v>
          </cell>
          <cell r="EC18">
            <v>88</v>
          </cell>
          <cell r="EQ18">
            <v>83.75</v>
          </cell>
          <cell r="EV18">
            <v>79</v>
          </cell>
          <cell r="FA18">
            <v>81.25</v>
          </cell>
          <cell r="GA18">
            <v>82.666666666666671</v>
          </cell>
          <cell r="IN18">
            <v>78.501851851851853</v>
          </cell>
          <cell r="IR18">
            <v>80</v>
          </cell>
          <cell r="IS18">
            <v>87.8</v>
          </cell>
        </row>
        <row r="19">
          <cell r="Y19">
            <v>88</v>
          </cell>
          <cell r="AN19">
            <v>77</v>
          </cell>
          <cell r="BC19">
            <v>80</v>
          </cell>
          <cell r="BR19">
            <v>77</v>
          </cell>
          <cell r="BY19">
            <v>77</v>
          </cell>
          <cell r="CL19">
            <v>77</v>
          </cell>
          <cell r="CS19">
            <v>79</v>
          </cell>
          <cell r="DB19">
            <v>82.125</v>
          </cell>
          <cell r="EC19">
            <v>87</v>
          </cell>
          <cell r="EQ19">
            <v>80.75</v>
          </cell>
          <cell r="EV19">
            <v>79</v>
          </cell>
          <cell r="FA19">
            <v>76.5</v>
          </cell>
          <cell r="GA19">
            <v>80.5</v>
          </cell>
          <cell r="IN19">
            <v>80.454629629629636</v>
          </cell>
          <cell r="IR19">
            <v>80</v>
          </cell>
          <cell r="IS19">
            <v>85.35</v>
          </cell>
        </row>
        <row r="20">
          <cell r="Y20">
            <v>88</v>
          </cell>
          <cell r="AN20">
            <v>77</v>
          </cell>
          <cell r="BC20">
            <v>80</v>
          </cell>
          <cell r="BR20">
            <v>81</v>
          </cell>
          <cell r="BY20">
            <v>80</v>
          </cell>
          <cell r="CL20">
            <v>85</v>
          </cell>
          <cell r="CS20">
            <v>83</v>
          </cell>
          <cell r="DB20">
            <v>82.875</v>
          </cell>
          <cell r="EC20">
            <v>88</v>
          </cell>
          <cell r="EQ20">
            <v>86</v>
          </cell>
          <cell r="EV20">
            <v>80.5</v>
          </cell>
          <cell r="FA20">
            <v>81</v>
          </cell>
          <cell r="GA20">
            <v>84.333333333333329</v>
          </cell>
          <cell r="IN20">
            <v>80.13055555555556</v>
          </cell>
          <cell r="IR20">
            <v>77</v>
          </cell>
          <cell r="IS20">
            <v>84.4</v>
          </cell>
        </row>
        <row r="21">
          <cell r="Y21">
            <v>80</v>
          </cell>
          <cell r="AN21">
            <v>76</v>
          </cell>
          <cell r="BC21">
            <v>80</v>
          </cell>
          <cell r="BR21">
            <v>78</v>
          </cell>
          <cell r="BY21">
            <v>77</v>
          </cell>
          <cell r="CL21">
            <v>75</v>
          </cell>
          <cell r="CS21">
            <v>78.25</v>
          </cell>
          <cell r="DB21">
            <v>80.25</v>
          </cell>
          <cell r="EC21">
            <v>85</v>
          </cell>
          <cell r="EQ21">
            <v>77</v>
          </cell>
          <cell r="EV21">
            <v>77</v>
          </cell>
          <cell r="FA21">
            <v>77.25</v>
          </cell>
          <cell r="GA21">
            <v>78</v>
          </cell>
          <cell r="IN21">
            <v>79.250925925925927</v>
          </cell>
          <cell r="IR21">
            <v>80</v>
          </cell>
          <cell r="IS21">
            <v>85.3</v>
          </cell>
        </row>
        <row r="22">
          <cell r="Y22">
            <v>85</v>
          </cell>
          <cell r="AN22">
            <v>77</v>
          </cell>
          <cell r="BC22">
            <v>80</v>
          </cell>
          <cell r="BR22">
            <v>78</v>
          </cell>
          <cell r="BY22">
            <v>77</v>
          </cell>
          <cell r="CL22">
            <v>75</v>
          </cell>
          <cell r="CS22">
            <v>80</v>
          </cell>
          <cell r="DB22">
            <v>81.375</v>
          </cell>
          <cell r="EC22">
            <v>85</v>
          </cell>
          <cell r="EQ22">
            <v>85.25</v>
          </cell>
          <cell r="EV22">
            <v>79</v>
          </cell>
          <cell r="FA22">
            <v>79.25</v>
          </cell>
          <cell r="GA22">
            <v>78.833333333333329</v>
          </cell>
          <cell r="IN22">
            <v>78.042592592592584</v>
          </cell>
          <cell r="IR22">
            <v>77</v>
          </cell>
          <cell r="IS22">
            <v>82.965000000000003</v>
          </cell>
        </row>
        <row r="23">
          <cell r="Y23">
            <v>80</v>
          </cell>
          <cell r="AN23">
            <v>77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78</v>
          </cell>
          <cell r="DB23">
            <v>80.875</v>
          </cell>
          <cell r="EC23">
            <v>85</v>
          </cell>
          <cell r="EQ23">
            <v>77</v>
          </cell>
          <cell r="EV23">
            <v>79</v>
          </cell>
          <cell r="FA23">
            <v>76.25</v>
          </cell>
          <cell r="GA23">
            <v>77.5</v>
          </cell>
          <cell r="IN23">
            <v>77.658333333333346</v>
          </cell>
          <cell r="IR23">
            <v>75</v>
          </cell>
          <cell r="IS23">
            <v>84.35</v>
          </cell>
        </row>
        <row r="24">
          <cell r="Y24">
            <v>78</v>
          </cell>
          <cell r="AN24">
            <v>77</v>
          </cell>
          <cell r="BC24">
            <v>85</v>
          </cell>
          <cell r="BR24">
            <v>78</v>
          </cell>
          <cell r="BY24">
            <v>77</v>
          </cell>
          <cell r="CL24">
            <v>75</v>
          </cell>
          <cell r="CS24">
            <v>78</v>
          </cell>
          <cell r="DB24">
            <v>81.875</v>
          </cell>
          <cell r="EC24">
            <v>84</v>
          </cell>
          <cell r="EQ24">
            <v>78.75</v>
          </cell>
          <cell r="EV24">
            <v>79</v>
          </cell>
          <cell r="FA24">
            <v>75.5</v>
          </cell>
          <cell r="GA24">
            <v>81.166666666666671</v>
          </cell>
          <cell r="IN24">
            <v>78.220370370370375</v>
          </cell>
          <cell r="IR24">
            <v>80</v>
          </cell>
          <cell r="IS24">
            <v>85.6</v>
          </cell>
        </row>
        <row r="25">
          <cell r="Y25">
            <v>83</v>
          </cell>
          <cell r="AN25">
            <v>76</v>
          </cell>
          <cell r="BC25">
            <v>80</v>
          </cell>
          <cell r="BR25">
            <v>77</v>
          </cell>
          <cell r="BY25">
            <v>75</v>
          </cell>
          <cell r="CL25">
            <v>75</v>
          </cell>
          <cell r="CS25">
            <v>78.25</v>
          </cell>
          <cell r="DB25">
            <v>79.75</v>
          </cell>
          <cell r="EC25">
            <v>83</v>
          </cell>
          <cell r="EQ25">
            <v>78.5</v>
          </cell>
          <cell r="EV25">
            <v>79</v>
          </cell>
          <cell r="FA25">
            <v>76.5</v>
          </cell>
          <cell r="GA25">
            <v>76.5</v>
          </cell>
          <cell r="IN25">
            <v>77.709259259259255</v>
          </cell>
          <cell r="IR25">
            <v>75</v>
          </cell>
          <cell r="IS25">
            <v>79.3</v>
          </cell>
        </row>
        <row r="26">
          <cell r="Y26">
            <v>80</v>
          </cell>
          <cell r="AN26">
            <v>78</v>
          </cell>
          <cell r="BC26">
            <v>80</v>
          </cell>
          <cell r="BR26">
            <v>77</v>
          </cell>
          <cell r="BY26">
            <v>77</v>
          </cell>
          <cell r="CL26">
            <v>75</v>
          </cell>
          <cell r="CS26">
            <v>79.25</v>
          </cell>
          <cell r="DB26">
            <v>80.5</v>
          </cell>
          <cell r="EC26">
            <v>84</v>
          </cell>
          <cell r="EQ26">
            <v>77.5</v>
          </cell>
          <cell r="EV26">
            <v>79</v>
          </cell>
          <cell r="FA26">
            <v>75.75</v>
          </cell>
          <cell r="GA26">
            <v>79.083333333333329</v>
          </cell>
          <cell r="IN26">
            <v>77.133333333333326</v>
          </cell>
          <cell r="IR26">
            <v>75</v>
          </cell>
          <cell r="IS26">
            <v>86.2</v>
          </cell>
        </row>
        <row r="27">
          <cell r="Y27">
            <v>80</v>
          </cell>
          <cell r="AN27">
            <v>76</v>
          </cell>
          <cell r="BC27">
            <v>80</v>
          </cell>
          <cell r="BR27">
            <v>78</v>
          </cell>
          <cell r="BY27">
            <v>76.75</v>
          </cell>
          <cell r="CL27">
            <v>75</v>
          </cell>
          <cell r="CS27">
            <v>78.5</v>
          </cell>
          <cell r="DB27">
            <v>82</v>
          </cell>
          <cell r="EC27">
            <v>84</v>
          </cell>
          <cell r="EQ27">
            <v>75</v>
          </cell>
          <cell r="EV27">
            <v>79</v>
          </cell>
          <cell r="FA27">
            <v>76.75</v>
          </cell>
          <cell r="GA27">
            <v>76.916666666666671</v>
          </cell>
          <cell r="IN27">
            <v>77.31018518518519</v>
          </cell>
          <cell r="IR27">
            <v>77</v>
          </cell>
          <cell r="IS27">
            <v>84.7</v>
          </cell>
        </row>
        <row r="28">
          <cell r="Y28">
            <v>80</v>
          </cell>
          <cell r="AN28">
            <v>77</v>
          </cell>
          <cell r="BC28">
            <v>80</v>
          </cell>
          <cell r="BR28">
            <v>80</v>
          </cell>
          <cell r="BY28">
            <v>81.5</v>
          </cell>
          <cell r="CL28">
            <v>75</v>
          </cell>
          <cell r="CS28">
            <v>85.5</v>
          </cell>
          <cell r="DB28">
            <v>84.5</v>
          </cell>
          <cell r="EC28">
            <v>92</v>
          </cell>
          <cell r="EQ28">
            <v>81.5</v>
          </cell>
          <cell r="EV28">
            <v>79.5</v>
          </cell>
          <cell r="FA28">
            <v>79</v>
          </cell>
          <cell r="GA28">
            <v>78.583333333333329</v>
          </cell>
          <cell r="IN28">
            <v>78.953703703703695</v>
          </cell>
          <cell r="IR28">
            <v>77</v>
          </cell>
          <cell r="IS28">
            <v>84.9</v>
          </cell>
        </row>
        <row r="29">
          <cell r="Y29">
            <v>80</v>
          </cell>
          <cell r="AN29">
            <v>76</v>
          </cell>
          <cell r="BC29">
            <v>80</v>
          </cell>
          <cell r="BR29">
            <v>79</v>
          </cell>
          <cell r="BY29">
            <v>76.25</v>
          </cell>
          <cell r="CL29">
            <v>75</v>
          </cell>
          <cell r="CS29">
            <v>76.5</v>
          </cell>
          <cell r="DB29">
            <v>79</v>
          </cell>
          <cell r="EC29">
            <v>83</v>
          </cell>
          <cell r="EQ29">
            <v>76.5</v>
          </cell>
          <cell r="EV29">
            <v>78.5</v>
          </cell>
          <cell r="FA29">
            <v>75</v>
          </cell>
          <cell r="GA29">
            <v>76.5</v>
          </cell>
          <cell r="IN29">
            <v>76.678703703703704</v>
          </cell>
          <cell r="IR29">
            <v>75</v>
          </cell>
          <cell r="IS29">
            <v>82.6</v>
          </cell>
        </row>
        <row r="30">
          <cell r="Y30">
            <v>77</v>
          </cell>
          <cell r="AN30">
            <v>76</v>
          </cell>
          <cell r="BC30">
            <v>75</v>
          </cell>
          <cell r="BR30">
            <v>76</v>
          </cell>
          <cell r="BY30">
            <v>76.25</v>
          </cell>
          <cell r="CL30">
            <v>75</v>
          </cell>
          <cell r="CS30">
            <v>78.75</v>
          </cell>
          <cell r="DB30">
            <v>77.375</v>
          </cell>
          <cell r="EC30">
            <v>85</v>
          </cell>
          <cell r="EQ30">
            <v>76.75</v>
          </cell>
          <cell r="EV30">
            <v>79</v>
          </cell>
          <cell r="FA30">
            <v>77.25</v>
          </cell>
          <cell r="GA30">
            <v>76.666666666666671</v>
          </cell>
          <cell r="IN30">
            <v>76.955555555555563</v>
          </cell>
          <cell r="IR30">
            <v>75</v>
          </cell>
          <cell r="IS30">
            <v>79.5</v>
          </cell>
        </row>
        <row r="31">
          <cell r="Y31">
            <v>80</v>
          </cell>
          <cell r="AN31">
            <v>75</v>
          </cell>
          <cell r="BC31">
            <v>80</v>
          </cell>
          <cell r="BR31">
            <v>78</v>
          </cell>
          <cell r="BY31">
            <v>75.75</v>
          </cell>
          <cell r="CL31">
            <v>75</v>
          </cell>
          <cell r="CS31">
            <v>80.5</v>
          </cell>
          <cell r="DB31">
            <v>80</v>
          </cell>
          <cell r="EC31">
            <v>85</v>
          </cell>
          <cell r="EQ31">
            <v>77.5</v>
          </cell>
          <cell r="EV31">
            <v>79</v>
          </cell>
          <cell r="FA31">
            <v>76.75</v>
          </cell>
          <cell r="GA31">
            <v>80</v>
          </cell>
          <cell r="IN31">
            <v>79.761111111111106</v>
          </cell>
          <cell r="IR31">
            <v>80</v>
          </cell>
          <cell r="IS31">
            <v>90.2</v>
          </cell>
        </row>
        <row r="32">
          <cell r="Y32">
            <v>80</v>
          </cell>
          <cell r="AN32">
            <v>76</v>
          </cell>
          <cell r="BC32">
            <v>80</v>
          </cell>
          <cell r="BR32">
            <v>76</v>
          </cell>
          <cell r="BY32">
            <v>77.5</v>
          </cell>
          <cell r="CL32">
            <v>75</v>
          </cell>
          <cell r="CS32">
            <v>77.5</v>
          </cell>
          <cell r="DB32">
            <v>77</v>
          </cell>
          <cell r="EC32">
            <v>83</v>
          </cell>
          <cell r="EQ32">
            <v>75</v>
          </cell>
          <cell r="EV32">
            <v>79</v>
          </cell>
          <cell r="FA32">
            <v>76.75</v>
          </cell>
          <cell r="GA32">
            <v>76.833333333333329</v>
          </cell>
          <cell r="IN32">
            <v>76.984259259259261</v>
          </cell>
          <cell r="IR32">
            <v>80</v>
          </cell>
          <cell r="IS32">
            <v>81.099999999999994</v>
          </cell>
        </row>
        <row r="33">
          <cell r="Y33">
            <v>87</v>
          </cell>
          <cell r="AN33">
            <v>76</v>
          </cell>
          <cell r="BC33">
            <v>90</v>
          </cell>
          <cell r="BR33">
            <v>80</v>
          </cell>
          <cell r="BY33">
            <v>79.5</v>
          </cell>
          <cell r="CL33">
            <v>78</v>
          </cell>
          <cell r="CS33">
            <v>79.75</v>
          </cell>
          <cell r="DB33">
            <v>78.75</v>
          </cell>
          <cell r="EC33">
            <v>91</v>
          </cell>
          <cell r="EQ33">
            <v>80.375</v>
          </cell>
          <cell r="EV33">
            <v>77</v>
          </cell>
          <cell r="FA33">
            <v>76.5</v>
          </cell>
          <cell r="GA33">
            <v>78.75</v>
          </cell>
          <cell r="IN33">
            <v>78.427777777777777</v>
          </cell>
          <cell r="IR33">
            <v>80</v>
          </cell>
          <cell r="IS33">
            <v>89.4</v>
          </cell>
        </row>
      </sheetData>
      <sheetData sheetId="3" refreshError="1"/>
      <sheetData sheetId="4">
        <row r="2">
          <cell r="Y2">
            <v>75</v>
          </cell>
          <cell r="AN2">
            <v>76</v>
          </cell>
          <cell r="BC2">
            <v>80</v>
          </cell>
          <cell r="BR2">
            <v>77</v>
          </cell>
          <cell r="BY2">
            <v>79.5</v>
          </cell>
          <cell r="CL2">
            <v>75</v>
          </cell>
          <cell r="CS2">
            <v>79.25</v>
          </cell>
          <cell r="DB2">
            <v>82.5</v>
          </cell>
          <cell r="EC2">
            <v>98</v>
          </cell>
          <cell r="EQ2">
            <v>78.460000000000008</v>
          </cell>
          <cell r="EV2">
            <v>77</v>
          </cell>
          <cell r="FA2">
            <v>76.25</v>
          </cell>
          <cell r="GA2">
            <v>78.010416666666671</v>
          </cell>
          <cell r="IN2">
            <v>80.50833333333334</v>
          </cell>
          <cell r="IR2">
            <v>89</v>
          </cell>
          <cell r="IS2">
            <v>83.33</v>
          </cell>
        </row>
        <row r="3">
          <cell r="Y3">
            <v>76</v>
          </cell>
          <cell r="AN3">
            <v>80</v>
          </cell>
          <cell r="BC3">
            <v>80</v>
          </cell>
          <cell r="BR3">
            <v>78</v>
          </cell>
          <cell r="BY3">
            <v>79.5</v>
          </cell>
          <cell r="CL3">
            <v>78</v>
          </cell>
          <cell r="CS3">
            <v>79.5</v>
          </cell>
          <cell r="DB3">
            <v>82.125</v>
          </cell>
          <cell r="EC3">
            <v>94</v>
          </cell>
          <cell r="EQ3">
            <v>83.984999999999999</v>
          </cell>
          <cell r="EV3">
            <v>76</v>
          </cell>
          <cell r="FA3">
            <v>80.5</v>
          </cell>
          <cell r="GA3">
            <v>80.182291666666671</v>
          </cell>
          <cell r="IN3">
            <v>83.1388888888889</v>
          </cell>
          <cell r="IR3">
            <v>93</v>
          </cell>
          <cell r="IS3">
            <v>84.424999999999997</v>
          </cell>
        </row>
        <row r="4">
          <cell r="Y4">
            <v>78</v>
          </cell>
          <cell r="AN4">
            <v>80</v>
          </cell>
          <cell r="BC4">
            <v>80</v>
          </cell>
          <cell r="BR4">
            <v>77</v>
          </cell>
          <cell r="BY4">
            <v>81.25</v>
          </cell>
          <cell r="CL4">
            <v>75</v>
          </cell>
          <cell r="CS4">
            <v>79.75</v>
          </cell>
          <cell r="DB4">
            <v>83.25</v>
          </cell>
          <cell r="EC4">
            <v>94</v>
          </cell>
          <cell r="EQ4">
            <v>79.5</v>
          </cell>
          <cell r="EV4">
            <v>77</v>
          </cell>
          <cell r="FA4">
            <v>77.75</v>
          </cell>
          <cell r="GA4">
            <v>78.110416666666666</v>
          </cell>
          <cell r="IN4">
            <v>82.168518518518511</v>
          </cell>
          <cell r="IR4">
            <v>82</v>
          </cell>
          <cell r="IS4">
            <v>85</v>
          </cell>
        </row>
        <row r="5">
          <cell r="Y5">
            <v>77</v>
          </cell>
          <cell r="AN5">
            <v>80</v>
          </cell>
          <cell r="BC5">
            <v>80</v>
          </cell>
          <cell r="BR5">
            <v>78</v>
          </cell>
          <cell r="BY5">
            <v>80.75</v>
          </cell>
          <cell r="CL5">
            <v>75</v>
          </cell>
          <cell r="CS5">
            <v>79</v>
          </cell>
          <cell r="DB5">
            <v>81.375</v>
          </cell>
          <cell r="EC5">
            <v>94</v>
          </cell>
          <cell r="EQ5">
            <v>80.197499999999991</v>
          </cell>
          <cell r="EV5">
            <v>77.5</v>
          </cell>
          <cell r="FA5">
            <v>78.25</v>
          </cell>
          <cell r="GA5">
            <v>79.204166666666666</v>
          </cell>
          <cell r="IN5">
            <v>80.898148148148152</v>
          </cell>
          <cell r="IR5">
            <v>80</v>
          </cell>
          <cell r="IS5">
            <v>79.7</v>
          </cell>
        </row>
        <row r="6">
          <cell r="Y6">
            <v>75</v>
          </cell>
          <cell r="AN6">
            <v>77</v>
          </cell>
          <cell r="BC6">
            <v>80</v>
          </cell>
          <cell r="BR6">
            <v>77</v>
          </cell>
          <cell r="BY6">
            <v>81</v>
          </cell>
          <cell r="CL6">
            <v>75</v>
          </cell>
          <cell r="CS6">
            <v>79.75</v>
          </cell>
          <cell r="DB6">
            <v>82.25</v>
          </cell>
          <cell r="EC6">
            <v>98</v>
          </cell>
          <cell r="EQ6">
            <v>80.835000000000008</v>
          </cell>
          <cell r="EV6">
            <v>77.25</v>
          </cell>
          <cell r="FA6">
            <v>76</v>
          </cell>
          <cell r="GA6">
            <v>78.722916666666663</v>
          </cell>
          <cell r="IN6">
            <v>80.657407407407405</v>
          </cell>
          <cell r="IR6">
            <v>87</v>
          </cell>
          <cell r="IS6">
            <v>84.674999999999997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76</v>
          </cell>
          <cell r="BY7">
            <v>81.75</v>
          </cell>
          <cell r="CL7">
            <v>75</v>
          </cell>
          <cell r="CS7">
            <v>79.5</v>
          </cell>
          <cell r="DB7">
            <v>80.875</v>
          </cell>
          <cell r="EC7">
            <v>94</v>
          </cell>
          <cell r="EQ7">
            <v>79.506666666666661</v>
          </cell>
          <cell r="EV7">
            <v>78</v>
          </cell>
          <cell r="FA7">
            <v>77.5</v>
          </cell>
          <cell r="GA7">
            <v>78.362499999999997</v>
          </cell>
          <cell r="IN7">
            <v>80.606481481481481</v>
          </cell>
          <cell r="IR7">
            <v>79</v>
          </cell>
          <cell r="IS7">
            <v>71.5</v>
          </cell>
        </row>
        <row r="8">
          <cell r="Y8">
            <v>85</v>
          </cell>
          <cell r="AN8">
            <v>76</v>
          </cell>
          <cell r="BC8">
            <v>80</v>
          </cell>
          <cell r="BR8">
            <v>76</v>
          </cell>
          <cell r="BY8">
            <v>82.25</v>
          </cell>
          <cell r="CL8">
            <v>75</v>
          </cell>
          <cell r="CS8">
            <v>79.5</v>
          </cell>
          <cell r="DB8">
            <v>82.375</v>
          </cell>
          <cell r="EC8">
            <v>94</v>
          </cell>
          <cell r="EQ8">
            <v>79.8</v>
          </cell>
          <cell r="EV8">
            <v>77.25</v>
          </cell>
          <cell r="FA8">
            <v>77</v>
          </cell>
          <cell r="GA8">
            <v>77.96875</v>
          </cell>
          <cell r="IN8">
            <v>80.643518518518519</v>
          </cell>
          <cell r="IR8">
            <v>79</v>
          </cell>
          <cell r="IS8">
            <v>81.665000000000006</v>
          </cell>
        </row>
        <row r="9">
          <cell r="Y9">
            <v>75</v>
          </cell>
          <cell r="AN9">
            <v>80</v>
          </cell>
          <cell r="BC9">
            <v>80</v>
          </cell>
          <cell r="BR9">
            <v>79</v>
          </cell>
          <cell r="BY9">
            <v>80.5</v>
          </cell>
          <cell r="CL9">
            <v>75</v>
          </cell>
          <cell r="CS9">
            <v>78.75</v>
          </cell>
          <cell r="DB9">
            <v>82.375</v>
          </cell>
          <cell r="EC9">
            <v>94</v>
          </cell>
          <cell r="EQ9">
            <v>81.977499999999992</v>
          </cell>
          <cell r="EV9">
            <v>77.75</v>
          </cell>
          <cell r="FA9">
            <v>78.5</v>
          </cell>
          <cell r="GA9">
            <v>78.693749999999994</v>
          </cell>
          <cell r="IN9">
            <v>81.239814814814807</v>
          </cell>
          <cell r="IR9">
            <v>82</v>
          </cell>
          <cell r="IS9">
            <v>80.3</v>
          </cell>
        </row>
        <row r="10">
          <cell r="Y10">
            <v>76</v>
          </cell>
          <cell r="AN10">
            <v>77</v>
          </cell>
          <cell r="BC10">
            <v>80</v>
          </cell>
          <cell r="BR10">
            <v>77</v>
          </cell>
          <cell r="BY10">
            <v>79.5</v>
          </cell>
          <cell r="CL10">
            <v>75</v>
          </cell>
          <cell r="CS10">
            <v>81.5</v>
          </cell>
          <cell r="DB10">
            <v>82.75</v>
          </cell>
          <cell r="EC10">
            <v>94</v>
          </cell>
          <cell r="EQ10">
            <v>79.258333333333326</v>
          </cell>
          <cell r="EV10">
            <v>76.75</v>
          </cell>
          <cell r="FA10">
            <v>76.5</v>
          </cell>
          <cell r="GA10">
            <v>78.5625</v>
          </cell>
          <cell r="IN10">
            <v>81.702777777777783</v>
          </cell>
          <cell r="IR10">
            <v>81</v>
          </cell>
          <cell r="IS10">
            <v>78.75</v>
          </cell>
        </row>
        <row r="11">
          <cell r="Y11">
            <v>75</v>
          </cell>
          <cell r="AN11">
            <v>80</v>
          </cell>
          <cell r="BC11">
            <v>80</v>
          </cell>
          <cell r="BR11">
            <v>77</v>
          </cell>
          <cell r="BY11">
            <v>80.5</v>
          </cell>
          <cell r="CL11">
            <v>75</v>
          </cell>
          <cell r="CS11">
            <v>80.5</v>
          </cell>
          <cell r="DB11">
            <v>82.125</v>
          </cell>
          <cell r="EC11">
            <v>98</v>
          </cell>
          <cell r="EQ11">
            <v>84.634999999999991</v>
          </cell>
          <cell r="EV11">
            <v>77</v>
          </cell>
          <cell r="FA11">
            <v>77.5</v>
          </cell>
          <cell r="GA11">
            <v>79.8</v>
          </cell>
          <cell r="IN11">
            <v>82.324074074074062</v>
          </cell>
          <cell r="IR11">
            <v>88</v>
          </cell>
          <cell r="IS11">
            <v>82.55</v>
          </cell>
        </row>
        <row r="12">
          <cell r="Y12">
            <v>75</v>
          </cell>
          <cell r="AN12">
            <v>77</v>
          </cell>
          <cell r="BC12">
            <v>80</v>
          </cell>
          <cell r="BR12">
            <v>77</v>
          </cell>
          <cell r="BY12">
            <v>82.5</v>
          </cell>
          <cell r="CL12">
            <v>75</v>
          </cell>
          <cell r="CS12">
            <v>79.5</v>
          </cell>
          <cell r="DB12">
            <v>82.75</v>
          </cell>
          <cell r="EC12">
            <v>94</v>
          </cell>
          <cell r="EQ12">
            <v>80.105000000000004</v>
          </cell>
          <cell r="EV12">
            <v>77.25</v>
          </cell>
          <cell r="FA12">
            <v>75.75</v>
          </cell>
          <cell r="GA12">
            <v>79.385416666666671</v>
          </cell>
          <cell r="IN12">
            <v>80.793518518518525</v>
          </cell>
          <cell r="IR12">
            <v>86</v>
          </cell>
          <cell r="IS12">
            <v>88.1</v>
          </cell>
        </row>
        <row r="13">
          <cell r="Y13">
            <v>75</v>
          </cell>
          <cell r="AN13">
            <v>76</v>
          </cell>
          <cell r="BC13">
            <v>80</v>
          </cell>
          <cell r="BR13">
            <v>78</v>
          </cell>
          <cell r="BY13">
            <v>81.25</v>
          </cell>
          <cell r="CL13">
            <v>75</v>
          </cell>
          <cell r="CS13">
            <v>78</v>
          </cell>
          <cell r="DB13">
            <v>82</v>
          </cell>
          <cell r="EC13">
            <v>94</v>
          </cell>
          <cell r="EQ13">
            <v>80.674999999999997</v>
          </cell>
          <cell r="EV13">
            <v>76.5</v>
          </cell>
          <cell r="FA13">
            <v>78</v>
          </cell>
          <cell r="GA13">
            <v>79.025000000000006</v>
          </cell>
          <cell r="IN13">
            <v>80.237037037037041</v>
          </cell>
          <cell r="IR13">
            <v>87</v>
          </cell>
          <cell r="IS13">
            <v>83.834999999999994</v>
          </cell>
        </row>
        <row r="14">
          <cell r="Y14">
            <v>80</v>
          </cell>
          <cell r="AN14">
            <v>76</v>
          </cell>
          <cell r="BC14">
            <v>80</v>
          </cell>
          <cell r="BR14">
            <v>78</v>
          </cell>
          <cell r="BY14">
            <v>81.5</v>
          </cell>
          <cell r="CL14">
            <v>75</v>
          </cell>
          <cell r="CS14">
            <v>81.5</v>
          </cell>
          <cell r="DB14">
            <v>84.75</v>
          </cell>
          <cell r="EC14">
            <v>94</v>
          </cell>
          <cell r="EQ14">
            <v>82.82</v>
          </cell>
          <cell r="EV14">
            <v>76.5</v>
          </cell>
          <cell r="FA14">
            <v>79.5</v>
          </cell>
          <cell r="GA14">
            <v>81.301041666666663</v>
          </cell>
          <cell r="IN14">
            <v>81.688888888888897</v>
          </cell>
          <cell r="IR14">
            <v>82</v>
          </cell>
          <cell r="IS14">
            <v>81.95</v>
          </cell>
        </row>
        <row r="15">
          <cell r="Y15">
            <v>75</v>
          </cell>
          <cell r="AN15">
            <v>77</v>
          </cell>
          <cell r="BC15">
            <v>80</v>
          </cell>
          <cell r="BR15">
            <v>77</v>
          </cell>
          <cell r="BY15">
            <v>81.75</v>
          </cell>
          <cell r="CL15">
            <v>75</v>
          </cell>
          <cell r="CS15">
            <v>78.5</v>
          </cell>
          <cell r="DB15">
            <v>82.5</v>
          </cell>
          <cell r="EC15">
            <v>94</v>
          </cell>
          <cell r="EQ15">
            <v>80.849999999999994</v>
          </cell>
          <cell r="EV15">
            <v>77.75</v>
          </cell>
          <cell r="FA15">
            <v>76</v>
          </cell>
          <cell r="GA15">
            <v>78.2</v>
          </cell>
          <cell r="IN15">
            <v>80.007407407407399</v>
          </cell>
          <cell r="IR15">
            <v>79</v>
          </cell>
          <cell r="IS15">
            <v>87.2</v>
          </cell>
        </row>
        <row r="16">
          <cell r="Y16">
            <v>80</v>
          </cell>
          <cell r="AN16">
            <v>77</v>
          </cell>
          <cell r="BC16">
            <v>80</v>
          </cell>
          <cell r="BR16">
            <v>78</v>
          </cell>
          <cell r="BY16">
            <v>82.25</v>
          </cell>
          <cell r="CL16">
            <v>75</v>
          </cell>
          <cell r="CS16">
            <v>79</v>
          </cell>
          <cell r="DB16">
            <v>81.75</v>
          </cell>
          <cell r="EC16">
            <v>94</v>
          </cell>
          <cell r="EQ16">
            <v>82.135000000000005</v>
          </cell>
          <cell r="EV16">
            <v>76.75</v>
          </cell>
          <cell r="FA16">
            <v>78.25</v>
          </cell>
          <cell r="GA16">
            <v>80.25</v>
          </cell>
          <cell r="IN16">
            <v>81.123148148148161</v>
          </cell>
          <cell r="IR16">
            <v>87</v>
          </cell>
          <cell r="IS16">
            <v>83.75</v>
          </cell>
        </row>
        <row r="17">
          <cell r="Y17">
            <v>76</v>
          </cell>
          <cell r="AN17">
            <v>80</v>
          </cell>
          <cell r="BC17">
            <v>80</v>
          </cell>
          <cell r="BR17">
            <v>76</v>
          </cell>
          <cell r="BY17">
            <v>80</v>
          </cell>
          <cell r="CL17">
            <v>78</v>
          </cell>
          <cell r="CS17">
            <v>79.5</v>
          </cell>
          <cell r="DB17">
            <v>80.25</v>
          </cell>
          <cell r="EC17">
            <v>94</v>
          </cell>
          <cell r="EQ17">
            <v>80.90821428571428</v>
          </cell>
          <cell r="EV17">
            <v>77.25</v>
          </cell>
          <cell r="FA17">
            <v>78.5</v>
          </cell>
          <cell r="GA17">
            <v>79.650000000000006</v>
          </cell>
          <cell r="IN17">
            <v>81.858333333333334</v>
          </cell>
          <cell r="IR17">
            <v>82</v>
          </cell>
          <cell r="IS17">
            <v>85.075000000000003</v>
          </cell>
        </row>
        <row r="18">
          <cell r="Y18">
            <v>85</v>
          </cell>
          <cell r="AN18">
            <v>77</v>
          </cell>
          <cell r="BC18">
            <v>80</v>
          </cell>
          <cell r="BR18">
            <v>81</v>
          </cell>
          <cell r="BY18">
            <v>80.75</v>
          </cell>
          <cell r="CL18">
            <v>75</v>
          </cell>
          <cell r="CS18">
            <v>80.5</v>
          </cell>
          <cell r="DB18">
            <v>84.125</v>
          </cell>
          <cell r="EC18">
            <v>94</v>
          </cell>
          <cell r="EQ18">
            <v>79.267499999999998</v>
          </cell>
          <cell r="EV18">
            <v>77</v>
          </cell>
          <cell r="FA18">
            <v>75.25</v>
          </cell>
          <cell r="GA18">
            <v>79.5625</v>
          </cell>
          <cell r="IN18">
            <v>82.197222222222223</v>
          </cell>
          <cell r="IR18">
            <v>88</v>
          </cell>
          <cell r="IS18">
            <v>84.334999999999994</v>
          </cell>
        </row>
        <row r="19">
          <cell r="Y19">
            <v>90</v>
          </cell>
          <cell r="AN19">
            <v>84</v>
          </cell>
          <cell r="BC19">
            <v>90</v>
          </cell>
          <cell r="BR19">
            <v>82</v>
          </cell>
          <cell r="BY19">
            <v>82.5</v>
          </cell>
          <cell r="CL19">
            <v>85</v>
          </cell>
          <cell r="CS19">
            <v>82.75</v>
          </cell>
          <cell r="DB19">
            <v>84.875</v>
          </cell>
          <cell r="EC19">
            <v>98</v>
          </cell>
          <cell r="EQ19">
            <v>90.724999999999994</v>
          </cell>
          <cell r="EV19">
            <v>83.5</v>
          </cell>
          <cell r="FA19">
            <v>83</v>
          </cell>
          <cell r="GA19">
            <v>85.067708333333329</v>
          </cell>
          <cell r="IN19">
            <v>82.787037037037024</v>
          </cell>
          <cell r="IR19">
            <v>82</v>
          </cell>
          <cell r="IS19">
            <v>94.5</v>
          </cell>
        </row>
        <row r="20">
          <cell r="Y20">
            <v>76</v>
          </cell>
          <cell r="AN20">
            <v>77</v>
          </cell>
          <cell r="BC20">
            <v>80</v>
          </cell>
          <cell r="BR20">
            <v>80</v>
          </cell>
          <cell r="BY20">
            <v>82</v>
          </cell>
          <cell r="CL20">
            <v>75</v>
          </cell>
          <cell r="CS20">
            <v>79.5</v>
          </cell>
          <cell r="DB20">
            <v>82.625</v>
          </cell>
          <cell r="EC20">
            <v>94</v>
          </cell>
          <cell r="EQ20">
            <v>81.14</v>
          </cell>
          <cell r="EV20">
            <v>78.25</v>
          </cell>
          <cell r="FA20">
            <v>80.25</v>
          </cell>
          <cell r="GA20">
            <v>79.275000000000006</v>
          </cell>
          <cell r="IN20">
            <v>81.196296296296296</v>
          </cell>
          <cell r="IR20">
            <v>82</v>
          </cell>
          <cell r="IS20">
            <v>81</v>
          </cell>
        </row>
        <row r="21">
          <cell r="Y21">
            <v>75</v>
          </cell>
          <cell r="AN21">
            <v>76</v>
          </cell>
          <cell r="BC21">
            <v>80</v>
          </cell>
          <cell r="BR21">
            <v>80</v>
          </cell>
          <cell r="BY21">
            <v>81.75</v>
          </cell>
          <cell r="CL21">
            <v>75</v>
          </cell>
          <cell r="CS21">
            <v>82</v>
          </cell>
          <cell r="DB21">
            <v>83.5</v>
          </cell>
          <cell r="EC21">
            <v>98</v>
          </cell>
          <cell r="EQ21">
            <v>84.532499999999999</v>
          </cell>
          <cell r="EV21">
            <v>80.5</v>
          </cell>
          <cell r="FA21">
            <v>80.5</v>
          </cell>
          <cell r="GA21">
            <v>82.5</v>
          </cell>
          <cell r="IN21">
            <v>81.975000000000009</v>
          </cell>
          <cell r="IR21">
            <v>89</v>
          </cell>
          <cell r="IS21">
            <v>82</v>
          </cell>
        </row>
        <row r="22">
          <cell r="Y22">
            <v>75</v>
          </cell>
          <cell r="AN22">
            <v>76</v>
          </cell>
          <cell r="BC22">
            <v>80</v>
          </cell>
          <cell r="BR22">
            <v>78</v>
          </cell>
          <cell r="BY22">
            <v>82</v>
          </cell>
          <cell r="CL22">
            <v>75</v>
          </cell>
          <cell r="CS22">
            <v>78.25</v>
          </cell>
          <cell r="DB22">
            <v>82.25</v>
          </cell>
          <cell r="EC22">
            <v>94</v>
          </cell>
          <cell r="EQ22">
            <v>82.085000000000008</v>
          </cell>
          <cell r="EV22">
            <v>77</v>
          </cell>
          <cell r="FA22">
            <v>79.25</v>
          </cell>
          <cell r="GA22">
            <v>78.612499999999997</v>
          </cell>
          <cell r="IN22">
            <v>81.081481481481475</v>
          </cell>
          <cell r="IR22">
            <v>86</v>
          </cell>
          <cell r="IS22">
            <v>83.9</v>
          </cell>
        </row>
        <row r="23">
          <cell r="Y23">
            <v>75</v>
          </cell>
          <cell r="AN23">
            <v>77</v>
          </cell>
          <cell r="BC23">
            <v>80</v>
          </cell>
          <cell r="BR23">
            <v>78</v>
          </cell>
          <cell r="BY23">
            <v>80.5</v>
          </cell>
          <cell r="CL23">
            <v>75</v>
          </cell>
          <cell r="CS23">
            <v>79.25</v>
          </cell>
          <cell r="DB23">
            <v>82.875</v>
          </cell>
          <cell r="EC23">
            <v>94</v>
          </cell>
          <cell r="EQ23">
            <v>79.207499999999996</v>
          </cell>
          <cell r="EV23">
            <v>78</v>
          </cell>
          <cell r="FA23">
            <v>78</v>
          </cell>
          <cell r="GA23">
            <v>78.75</v>
          </cell>
          <cell r="IN23">
            <v>81.120370370370367</v>
          </cell>
          <cell r="IR23">
            <v>86</v>
          </cell>
          <cell r="IS23">
            <v>84.025000000000006</v>
          </cell>
        </row>
        <row r="24">
          <cell r="Y24">
            <v>76</v>
          </cell>
          <cell r="AN24">
            <v>77</v>
          </cell>
          <cell r="BC24">
            <v>80</v>
          </cell>
          <cell r="BR24">
            <v>79</v>
          </cell>
          <cell r="BY24">
            <v>81</v>
          </cell>
          <cell r="CL24">
            <v>78</v>
          </cell>
          <cell r="CS24">
            <v>80</v>
          </cell>
          <cell r="DB24">
            <v>83</v>
          </cell>
          <cell r="EC24">
            <v>94</v>
          </cell>
          <cell r="EQ24">
            <v>80.267499999999998</v>
          </cell>
          <cell r="EV24">
            <v>77.25</v>
          </cell>
          <cell r="FA24">
            <v>78.5</v>
          </cell>
          <cell r="GA24">
            <v>79.834374999999994</v>
          </cell>
          <cell r="IN24">
            <v>80.976851851851848</v>
          </cell>
          <cell r="IR24">
            <v>87</v>
          </cell>
          <cell r="IS24">
            <v>84.075000000000003</v>
          </cell>
        </row>
        <row r="25">
          <cell r="Y25">
            <v>75</v>
          </cell>
          <cell r="AN25">
            <v>77</v>
          </cell>
          <cell r="BC25">
            <v>85</v>
          </cell>
          <cell r="BR25">
            <v>78</v>
          </cell>
          <cell r="BY25">
            <v>80.75</v>
          </cell>
          <cell r="CL25">
            <v>78</v>
          </cell>
          <cell r="CS25">
            <v>80</v>
          </cell>
          <cell r="DB25">
            <v>81.125</v>
          </cell>
          <cell r="EC25">
            <v>94</v>
          </cell>
          <cell r="EQ25">
            <v>83.22</v>
          </cell>
          <cell r="EV25">
            <v>77.25</v>
          </cell>
          <cell r="FA25">
            <v>78</v>
          </cell>
          <cell r="GA25">
            <v>79.029166666666669</v>
          </cell>
          <cell r="IN25">
            <v>80.788888888888891</v>
          </cell>
          <cell r="IR25">
            <v>81</v>
          </cell>
          <cell r="IS25">
            <v>83.35</v>
          </cell>
        </row>
        <row r="26">
          <cell r="Y26">
            <v>75</v>
          </cell>
          <cell r="AN26">
            <v>76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79.25</v>
          </cell>
          <cell r="DB26">
            <v>82.5</v>
          </cell>
          <cell r="EC26">
            <v>94</v>
          </cell>
          <cell r="EQ26">
            <v>80.487499999999997</v>
          </cell>
          <cell r="EV26">
            <v>77</v>
          </cell>
          <cell r="FA26">
            <v>77</v>
          </cell>
          <cell r="GA26">
            <v>78.46875</v>
          </cell>
          <cell r="IN26">
            <v>80.8</v>
          </cell>
          <cell r="IR26">
            <v>81</v>
          </cell>
          <cell r="IS26">
            <v>84.825000000000003</v>
          </cell>
        </row>
        <row r="27">
          <cell r="Y27">
            <v>75</v>
          </cell>
          <cell r="AN27">
            <v>77</v>
          </cell>
          <cell r="BC27">
            <v>80</v>
          </cell>
          <cell r="BR27">
            <v>78</v>
          </cell>
          <cell r="BY27">
            <v>81.5</v>
          </cell>
          <cell r="CL27">
            <v>78</v>
          </cell>
          <cell r="CS27">
            <v>79</v>
          </cell>
          <cell r="DB27">
            <v>84.75</v>
          </cell>
          <cell r="EC27">
            <v>94</v>
          </cell>
          <cell r="EQ27">
            <v>80.777500000000003</v>
          </cell>
          <cell r="EV27">
            <v>77</v>
          </cell>
          <cell r="FA27">
            <v>78</v>
          </cell>
          <cell r="GA27">
            <v>77.604166666666671</v>
          </cell>
          <cell r="IN27">
            <v>80.785185185185185</v>
          </cell>
          <cell r="IR27">
            <v>80</v>
          </cell>
          <cell r="IS27">
            <v>83.875</v>
          </cell>
        </row>
        <row r="28">
          <cell r="Y28">
            <v>80</v>
          </cell>
          <cell r="AN28">
            <v>78</v>
          </cell>
          <cell r="BC28">
            <v>80</v>
          </cell>
          <cell r="BR28">
            <v>77</v>
          </cell>
          <cell r="BY28">
            <v>81.5</v>
          </cell>
          <cell r="CL28">
            <v>75</v>
          </cell>
          <cell r="CS28">
            <v>79.5</v>
          </cell>
          <cell r="DB28">
            <v>82.5</v>
          </cell>
          <cell r="EC28">
            <v>94</v>
          </cell>
          <cell r="EQ28">
            <v>81.462499999999991</v>
          </cell>
          <cell r="EV28">
            <v>77.5</v>
          </cell>
          <cell r="FA28">
            <v>78.75</v>
          </cell>
          <cell r="GA28">
            <v>80.638541666666669</v>
          </cell>
          <cell r="IN28">
            <v>81.64444444444446</v>
          </cell>
          <cell r="IR28">
            <v>88</v>
          </cell>
          <cell r="IS28">
            <v>83.75</v>
          </cell>
        </row>
        <row r="29">
          <cell r="Y29">
            <v>77</v>
          </cell>
          <cell r="AN29">
            <v>77</v>
          </cell>
          <cell r="BC29">
            <v>80</v>
          </cell>
          <cell r="BR29">
            <v>78</v>
          </cell>
          <cell r="BY29">
            <v>81.5</v>
          </cell>
          <cell r="CL29">
            <v>75</v>
          </cell>
          <cell r="CS29">
            <v>80.25</v>
          </cell>
          <cell r="DB29">
            <v>82</v>
          </cell>
          <cell r="EC29">
            <v>94</v>
          </cell>
          <cell r="EQ29">
            <v>80.08</v>
          </cell>
          <cell r="EV29">
            <v>77.75</v>
          </cell>
          <cell r="FA29">
            <v>76.75</v>
          </cell>
          <cell r="GA29">
            <v>78.835416666666674</v>
          </cell>
          <cell r="IN29">
            <v>80.297222222222231</v>
          </cell>
          <cell r="IR29">
            <v>82</v>
          </cell>
          <cell r="IS29">
            <v>83.834999999999994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78</v>
          </cell>
          <cell r="BY30">
            <v>81.75</v>
          </cell>
          <cell r="CL30">
            <v>75</v>
          </cell>
          <cell r="CS30">
            <v>80.5</v>
          </cell>
          <cell r="DB30">
            <v>82.375</v>
          </cell>
          <cell r="EC30">
            <v>94</v>
          </cell>
          <cell r="EQ30">
            <v>79.9375</v>
          </cell>
          <cell r="EV30">
            <v>77.5</v>
          </cell>
          <cell r="FA30">
            <v>77.75</v>
          </cell>
          <cell r="GA30">
            <v>78.666666666666671</v>
          </cell>
          <cell r="IN30">
            <v>81.20092592592593</v>
          </cell>
          <cell r="IR30">
            <v>82</v>
          </cell>
          <cell r="IS30">
            <v>83.4</v>
          </cell>
        </row>
        <row r="31">
          <cell r="Y31">
            <v>78</v>
          </cell>
          <cell r="AN31">
            <v>77</v>
          </cell>
          <cell r="BC31">
            <v>80</v>
          </cell>
          <cell r="BR31">
            <v>78</v>
          </cell>
          <cell r="BY31">
            <v>81.75</v>
          </cell>
          <cell r="CL31">
            <v>75</v>
          </cell>
          <cell r="CS31">
            <v>79.75</v>
          </cell>
          <cell r="DB31">
            <v>82.25</v>
          </cell>
          <cell r="EC31">
            <v>94</v>
          </cell>
          <cell r="EQ31">
            <v>82.157499999999999</v>
          </cell>
          <cell r="EV31">
            <v>76.25</v>
          </cell>
          <cell r="FA31">
            <v>78</v>
          </cell>
          <cell r="GA31">
            <v>79.025000000000006</v>
          </cell>
          <cell r="IN31">
            <v>80.625</v>
          </cell>
          <cell r="IR31">
            <v>87</v>
          </cell>
          <cell r="IS31">
            <v>80.400000000000006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77</v>
          </cell>
          <cell r="BY32">
            <v>82.25</v>
          </cell>
          <cell r="CL32">
            <v>78</v>
          </cell>
          <cell r="CS32">
            <v>79.5</v>
          </cell>
          <cell r="DB32">
            <v>84.625</v>
          </cell>
          <cell r="EC32">
            <v>94</v>
          </cell>
          <cell r="EQ32">
            <v>80.272500000000008</v>
          </cell>
          <cell r="EV32">
            <v>76.25</v>
          </cell>
          <cell r="FA32">
            <v>78.5</v>
          </cell>
          <cell r="GA32">
            <v>80.756249999999994</v>
          </cell>
          <cell r="IN32">
            <v>80.474074074074068</v>
          </cell>
          <cell r="IR32">
            <v>82</v>
          </cell>
          <cell r="IS32">
            <v>81.75</v>
          </cell>
        </row>
        <row r="33">
          <cell r="Y33">
            <v>75</v>
          </cell>
          <cell r="AN33">
            <v>76</v>
          </cell>
          <cell r="BC33">
            <v>78</v>
          </cell>
          <cell r="BR33">
            <v>76</v>
          </cell>
          <cell r="BY33">
            <v>78.25</v>
          </cell>
          <cell r="CL33">
            <v>75</v>
          </cell>
          <cell r="CS33">
            <v>79.01666666666668</v>
          </cell>
          <cell r="DB33">
            <v>79</v>
          </cell>
          <cell r="EC33">
            <v>90</v>
          </cell>
          <cell r="EQ33">
            <v>76.583333333333329</v>
          </cell>
          <cell r="EV33">
            <v>75.5</v>
          </cell>
          <cell r="FA33">
            <v>75.237499999999997</v>
          </cell>
          <cell r="GA33">
            <v>77.822916666666671</v>
          </cell>
          <cell r="IN33">
            <v>77.774999999999991</v>
          </cell>
          <cell r="IR33">
            <v>80</v>
          </cell>
          <cell r="IS33">
            <v>81.2</v>
          </cell>
        </row>
        <row r="34">
          <cell r="Y34">
            <v>80</v>
          </cell>
          <cell r="AN34">
            <v>76</v>
          </cell>
          <cell r="BC34">
            <v>80</v>
          </cell>
          <cell r="BR34">
            <v>79</v>
          </cell>
          <cell r="BY34">
            <v>80</v>
          </cell>
          <cell r="CL34">
            <v>75</v>
          </cell>
          <cell r="CS34">
            <v>81.683333333333337</v>
          </cell>
          <cell r="DB34">
            <v>82.318749999999994</v>
          </cell>
          <cell r="EC34">
            <v>94</v>
          </cell>
          <cell r="EQ34">
            <v>82.075000000000003</v>
          </cell>
          <cell r="EV34">
            <v>76.75</v>
          </cell>
          <cell r="FA34">
            <v>79.091666666666669</v>
          </cell>
          <cell r="GA34">
            <v>79.570833333333326</v>
          </cell>
          <cell r="IN34">
            <v>79.487962962962953</v>
          </cell>
          <cell r="IR34">
            <v>89</v>
          </cell>
          <cell r="IS34">
            <v>83</v>
          </cell>
        </row>
        <row r="35">
          <cell r="Y35">
            <v>75</v>
          </cell>
          <cell r="AN35">
            <v>78</v>
          </cell>
          <cell r="BC35">
            <v>80</v>
          </cell>
          <cell r="BR35">
            <v>77</v>
          </cell>
          <cell r="BY35">
            <v>80</v>
          </cell>
          <cell r="CL35">
            <v>75</v>
          </cell>
          <cell r="CS35">
            <v>81</v>
          </cell>
          <cell r="DB35">
            <v>79.75</v>
          </cell>
          <cell r="EC35">
            <v>94</v>
          </cell>
          <cell r="EQ35">
            <v>76.083333333333329</v>
          </cell>
          <cell r="EV35">
            <v>77.5</v>
          </cell>
          <cell r="FA35">
            <v>79.279166666666669</v>
          </cell>
          <cell r="GA35">
            <v>79.922916666666666</v>
          </cell>
          <cell r="IN35">
            <v>78.600925925925921</v>
          </cell>
          <cell r="IR35">
            <v>81</v>
          </cell>
          <cell r="IS35">
            <v>85</v>
          </cell>
        </row>
        <row r="36">
          <cell r="Y36">
            <v>77</v>
          </cell>
          <cell r="AN36">
            <v>78</v>
          </cell>
          <cell r="BC36">
            <v>80</v>
          </cell>
          <cell r="BR36">
            <v>79</v>
          </cell>
          <cell r="BY36">
            <v>78.5</v>
          </cell>
          <cell r="CL36">
            <v>75</v>
          </cell>
          <cell r="CS36">
            <v>82.7</v>
          </cell>
          <cell r="DB36">
            <v>78</v>
          </cell>
          <cell r="EC36">
            <v>94</v>
          </cell>
          <cell r="EQ36">
            <v>78.683333333333337</v>
          </cell>
          <cell r="EV36">
            <v>79.25</v>
          </cell>
          <cell r="FA36">
            <v>77.841666666666669</v>
          </cell>
          <cell r="GA36">
            <v>80.018749999999997</v>
          </cell>
          <cell r="IN36">
            <v>79.180555555555557</v>
          </cell>
          <cell r="IR36">
            <v>89</v>
          </cell>
          <cell r="IS36">
            <v>77.3</v>
          </cell>
        </row>
        <row r="37">
          <cell r="Y37">
            <v>75</v>
          </cell>
          <cell r="AN37">
            <v>75</v>
          </cell>
          <cell r="BC37">
            <v>80</v>
          </cell>
          <cell r="BR37">
            <v>79</v>
          </cell>
          <cell r="BY37">
            <v>78</v>
          </cell>
          <cell r="CL37">
            <v>78</v>
          </cell>
          <cell r="CS37">
            <v>79.75</v>
          </cell>
          <cell r="DB37">
            <v>78</v>
          </cell>
          <cell r="EC37">
            <v>94</v>
          </cell>
          <cell r="EQ37">
            <v>78.804166666666674</v>
          </cell>
          <cell r="EV37">
            <v>79</v>
          </cell>
          <cell r="FA37">
            <v>76.966666666666669</v>
          </cell>
          <cell r="GA37">
            <v>78.849999999999994</v>
          </cell>
          <cell r="IN37">
            <v>80.732407407407408</v>
          </cell>
          <cell r="IR37">
            <v>82</v>
          </cell>
          <cell r="IS37">
            <v>77</v>
          </cell>
        </row>
        <row r="38">
          <cell r="Y38">
            <v>80</v>
          </cell>
          <cell r="AN38">
            <v>77</v>
          </cell>
          <cell r="BC38">
            <v>80</v>
          </cell>
          <cell r="BR38">
            <v>76</v>
          </cell>
          <cell r="BY38">
            <v>75.25</v>
          </cell>
          <cell r="CL38">
            <v>78</v>
          </cell>
          <cell r="CS38">
            <v>83.333333333333329</v>
          </cell>
          <cell r="DB38">
            <v>77</v>
          </cell>
          <cell r="EC38">
            <v>90</v>
          </cell>
          <cell r="EQ38">
            <v>78</v>
          </cell>
          <cell r="EV38">
            <v>72</v>
          </cell>
          <cell r="FA38">
            <v>77.770833333333343</v>
          </cell>
          <cell r="GA38">
            <v>77.349999999999994</v>
          </cell>
          <cell r="IN38">
            <v>78.435185185185176</v>
          </cell>
          <cell r="IR38">
            <v>86</v>
          </cell>
          <cell r="IS38">
            <v>82</v>
          </cell>
        </row>
        <row r="39">
          <cell r="Y39">
            <v>75</v>
          </cell>
          <cell r="AN39">
            <v>77</v>
          </cell>
          <cell r="BC39">
            <v>80</v>
          </cell>
          <cell r="BR39">
            <v>79</v>
          </cell>
          <cell r="BY39">
            <v>80</v>
          </cell>
          <cell r="CL39">
            <v>78</v>
          </cell>
          <cell r="CS39">
            <v>81.816666666666663</v>
          </cell>
          <cell r="DB39">
            <v>80</v>
          </cell>
          <cell r="EC39">
            <v>94</v>
          </cell>
          <cell r="EQ39">
            <v>81.883333333333326</v>
          </cell>
          <cell r="EV39">
            <v>78.5</v>
          </cell>
          <cell r="FA39">
            <v>76.8</v>
          </cell>
          <cell r="GA39">
            <v>78.683333333333337</v>
          </cell>
          <cell r="IN39">
            <v>80.04907407407407</v>
          </cell>
          <cell r="IR39">
            <v>88</v>
          </cell>
          <cell r="IS39">
            <v>86.834999999999994</v>
          </cell>
        </row>
        <row r="40">
          <cell r="Y40">
            <v>80</v>
          </cell>
          <cell r="AN40">
            <v>76</v>
          </cell>
          <cell r="BC40">
            <v>80</v>
          </cell>
          <cell r="BR40">
            <v>78</v>
          </cell>
          <cell r="BY40">
            <v>80</v>
          </cell>
          <cell r="CL40">
            <v>78</v>
          </cell>
          <cell r="CS40">
            <v>81.95</v>
          </cell>
          <cell r="DB40">
            <v>77.875</v>
          </cell>
          <cell r="EC40">
            <v>93</v>
          </cell>
          <cell r="EQ40">
            <v>80.150000000000006</v>
          </cell>
          <cell r="EV40">
            <v>77.75</v>
          </cell>
          <cell r="FA40">
            <v>78</v>
          </cell>
          <cell r="GA40">
            <v>79.681250000000006</v>
          </cell>
          <cell r="IN40">
            <v>79.841666666666654</v>
          </cell>
          <cell r="IR40">
            <v>82</v>
          </cell>
          <cell r="IS40">
            <v>77.734999999999999</v>
          </cell>
        </row>
        <row r="41">
          <cell r="Y41">
            <v>75</v>
          </cell>
          <cell r="AN41">
            <v>75</v>
          </cell>
          <cell r="BC41">
            <v>80</v>
          </cell>
          <cell r="BR41">
            <v>77</v>
          </cell>
          <cell r="BY41">
            <v>80</v>
          </cell>
          <cell r="CL41">
            <v>78</v>
          </cell>
          <cell r="CS41">
            <v>80</v>
          </cell>
          <cell r="DB41">
            <v>77.5</v>
          </cell>
          <cell r="EC41">
            <v>90</v>
          </cell>
          <cell r="EQ41">
            <v>79.679166666666674</v>
          </cell>
          <cell r="EV41">
            <v>75</v>
          </cell>
          <cell r="FA41">
            <v>75.216666666666669</v>
          </cell>
          <cell r="GA41">
            <v>78.40625</v>
          </cell>
          <cell r="IN41">
            <v>78.55462962962963</v>
          </cell>
          <cell r="IR41">
            <v>78</v>
          </cell>
          <cell r="IS41">
            <v>82.2</v>
          </cell>
        </row>
        <row r="42">
          <cell r="Y42">
            <v>75</v>
          </cell>
          <cell r="AN42">
            <v>77</v>
          </cell>
          <cell r="BC42">
            <v>80</v>
          </cell>
          <cell r="BR42">
            <v>78</v>
          </cell>
          <cell r="BY42">
            <v>80</v>
          </cell>
          <cell r="CL42">
            <v>75</v>
          </cell>
          <cell r="CS42">
            <v>78.583333333333329</v>
          </cell>
          <cell r="DB42">
            <v>80.125</v>
          </cell>
          <cell r="EC42">
            <v>98</v>
          </cell>
          <cell r="EQ42">
            <v>78.908333333333331</v>
          </cell>
          <cell r="EV42">
            <v>72.25</v>
          </cell>
          <cell r="FA42">
            <v>75.841666666666669</v>
          </cell>
          <cell r="GA42">
            <v>79.045833333333334</v>
          </cell>
          <cell r="IN42">
            <v>79.458333333333343</v>
          </cell>
          <cell r="IR42">
            <v>81</v>
          </cell>
          <cell r="IS42">
            <v>83.95</v>
          </cell>
        </row>
        <row r="43">
          <cell r="Y43">
            <v>75</v>
          </cell>
          <cell r="AN43">
            <v>78</v>
          </cell>
          <cell r="BC43">
            <v>80</v>
          </cell>
          <cell r="BR43">
            <v>76</v>
          </cell>
          <cell r="BY43">
            <v>75.75</v>
          </cell>
          <cell r="CL43">
            <v>75</v>
          </cell>
          <cell r="CS43">
            <v>81.183333333333337</v>
          </cell>
          <cell r="DB43">
            <v>79.25</v>
          </cell>
          <cell r="EC43">
            <v>90</v>
          </cell>
          <cell r="EQ43">
            <v>77.191666666666663</v>
          </cell>
          <cell r="EV43">
            <v>72</v>
          </cell>
          <cell r="FA43">
            <v>76.966666666666669</v>
          </cell>
          <cell r="GA43">
            <v>78.820601851851848</v>
          </cell>
          <cell r="IN43">
            <v>78.188888888888883</v>
          </cell>
          <cell r="IR43">
            <v>79</v>
          </cell>
          <cell r="IS43">
            <v>81.900000000000006</v>
          </cell>
        </row>
        <row r="44">
          <cell r="Y44">
            <v>78</v>
          </cell>
          <cell r="AN44">
            <v>75</v>
          </cell>
          <cell r="BC44">
            <v>80</v>
          </cell>
          <cell r="BR44">
            <v>77</v>
          </cell>
          <cell r="BY44">
            <v>77.5</v>
          </cell>
          <cell r="CL44">
            <v>75</v>
          </cell>
          <cell r="CS44">
            <v>81.25</v>
          </cell>
          <cell r="DB44">
            <v>77.5</v>
          </cell>
          <cell r="EC44">
            <v>94</v>
          </cell>
          <cell r="EQ44">
            <v>77.522916666666674</v>
          </cell>
          <cell r="EV44">
            <v>72.75</v>
          </cell>
          <cell r="FA44">
            <v>75.633333333333326</v>
          </cell>
          <cell r="GA44">
            <v>77.404166666666669</v>
          </cell>
          <cell r="IN44">
            <v>78.578703703703709</v>
          </cell>
          <cell r="IR44">
            <v>81</v>
          </cell>
          <cell r="IS44">
            <v>82</v>
          </cell>
        </row>
        <row r="45">
          <cell r="Y45">
            <v>75</v>
          </cell>
          <cell r="AN45">
            <v>75</v>
          </cell>
          <cell r="BC45">
            <v>80</v>
          </cell>
          <cell r="BR45">
            <v>77</v>
          </cell>
          <cell r="BY45">
            <v>78</v>
          </cell>
          <cell r="CL45">
            <v>75</v>
          </cell>
          <cell r="CS45">
            <v>80.5</v>
          </cell>
          <cell r="DB45">
            <v>79.875</v>
          </cell>
          <cell r="EC45">
            <v>94</v>
          </cell>
          <cell r="EQ45">
            <v>78.099999999999994</v>
          </cell>
          <cell r="EV45">
            <v>75.5</v>
          </cell>
          <cell r="FA45">
            <v>75.25</v>
          </cell>
          <cell r="GA45">
            <v>78.384375000000006</v>
          </cell>
          <cell r="IN45">
            <v>78.715740740740742</v>
          </cell>
          <cell r="IR45">
            <v>82</v>
          </cell>
          <cell r="IS45">
            <v>81.900000000000006</v>
          </cell>
        </row>
        <row r="46">
          <cell r="Y46">
            <v>75</v>
          </cell>
          <cell r="AN46">
            <v>76</v>
          </cell>
          <cell r="BC46">
            <v>80</v>
          </cell>
          <cell r="BR46">
            <v>77</v>
          </cell>
          <cell r="BY46">
            <v>75.5</v>
          </cell>
          <cell r="CL46">
            <v>75</v>
          </cell>
          <cell r="CS46">
            <v>80.5</v>
          </cell>
          <cell r="DB46">
            <v>77.5</v>
          </cell>
          <cell r="EC46">
            <v>94</v>
          </cell>
          <cell r="EQ46">
            <v>77.291666666666671</v>
          </cell>
          <cell r="EV46">
            <v>75.75</v>
          </cell>
          <cell r="FA46">
            <v>76.570833333333326</v>
          </cell>
          <cell r="GA46">
            <v>79.118750000000006</v>
          </cell>
          <cell r="IN46">
            <v>80.167592592592598</v>
          </cell>
          <cell r="IR46">
            <v>87</v>
          </cell>
          <cell r="IS46">
            <v>84.2</v>
          </cell>
        </row>
        <row r="47">
          <cell r="Y47">
            <v>78</v>
          </cell>
          <cell r="AN47">
            <v>75</v>
          </cell>
          <cell r="BC47">
            <v>80</v>
          </cell>
          <cell r="BR47">
            <v>79</v>
          </cell>
          <cell r="BY47">
            <v>77.25</v>
          </cell>
          <cell r="CL47">
            <v>78</v>
          </cell>
          <cell r="CS47">
            <v>80.916666666666671</v>
          </cell>
          <cell r="DB47">
            <v>78.875</v>
          </cell>
          <cell r="EC47">
            <v>94</v>
          </cell>
          <cell r="EQ47">
            <v>78.041666666666671</v>
          </cell>
          <cell r="EV47">
            <v>75.5</v>
          </cell>
          <cell r="FA47">
            <v>78.174999999999997</v>
          </cell>
          <cell r="GA47">
            <v>82.077083333333334</v>
          </cell>
          <cell r="IN47">
            <v>81.670370370370378</v>
          </cell>
          <cell r="IR47">
            <v>91</v>
          </cell>
          <cell r="IS47">
            <v>91.3</v>
          </cell>
        </row>
        <row r="48">
          <cell r="Y48">
            <v>75</v>
          </cell>
          <cell r="AN48">
            <v>75</v>
          </cell>
          <cell r="BC48">
            <v>80</v>
          </cell>
          <cell r="BR48">
            <v>77</v>
          </cell>
          <cell r="BY48">
            <v>77</v>
          </cell>
          <cell r="CL48">
            <v>75</v>
          </cell>
          <cell r="CS48">
            <v>78.25</v>
          </cell>
          <cell r="DB48">
            <v>77.25</v>
          </cell>
          <cell r="EC48">
            <v>90</v>
          </cell>
          <cell r="EQ48">
            <v>75.325000000000003</v>
          </cell>
          <cell r="EV48">
            <v>72.75</v>
          </cell>
          <cell r="FA48">
            <v>75.4375</v>
          </cell>
          <cell r="GA48">
            <v>78.402083333333337</v>
          </cell>
          <cell r="IN48">
            <v>78.612037037037041</v>
          </cell>
          <cell r="IR48">
            <v>80</v>
          </cell>
          <cell r="IS48">
            <v>83.474999999999994</v>
          </cell>
        </row>
        <row r="49">
          <cell r="Y49">
            <v>75</v>
          </cell>
          <cell r="AN49">
            <v>75</v>
          </cell>
          <cell r="BC49">
            <v>80</v>
          </cell>
          <cell r="BR49">
            <v>77</v>
          </cell>
          <cell r="BY49">
            <v>77.75</v>
          </cell>
          <cell r="CL49">
            <v>75</v>
          </cell>
          <cell r="CS49">
            <v>80</v>
          </cell>
          <cell r="DB49">
            <v>78</v>
          </cell>
          <cell r="EC49">
            <v>94</v>
          </cell>
          <cell r="EQ49">
            <v>78</v>
          </cell>
          <cell r="EV49">
            <v>72</v>
          </cell>
          <cell r="FA49">
            <v>75</v>
          </cell>
          <cell r="GA49">
            <v>78.143749999999997</v>
          </cell>
          <cell r="IN49">
            <v>77.947222222222209</v>
          </cell>
          <cell r="IR49">
            <v>79</v>
          </cell>
          <cell r="IS49">
            <v>82.1</v>
          </cell>
        </row>
        <row r="50">
          <cell r="Y50">
            <v>76</v>
          </cell>
          <cell r="AN50">
            <v>75</v>
          </cell>
          <cell r="BC50">
            <v>80</v>
          </cell>
          <cell r="BR50">
            <v>78</v>
          </cell>
          <cell r="BY50">
            <v>79.75</v>
          </cell>
          <cell r="CL50">
            <v>75</v>
          </cell>
          <cell r="CS50">
            <v>79.416666666666671</v>
          </cell>
          <cell r="DB50">
            <v>81.625</v>
          </cell>
          <cell r="EC50">
            <v>94</v>
          </cell>
          <cell r="EQ50">
            <v>77.924999999999997</v>
          </cell>
          <cell r="EV50">
            <v>75.5</v>
          </cell>
          <cell r="FA50">
            <v>75.716666666666669</v>
          </cell>
          <cell r="GA50">
            <v>78.147916666666674</v>
          </cell>
          <cell r="IN50">
            <v>78.284259259259258</v>
          </cell>
          <cell r="IR50">
            <v>81</v>
          </cell>
          <cell r="IS50">
            <v>85.3</v>
          </cell>
        </row>
        <row r="51">
          <cell r="Y51">
            <v>75</v>
          </cell>
          <cell r="AN51">
            <v>77</v>
          </cell>
          <cell r="BC51">
            <v>80</v>
          </cell>
          <cell r="BR51">
            <v>78</v>
          </cell>
          <cell r="BY51">
            <v>80.25</v>
          </cell>
          <cell r="CL51">
            <v>75</v>
          </cell>
          <cell r="CS51">
            <v>81.25</v>
          </cell>
          <cell r="DB51">
            <v>79.625</v>
          </cell>
          <cell r="EC51">
            <v>94</v>
          </cell>
          <cell r="EQ51">
            <v>81.3</v>
          </cell>
          <cell r="EV51">
            <v>75.75</v>
          </cell>
          <cell r="FA51">
            <v>76.820833333333326</v>
          </cell>
          <cell r="GA51">
            <v>78.466666666666669</v>
          </cell>
          <cell r="IN51">
            <v>79.137962962962959</v>
          </cell>
          <cell r="IR51">
            <v>79</v>
          </cell>
          <cell r="IS51">
            <v>82.2</v>
          </cell>
        </row>
        <row r="52">
          <cell r="Y52">
            <v>78</v>
          </cell>
          <cell r="AN52">
            <v>76</v>
          </cell>
          <cell r="BC52">
            <v>80</v>
          </cell>
          <cell r="BR52">
            <v>78</v>
          </cell>
          <cell r="BY52">
            <v>79.75</v>
          </cell>
          <cell r="CL52">
            <v>75</v>
          </cell>
          <cell r="CS52">
            <v>80.650000000000006</v>
          </cell>
          <cell r="DB52">
            <v>78.25</v>
          </cell>
          <cell r="EC52">
            <v>90</v>
          </cell>
          <cell r="EQ52">
            <v>76.650000000000006</v>
          </cell>
          <cell r="EV52">
            <v>76</v>
          </cell>
          <cell r="FA52">
            <v>77.75</v>
          </cell>
          <cell r="GA52">
            <v>77.8</v>
          </cell>
          <cell r="IN52">
            <v>78.306481481481484</v>
          </cell>
          <cell r="IR52">
            <v>79</v>
          </cell>
          <cell r="IS52">
            <v>88.1</v>
          </cell>
        </row>
        <row r="53">
          <cell r="Y53">
            <v>75</v>
          </cell>
          <cell r="AN53">
            <v>75</v>
          </cell>
          <cell r="BC53">
            <v>80</v>
          </cell>
          <cell r="BR53">
            <v>79</v>
          </cell>
          <cell r="BY53">
            <v>79.75</v>
          </cell>
          <cell r="CL53">
            <v>75</v>
          </cell>
          <cell r="CS53">
            <v>81.25</v>
          </cell>
          <cell r="DB53">
            <v>81</v>
          </cell>
          <cell r="EC53">
            <v>94</v>
          </cell>
          <cell r="EQ53">
            <v>81.029166666666669</v>
          </cell>
          <cell r="EV53">
            <v>76.25</v>
          </cell>
          <cell r="FA53">
            <v>76.445833333333326</v>
          </cell>
          <cell r="GA53">
            <v>78.637500000000003</v>
          </cell>
          <cell r="IN53">
            <v>81.029629629629639</v>
          </cell>
          <cell r="IR53">
            <v>91</v>
          </cell>
          <cell r="IS53">
            <v>84.034999999999997</v>
          </cell>
        </row>
        <row r="54">
          <cell r="Y54">
            <v>75</v>
          </cell>
          <cell r="AN54">
            <v>75</v>
          </cell>
          <cell r="BC54">
            <v>80</v>
          </cell>
          <cell r="BR54">
            <v>78</v>
          </cell>
          <cell r="BY54">
            <v>78</v>
          </cell>
          <cell r="CL54">
            <v>75</v>
          </cell>
          <cell r="CS54">
            <v>82.5</v>
          </cell>
          <cell r="DB54">
            <v>77.5</v>
          </cell>
          <cell r="EC54">
            <v>94</v>
          </cell>
          <cell r="EQ54">
            <v>78.466666666666669</v>
          </cell>
          <cell r="EV54">
            <v>72</v>
          </cell>
          <cell r="FA54">
            <v>75.487499999999997</v>
          </cell>
          <cell r="GA54">
            <v>76.510416666666671</v>
          </cell>
          <cell r="IN54">
            <v>78.280555555555551</v>
          </cell>
          <cell r="IR54">
            <v>81</v>
          </cell>
          <cell r="IS54">
            <v>83.7</v>
          </cell>
        </row>
        <row r="55">
          <cell r="Y55">
            <v>77</v>
          </cell>
          <cell r="AN55">
            <v>75</v>
          </cell>
          <cell r="BC55">
            <v>80</v>
          </cell>
          <cell r="BR55">
            <v>79</v>
          </cell>
          <cell r="BY55">
            <v>80</v>
          </cell>
          <cell r="CL55">
            <v>78</v>
          </cell>
          <cell r="CS55">
            <v>81</v>
          </cell>
          <cell r="DB55">
            <v>79.9375</v>
          </cell>
          <cell r="EC55">
            <v>94</v>
          </cell>
          <cell r="EQ55">
            <v>78.943749999999994</v>
          </cell>
          <cell r="EV55">
            <v>75.5</v>
          </cell>
          <cell r="FA55">
            <v>74.866666666666674</v>
          </cell>
          <cell r="GA55">
            <v>79.710416666666674</v>
          </cell>
          <cell r="IN55">
            <v>80.025925925925932</v>
          </cell>
          <cell r="IR55">
            <v>87</v>
          </cell>
          <cell r="IS55">
            <v>82</v>
          </cell>
        </row>
        <row r="56">
          <cell r="Y56">
            <v>75</v>
          </cell>
          <cell r="AN56">
            <v>76</v>
          </cell>
          <cell r="BC56">
            <v>80</v>
          </cell>
          <cell r="BR56">
            <v>79</v>
          </cell>
          <cell r="BY56">
            <v>80</v>
          </cell>
          <cell r="CL56">
            <v>75</v>
          </cell>
          <cell r="CS56">
            <v>79.3</v>
          </cell>
          <cell r="DB56">
            <v>79.5</v>
          </cell>
          <cell r="EC56">
            <v>94</v>
          </cell>
          <cell r="EQ56">
            <v>75.941666666666663</v>
          </cell>
          <cell r="EV56">
            <v>72.75</v>
          </cell>
          <cell r="FA56">
            <v>75.541666666666671</v>
          </cell>
          <cell r="GA56">
            <v>77.591666666666669</v>
          </cell>
          <cell r="IN56">
            <v>78.946296296296296</v>
          </cell>
          <cell r="IR56">
            <v>80</v>
          </cell>
          <cell r="IS56">
            <v>81.900000000000006</v>
          </cell>
        </row>
        <row r="57">
          <cell r="Y57">
            <v>75</v>
          </cell>
          <cell r="AN57">
            <v>76</v>
          </cell>
          <cell r="BC57">
            <v>80</v>
          </cell>
          <cell r="BR57">
            <v>81</v>
          </cell>
          <cell r="BY57">
            <v>80</v>
          </cell>
          <cell r="CL57">
            <v>75</v>
          </cell>
          <cell r="CS57">
            <v>81.150000000000006</v>
          </cell>
          <cell r="DB57">
            <v>77.75</v>
          </cell>
          <cell r="EC57">
            <v>94</v>
          </cell>
          <cell r="EQ57">
            <v>80.154166666666669</v>
          </cell>
          <cell r="EV57">
            <v>73.75</v>
          </cell>
          <cell r="FA57">
            <v>76.487499999999997</v>
          </cell>
          <cell r="GA57">
            <v>78.664583333333326</v>
          </cell>
          <cell r="IN57">
            <v>78.74722222222222</v>
          </cell>
          <cell r="IR57">
            <v>79</v>
          </cell>
          <cell r="IS57">
            <v>79.7</v>
          </cell>
        </row>
        <row r="58">
          <cell r="Y58">
            <v>76</v>
          </cell>
          <cell r="AN58">
            <v>76</v>
          </cell>
          <cell r="BC58">
            <v>80</v>
          </cell>
          <cell r="BR58">
            <v>78</v>
          </cell>
          <cell r="BY58">
            <v>79.75</v>
          </cell>
          <cell r="CL58">
            <v>75</v>
          </cell>
          <cell r="CS58">
            <v>81.05</v>
          </cell>
          <cell r="DB58">
            <v>78.5</v>
          </cell>
          <cell r="EC58">
            <v>94</v>
          </cell>
          <cell r="EQ58">
            <v>78.420833333333334</v>
          </cell>
          <cell r="EV58">
            <v>78.75</v>
          </cell>
          <cell r="FA58">
            <v>75.3</v>
          </cell>
          <cell r="GA58">
            <v>78.964583333333323</v>
          </cell>
          <cell r="IN58">
            <v>79.80462962962963</v>
          </cell>
          <cell r="IR58">
            <v>82</v>
          </cell>
          <cell r="IS58">
            <v>90.7</v>
          </cell>
        </row>
        <row r="59">
          <cell r="Y59">
            <v>78</v>
          </cell>
          <cell r="AN59">
            <v>75</v>
          </cell>
          <cell r="BC59">
            <v>80</v>
          </cell>
          <cell r="BR59">
            <v>82</v>
          </cell>
          <cell r="BY59">
            <v>80.5</v>
          </cell>
          <cell r="CL59">
            <v>75</v>
          </cell>
          <cell r="CS59">
            <v>81.5</v>
          </cell>
          <cell r="DB59">
            <v>80.45</v>
          </cell>
          <cell r="EC59">
            <v>94</v>
          </cell>
          <cell r="EQ59">
            <v>82.622916666666669</v>
          </cell>
          <cell r="EV59">
            <v>77.25</v>
          </cell>
          <cell r="FA59">
            <v>77.154166666666669</v>
          </cell>
          <cell r="GA59">
            <v>79.731250000000003</v>
          </cell>
          <cell r="IN59">
            <v>80.42685185185185</v>
          </cell>
          <cell r="IR59">
            <v>80</v>
          </cell>
          <cell r="IS59">
            <v>82.5</v>
          </cell>
        </row>
        <row r="60">
          <cell r="Y60">
            <v>75</v>
          </cell>
          <cell r="AN60">
            <v>76</v>
          </cell>
          <cell r="BC60">
            <v>80</v>
          </cell>
          <cell r="BR60">
            <v>79</v>
          </cell>
          <cell r="BY60">
            <v>79.75</v>
          </cell>
          <cell r="CL60">
            <v>75</v>
          </cell>
          <cell r="CS60">
            <v>80.400000000000006</v>
          </cell>
          <cell r="DB60">
            <v>78.125</v>
          </cell>
          <cell r="EC60">
            <v>94</v>
          </cell>
          <cell r="EQ60">
            <v>81.341666666666669</v>
          </cell>
          <cell r="EV60">
            <v>76.5</v>
          </cell>
          <cell r="FA60">
            <v>78.529166666666669</v>
          </cell>
          <cell r="GA60">
            <v>78.970833333333331</v>
          </cell>
          <cell r="IN60">
            <v>79.330555555555563</v>
          </cell>
          <cell r="IR60">
            <v>80</v>
          </cell>
          <cell r="IS60">
            <v>83.15</v>
          </cell>
        </row>
        <row r="61">
          <cell r="Y61">
            <v>76</v>
          </cell>
          <cell r="AN61">
            <v>78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82.75</v>
          </cell>
          <cell r="DB61">
            <v>80.308413461538464</v>
          </cell>
          <cell r="EC61">
            <v>93</v>
          </cell>
          <cell r="EQ61">
            <v>82.5</v>
          </cell>
          <cell r="EV61">
            <v>77.75</v>
          </cell>
          <cell r="FA61">
            <v>77.862499999999997</v>
          </cell>
          <cell r="GA61">
            <v>79.420833333333334</v>
          </cell>
          <cell r="IN61">
            <v>79.18796296296297</v>
          </cell>
          <cell r="IR61">
            <v>86</v>
          </cell>
          <cell r="IS61">
            <v>80.2</v>
          </cell>
        </row>
        <row r="62">
          <cell r="Y62">
            <v>80</v>
          </cell>
          <cell r="AN62">
            <v>82</v>
          </cell>
          <cell r="BC62">
            <v>80</v>
          </cell>
          <cell r="BR62">
            <v>80</v>
          </cell>
          <cell r="BY62">
            <v>80</v>
          </cell>
          <cell r="CL62">
            <v>78</v>
          </cell>
          <cell r="CS62">
            <v>83.25</v>
          </cell>
          <cell r="DB62">
            <v>78.625</v>
          </cell>
          <cell r="EC62">
            <v>93</v>
          </cell>
          <cell r="EQ62">
            <v>78.206916666666672</v>
          </cell>
          <cell r="EV62">
            <v>76.5</v>
          </cell>
          <cell r="FA62">
            <v>77.366666666666674</v>
          </cell>
          <cell r="GA62">
            <v>80.068749999999994</v>
          </cell>
          <cell r="IN62">
            <v>81.205555555555549</v>
          </cell>
          <cell r="IR62">
            <v>90</v>
          </cell>
          <cell r="IS62">
            <v>84.8</v>
          </cell>
        </row>
        <row r="63">
          <cell r="Y63">
            <v>78</v>
          </cell>
          <cell r="AN63">
            <v>78</v>
          </cell>
          <cell r="BC63">
            <v>80</v>
          </cell>
          <cell r="BR63">
            <v>79</v>
          </cell>
          <cell r="BY63">
            <v>80</v>
          </cell>
          <cell r="CL63">
            <v>75</v>
          </cell>
          <cell r="CS63">
            <v>83.166666666666671</v>
          </cell>
          <cell r="DB63">
            <v>78.25</v>
          </cell>
          <cell r="EC63">
            <v>93</v>
          </cell>
          <cell r="EQ63">
            <v>79.179166666666674</v>
          </cell>
          <cell r="EV63">
            <v>77</v>
          </cell>
          <cell r="FA63">
            <v>78.362499999999997</v>
          </cell>
          <cell r="GA63">
            <v>79.297916666666666</v>
          </cell>
          <cell r="IN63">
            <v>78.354629629629628</v>
          </cell>
          <cell r="IR63">
            <v>81</v>
          </cell>
          <cell r="IS63">
            <v>79.599999999999994</v>
          </cell>
        </row>
      </sheetData>
      <sheetData sheetId="5" refreshError="1"/>
      <sheetData sheetId="6" refreshError="1"/>
      <sheetData sheetId="7">
        <row r="2">
          <cell r="Y2">
            <v>77</v>
          </cell>
          <cell r="AN2">
            <v>76</v>
          </cell>
          <cell r="BC2">
            <v>80</v>
          </cell>
          <cell r="BR2">
            <v>78</v>
          </cell>
          <cell r="BY2">
            <v>78</v>
          </cell>
          <cell r="CL2">
            <v>75</v>
          </cell>
          <cell r="CS2">
            <v>79</v>
          </cell>
          <cell r="DB2">
            <v>76.875</v>
          </cell>
          <cell r="EC2">
            <v>80</v>
          </cell>
          <cell r="EQ2">
            <v>76.5</v>
          </cell>
          <cell r="EV2">
            <v>72</v>
          </cell>
          <cell r="FA2">
            <v>75</v>
          </cell>
          <cell r="GA2">
            <v>75.916666666666671</v>
          </cell>
          <cell r="IP2">
            <v>77.706349206349202</v>
          </cell>
          <cell r="IT2">
            <v>82.571428571428584</v>
          </cell>
          <cell r="IU2">
            <v>81.599999999999994</v>
          </cell>
        </row>
        <row r="3">
          <cell r="Y3">
            <v>75</v>
          </cell>
          <cell r="AN3">
            <v>75</v>
          </cell>
          <cell r="BC3">
            <v>80</v>
          </cell>
          <cell r="BR3">
            <v>75</v>
          </cell>
          <cell r="BY3">
            <v>78</v>
          </cell>
          <cell r="CL3">
            <v>75</v>
          </cell>
          <cell r="CS3">
            <v>80</v>
          </cell>
          <cell r="DB3">
            <v>78.75</v>
          </cell>
          <cell r="EC3">
            <v>80</v>
          </cell>
          <cell r="EQ3">
            <v>77.75</v>
          </cell>
          <cell r="EV3">
            <v>73</v>
          </cell>
          <cell r="FA3">
            <v>75</v>
          </cell>
          <cell r="GA3">
            <v>77.083333333333329</v>
          </cell>
          <cell r="IP3">
            <v>80.152380952380966</v>
          </cell>
          <cell r="IT3">
            <v>81.160714285714292</v>
          </cell>
          <cell r="IU3">
            <v>82.4</v>
          </cell>
        </row>
        <row r="4">
          <cell r="Y4">
            <v>76</v>
          </cell>
          <cell r="AN4">
            <v>76</v>
          </cell>
          <cell r="BC4">
            <v>80</v>
          </cell>
          <cell r="BR4">
            <v>78</v>
          </cell>
          <cell r="BY4">
            <v>78.5</v>
          </cell>
          <cell r="CL4">
            <v>75</v>
          </cell>
          <cell r="CS4">
            <v>80</v>
          </cell>
          <cell r="DB4">
            <v>76.125</v>
          </cell>
          <cell r="EC4">
            <v>80</v>
          </cell>
          <cell r="EQ4">
            <v>77</v>
          </cell>
          <cell r="EV4">
            <v>73</v>
          </cell>
          <cell r="FA4">
            <v>74</v>
          </cell>
          <cell r="GA4">
            <v>78.333333333333329</v>
          </cell>
          <cell r="IP4">
            <v>76.049206349206344</v>
          </cell>
          <cell r="IT4">
            <v>78.678571428571431</v>
          </cell>
          <cell r="IU4">
            <v>78.7</v>
          </cell>
        </row>
        <row r="5">
          <cell r="Y5">
            <v>76</v>
          </cell>
          <cell r="AN5">
            <v>78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78.5</v>
          </cell>
          <cell r="DB5">
            <v>77.375</v>
          </cell>
          <cell r="EC5">
            <v>80</v>
          </cell>
          <cell r="EQ5">
            <v>76.5</v>
          </cell>
          <cell r="EV5">
            <v>72</v>
          </cell>
          <cell r="FA5">
            <v>76.25</v>
          </cell>
          <cell r="GA5">
            <v>76.916666666666671</v>
          </cell>
          <cell r="IP5">
            <v>78.484126984126988</v>
          </cell>
          <cell r="IT5">
            <v>83.107142857142861</v>
          </cell>
          <cell r="IU5">
            <v>82.6</v>
          </cell>
        </row>
        <row r="6">
          <cell r="Y6">
            <v>77</v>
          </cell>
          <cell r="AN6">
            <v>77</v>
          </cell>
          <cell r="BC6">
            <v>80</v>
          </cell>
          <cell r="BR6">
            <v>77</v>
          </cell>
          <cell r="BY6">
            <v>78.5</v>
          </cell>
          <cell r="CL6">
            <v>78</v>
          </cell>
          <cell r="CS6">
            <v>78</v>
          </cell>
          <cell r="DB6">
            <v>81</v>
          </cell>
          <cell r="EC6">
            <v>80</v>
          </cell>
          <cell r="EQ6">
            <v>76.75</v>
          </cell>
          <cell r="EV6">
            <v>75.5</v>
          </cell>
          <cell r="FA6">
            <v>74.5</v>
          </cell>
          <cell r="GA6">
            <v>78.333333333333329</v>
          </cell>
          <cell r="IP6">
            <v>78.588888888888889</v>
          </cell>
          <cell r="IT6">
            <v>82.732142857142861</v>
          </cell>
          <cell r="IU6">
            <v>83.5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75</v>
          </cell>
          <cell r="BY7">
            <v>76</v>
          </cell>
          <cell r="CL7">
            <v>80</v>
          </cell>
          <cell r="CS7">
            <v>79</v>
          </cell>
          <cell r="DB7">
            <v>76.75</v>
          </cell>
          <cell r="EC7">
            <v>76</v>
          </cell>
          <cell r="EQ7">
            <v>75</v>
          </cell>
          <cell r="EV7">
            <v>72.5</v>
          </cell>
          <cell r="FA7">
            <v>76</v>
          </cell>
          <cell r="GA7">
            <v>77.333333333333329</v>
          </cell>
          <cell r="IP7">
            <v>60.415343915343918</v>
          </cell>
          <cell r="IT7">
            <v>76.800000000000011</v>
          </cell>
          <cell r="IU7">
            <v>79.5</v>
          </cell>
        </row>
        <row r="8">
          <cell r="Y8">
            <v>75</v>
          </cell>
          <cell r="AN8">
            <v>75</v>
          </cell>
          <cell r="BC8">
            <v>80</v>
          </cell>
          <cell r="BR8">
            <v>75</v>
          </cell>
          <cell r="BY8">
            <v>77.75</v>
          </cell>
          <cell r="CL8">
            <v>75</v>
          </cell>
          <cell r="CS8">
            <v>78.75</v>
          </cell>
          <cell r="DB8">
            <v>76.5</v>
          </cell>
          <cell r="EC8">
            <v>76</v>
          </cell>
          <cell r="EQ8">
            <v>0</v>
          </cell>
          <cell r="EV8">
            <v>72.5</v>
          </cell>
          <cell r="FA8">
            <v>39</v>
          </cell>
          <cell r="GA8">
            <v>52</v>
          </cell>
          <cell r="IP8">
            <v>48.114814814814814</v>
          </cell>
          <cell r="IT8">
            <v>76.800000000000011</v>
          </cell>
          <cell r="IU8">
            <v>79.2</v>
          </cell>
        </row>
        <row r="9">
          <cell r="Y9">
            <v>75</v>
          </cell>
          <cell r="AN9">
            <v>77</v>
          </cell>
          <cell r="BC9">
            <v>80</v>
          </cell>
          <cell r="BR9">
            <v>75</v>
          </cell>
          <cell r="BY9">
            <v>76</v>
          </cell>
          <cell r="CL9">
            <v>78</v>
          </cell>
          <cell r="CS9">
            <v>78</v>
          </cell>
          <cell r="DB9">
            <v>76.25</v>
          </cell>
          <cell r="EC9">
            <v>80</v>
          </cell>
          <cell r="EQ9">
            <v>77.25</v>
          </cell>
          <cell r="EV9">
            <v>72</v>
          </cell>
          <cell r="FA9">
            <v>76</v>
          </cell>
          <cell r="GA9">
            <v>77.333333333333329</v>
          </cell>
          <cell r="IP9">
            <v>77.398412698412699</v>
          </cell>
          <cell r="IT9">
            <v>79.125</v>
          </cell>
          <cell r="IU9">
            <v>79.825000000000003</v>
          </cell>
        </row>
        <row r="10">
          <cell r="Y10">
            <v>75</v>
          </cell>
          <cell r="AN10">
            <v>76</v>
          </cell>
          <cell r="BC10">
            <v>80</v>
          </cell>
          <cell r="BR10">
            <v>77</v>
          </cell>
          <cell r="BY10">
            <v>75</v>
          </cell>
          <cell r="CL10">
            <v>75</v>
          </cell>
          <cell r="CS10">
            <v>77.25</v>
          </cell>
          <cell r="DB10">
            <v>78.25</v>
          </cell>
          <cell r="EC10">
            <v>76</v>
          </cell>
          <cell r="EQ10">
            <v>76</v>
          </cell>
          <cell r="EV10">
            <v>72.75</v>
          </cell>
          <cell r="FA10">
            <v>73.5</v>
          </cell>
          <cell r="GA10">
            <v>76.833333333333329</v>
          </cell>
          <cell r="IP10">
            <v>51.854497354497354</v>
          </cell>
          <cell r="IT10">
            <v>74.607142857142861</v>
          </cell>
          <cell r="IU10">
            <v>79.375</v>
          </cell>
        </row>
        <row r="11">
          <cell r="Y11">
            <v>75</v>
          </cell>
          <cell r="AN11">
            <v>77</v>
          </cell>
          <cell r="BC11">
            <v>10</v>
          </cell>
          <cell r="BR11">
            <v>75</v>
          </cell>
          <cell r="BY11">
            <v>77.75</v>
          </cell>
          <cell r="CL11">
            <v>75</v>
          </cell>
          <cell r="CS11">
            <v>77</v>
          </cell>
          <cell r="DB11">
            <v>77.25</v>
          </cell>
          <cell r="EC11">
            <v>76</v>
          </cell>
          <cell r="EQ11">
            <v>75</v>
          </cell>
          <cell r="EV11">
            <v>72.25</v>
          </cell>
          <cell r="FA11">
            <v>74</v>
          </cell>
          <cell r="GA11">
            <v>76.083333333333329</v>
          </cell>
          <cell r="IP11">
            <v>76.261904761904745</v>
          </cell>
          <cell r="IT11">
            <v>78.357142857142861</v>
          </cell>
          <cell r="IU11">
            <v>86.4</v>
          </cell>
        </row>
        <row r="12">
          <cell r="Y12">
            <v>75</v>
          </cell>
          <cell r="AN12">
            <v>76</v>
          </cell>
          <cell r="BC12">
            <v>28</v>
          </cell>
          <cell r="BR12">
            <v>76</v>
          </cell>
          <cell r="BY12">
            <v>76</v>
          </cell>
          <cell r="CL12">
            <v>75</v>
          </cell>
          <cell r="CS12">
            <v>77.25</v>
          </cell>
          <cell r="DB12">
            <v>78.375</v>
          </cell>
          <cell r="EC12">
            <v>76</v>
          </cell>
          <cell r="EQ12">
            <v>0</v>
          </cell>
          <cell r="EV12">
            <v>54.25</v>
          </cell>
          <cell r="FA12">
            <v>72.5</v>
          </cell>
          <cell r="GA12">
            <v>0</v>
          </cell>
          <cell r="IP12">
            <v>43.740211640211648</v>
          </cell>
          <cell r="IT12">
            <v>72.017857142857139</v>
          </cell>
          <cell r="IU12">
            <v>86.3</v>
          </cell>
        </row>
        <row r="13">
          <cell r="Y13">
            <v>75</v>
          </cell>
          <cell r="AN13">
            <v>77</v>
          </cell>
          <cell r="BC13">
            <v>80</v>
          </cell>
          <cell r="BR13">
            <v>76</v>
          </cell>
          <cell r="BY13">
            <v>80.75</v>
          </cell>
          <cell r="CL13">
            <v>75</v>
          </cell>
          <cell r="CS13">
            <v>80.25</v>
          </cell>
          <cell r="DB13">
            <v>79.5</v>
          </cell>
          <cell r="EC13">
            <v>80</v>
          </cell>
          <cell r="EQ13">
            <v>76.5</v>
          </cell>
          <cell r="EV13">
            <v>74</v>
          </cell>
          <cell r="FA13">
            <v>75</v>
          </cell>
          <cell r="GA13">
            <v>78.25</v>
          </cell>
          <cell r="IP13">
            <v>77.79841269841269</v>
          </cell>
          <cell r="IT13">
            <v>77.910714285714278</v>
          </cell>
          <cell r="IU13">
            <v>83.665000000000006</v>
          </cell>
        </row>
        <row r="14">
          <cell r="Y14">
            <v>77</v>
          </cell>
          <cell r="AN14">
            <v>77</v>
          </cell>
          <cell r="BC14">
            <v>80</v>
          </cell>
          <cell r="BR14">
            <v>75</v>
          </cell>
          <cell r="BY14">
            <v>78</v>
          </cell>
          <cell r="CL14">
            <v>78</v>
          </cell>
          <cell r="CS14">
            <v>77.75</v>
          </cell>
          <cell r="DB14">
            <v>79.875</v>
          </cell>
          <cell r="EC14">
            <v>80</v>
          </cell>
          <cell r="EQ14">
            <v>77</v>
          </cell>
          <cell r="EV14">
            <v>73.5</v>
          </cell>
          <cell r="FA14">
            <v>75.5</v>
          </cell>
          <cell r="GA14">
            <v>78</v>
          </cell>
          <cell r="IP14">
            <v>62.259788359788367</v>
          </cell>
          <cell r="IT14">
            <v>83.326785714285705</v>
          </cell>
          <cell r="IU14">
            <v>81.7</v>
          </cell>
        </row>
        <row r="15">
          <cell r="Y15">
            <v>75</v>
          </cell>
          <cell r="AN15">
            <v>76</v>
          </cell>
          <cell r="BC15">
            <v>80</v>
          </cell>
          <cell r="BR15">
            <v>76</v>
          </cell>
          <cell r="BY15">
            <v>81.25</v>
          </cell>
          <cell r="CL15">
            <v>75</v>
          </cell>
          <cell r="CS15">
            <v>78</v>
          </cell>
          <cell r="DB15">
            <v>83.5</v>
          </cell>
          <cell r="EC15">
            <v>80</v>
          </cell>
          <cell r="EQ15">
            <v>79.25</v>
          </cell>
          <cell r="EV15">
            <v>72</v>
          </cell>
          <cell r="FA15">
            <v>79</v>
          </cell>
          <cell r="GA15">
            <v>79.666666666666671</v>
          </cell>
          <cell r="IP15">
            <v>80.433333333333323</v>
          </cell>
          <cell r="IT15">
            <v>80.882499999999993</v>
          </cell>
          <cell r="IU15">
            <v>80.400000000000006</v>
          </cell>
        </row>
        <row r="16">
          <cell r="Y16">
            <v>75</v>
          </cell>
          <cell r="AN16">
            <v>78</v>
          </cell>
          <cell r="BC16">
            <v>80</v>
          </cell>
          <cell r="BR16">
            <v>76</v>
          </cell>
          <cell r="BY16">
            <v>82</v>
          </cell>
          <cell r="CL16">
            <v>78</v>
          </cell>
          <cell r="CS16">
            <v>81</v>
          </cell>
          <cell r="DB16">
            <v>79</v>
          </cell>
          <cell r="EC16">
            <v>80</v>
          </cell>
          <cell r="EQ16">
            <v>78</v>
          </cell>
          <cell r="EV16">
            <v>75.5</v>
          </cell>
          <cell r="FA16">
            <v>76.5</v>
          </cell>
          <cell r="GA16">
            <v>78.333333333333329</v>
          </cell>
          <cell r="IP16">
            <v>80.323809523809516</v>
          </cell>
          <cell r="IT16">
            <v>79.203928571428577</v>
          </cell>
          <cell r="IU16">
            <v>80.599999999999994</v>
          </cell>
        </row>
        <row r="17">
          <cell r="Y17">
            <v>75</v>
          </cell>
          <cell r="AN17">
            <v>75</v>
          </cell>
          <cell r="BC17">
            <v>80</v>
          </cell>
          <cell r="BR17">
            <v>75</v>
          </cell>
          <cell r="BY17">
            <v>78.75</v>
          </cell>
          <cell r="CL17">
            <v>75</v>
          </cell>
          <cell r="CS17">
            <v>79.5</v>
          </cell>
          <cell r="DB17">
            <v>77.75</v>
          </cell>
          <cell r="EC17">
            <v>76</v>
          </cell>
          <cell r="EQ17">
            <v>78.75</v>
          </cell>
          <cell r="EV17">
            <v>75.5</v>
          </cell>
          <cell r="FA17">
            <v>73</v>
          </cell>
          <cell r="GA17">
            <v>77.833333333333329</v>
          </cell>
          <cell r="IP17">
            <v>77.039682539682545</v>
          </cell>
          <cell r="IT17">
            <v>76.800000000000011</v>
          </cell>
          <cell r="IU17">
            <v>79.099999999999994</v>
          </cell>
        </row>
        <row r="18">
          <cell r="Y18">
            <v>75</v>
          </cell>
          <cell r="AN18">
            <v>76</v>
          </cell>
          <cell r="BC18">
            <v>80</v>
          </cell>
          <cell r="BR18">
            <v>75</v>
          </cell>
          <cell r="BY18">
            <v>80</v>
          </cell>
          <cell r="CL18">
            <v>78</v>
          </cell>
          <cell r="CS18">
            <v>80.5</v>
          </cell>
          <cell r="DB18">
            <v>79.25</v>
          </cell>
          <cell r="EC18">
            <v>76</v>
          </cell>
          <cell r="EQ18">
            <v>79.75</v>
          </cell>
          <cell r="EV18">
            <v>79</v>
          </cell>
          <cell r="FA18">
            <v>76</v>
          </cell>
          <cell r="GA18">
            <v>77.833333333333329</v>
          </cell>
          <cell r="IP18">
            <v>77.214285714285708</v>
          </cell>
          <cell r="IT18">
            <v>82.800000000000011</v>
          </cell>
          <cell r="IU18">
            <v>77.150000000000006</v>
          </cell>
        </row>
        <row r="19">
          <cell r="Y19">
            <v>75</v>
          </cell>
          <cell r="AN19">
            <v>75</v>
          </cell>
          <cell r="BC19">
            <v>80</v>
          </cell>
          <cell r="BR19">
            <v>76</v>
          </cell>
          <cell r="BY19">
            <v>78.5</v>
          </cell>
          <cell r="CL19">
            <v>78</v>
          </cell>
          <cell r="CS19">
            <v>78.5</v>
          </cell>
          <cell r="DB19">
            <v>78.875</v>
          </cell>
          <cell r="EC19">
            <v>76</v>
          </cell>
          <cell r="EQ19">
            <v>79</v>
          </cell>
          <cell r="EV19">
            <v>73.5</v>
          </cell>
          <cell r="FA19">
            <v>75</v>
          </cell>
          <cell r="GA19">
            <v>78.5</v>
          </cell>
          <cell r="IP19">
            <v>77.811111111111103</v>
          </cell>
          <cell r="IT19">
            <v>80.564285714285717</v>
          </cell>
          <cell r="IU19">
            <v>83</v>
          </cell>
        </row>
        <row r="20">
          <cell r="Y20">
            <v>75</v>
          </cell>
          <cell r="AN20">
            <v>76</v>
          </cell>
          <cell r="BC20">
            <v>80</v>
          </cell>
          <cell r="BR20">
            <v>76</v>
          </cell>
          <cell r="BY20">
            <v>78</v>
          </cell>
          <cell r="CL20">
            <v>75</v>
          </cell>
          <cell r="CS20">
            <v>79.5</v>
          </cell>
          <cell r="DB20">
            <v>79.625</v>
          </cell>
          <cell r="EC20">
            <v>80</v>
          </cell>
          <cell r="EQ20">
            <v>77.25</v>
          </cell>
          <cell r="EV20">
            <v>77.25</v>
          </cell>
          <cell r="FA20">
            <v>75.25</v>
          </cell>
          <cell r="GA20">
            <v>79.083333333333329</v>
          </cell>
          <cell r="IP20">
            <v>83.612698412698393</v>
          </cell>
          <cell r="IT20">
            <v>83.039285714285711</v>
          </cell>
          <cell r="IU20">
            <v>84.1</v>
          </cell>
        </row>
        <row r="21">
          <cell r="Y21">
            <v>75</v>
          </cell>
          <cell r="AN21">
            <v>75</v>
          </cell>
          <cell r="BC21">
            <v>80</v>
          </cell>
          <cell r="BR21">
            <v>76</v>
          </cell>
          <cell r="BY21">
            <v>77.5</v>
          </cell>
          <cell r="CL21">
            <v>78</v>
          </cell>
          <cell r="CS21">
            <v>80.25</v>
          </cell>
          <cell r="DB21">
            <v>76.5</v>
          </cell>
          <cell r="EC21">
            <v>80</v>
          </cell>
          <cell r="EQ21">
            <v>77.5</v>
          </cell>
          <cell r="EV21">
            <v>73</v>
          </cell>
          <cell r="FA21">
            <v>75.5</v>
          </cell>
          <cell r="GA21">
            <v>78</v>
          </cell>
          <cell r="IP21">
            <v>77.838095238095235</v>
          </cell>
          <cell r="IT21">
            <v>80.216071428571439</v>
          </cell>
          <cell r="IU21">
            <v>79.3</v>
          </cell>
        </row>
        <row r="22">
          <cell r="Y22">
            <v>75</v>
          </cell>
          <cell r="AN22">
            <v>75</v>
          </cell>
          <cell r="BC22">
            <v>80</v>
          </cell>
          <cell r="BR22">
            <v>75</v>
          </cell>
          <cell r="BY22">
            <v>78.5</v>
          </cell>
          <cell r="CL22">
            <v>75</v>
          </cell>
          <cell r="CS22">
            <v>78.5</v>
          </cell>
          <cell r="DB22">
            <v>78.25</v>
          </cell>
          <cell r="EC22">
            <v>76</v>
          </cell>
          <cell r="EQ22">
            <v>77.25</v>
          </cell>
          <cell r="EV22">
            <v>76.5</v>
          </cell>
          <cell r="FA22">
            <v>76</v>
          </cell>
          <cell r="GA22">
            <v>78.333333333333329</v>
          </cell>
          <cell r="IP22">
            <v>76.68518518518519</v>
          </cell>
          <cell r="IT22">
            <v>82.875</v>
          </cell>
          <cell r="IU22">
            <v>83.2</v>
          </cell>
        </row>
        <row r="23">
          <cell r="Y23">
            <v>75</v>
          </cell>
          <cell r="AN23">
            <v>75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78</v>
          </cell>
          <cell r="DB23">
            <v>76.25</v>
          </cell>
          <cell r="EC23">
            <v>80</v>
          </cell>
          <cell r="EQ23">
            <v>75</v>
          </cell>
          <cell r="EV23">
            <v>73.5</v>
          </cell>
          <cell r="FA23">
            <v>75</v>
          </cell>
          <cell r="GA23">
            <v>78.083333333333329</v>
          </cell>
          <cell r="IP23">
            <v>74.586772486772489</v>
          </cell>
          <cell r="IT23">
            <v>86.976785714285711</v>
          </cell>
          <cell r="IU23">
            <v>81.3</v>
          </cell>
        </row>
        <row r="24">
          <cell r="Y24">
            <v>75</v>
          </cell>
          <cell r="AN24">
            <v>75</v>
          </cell>
          <cell r="BC24">
            <v>28</v>
          </cell>
          <cell r="BR24">
            <v>76</v>
          </cell>
          <cell r="BY24">
            <v>77.25</v>
          </cell>
          <cell r="CL24">
            <v>75</v>
          </cell>
          <cell r="CS24">
            <v>77.5</v>
          </cell>
          <cell r="DB24">
            <v>76.125</v>
          </cell>
          <cell r="EC24">
            <v>80</v>
          </cell>
          <cell r="EQ24">
            <v>0</v>
          </cell>
          <cell r="EV24">
            <v>75</v>
          </cell>
          <cell r="FA24">
            <v>72.75</v>
          </cell>
          <cell r="GA24">
            <v>13.833333333333334</v>
          </cell>
          <cell r="IP24">
            <v>58.815343915343924</v>
          </cell>
          <cell r="IT24">
            <v>76.800000000000011</v>
          </cell>
          <cell r="IU24">
            <v>79.5</v>
          </cell>
        </row>
        <row r="25">
          <cell r="Y25">
            <v>75</v>
          </cell>
          <cell r="AN25">
            <v>76</v>
          </cell>
          <cell r="BC25">
            <v>20</v>
          </cell>
          <cell r="BR25">
            <v>75</v>
          </cell>
          <cell r="BY25">
            <v>76.5</v>
          </cell>
          <cell r="CL25">
            <v>78</v>
          </cell>
          <cell r="CS25">
            <v>78</v>
          </cell>
          <cell r="DB25">
            <v>78</v>
          </cell>
          <cell r="EC25">
            <v>76</v>
          </cell>
          <cell r="EQ25">
            <v>22</v>
          </cell>
          <cell r="EV25">
            <v>72.5</v>
          </cell>
          <cell r="FA25">
            <v>75</v>
          </cell>
          <cell r="GA25">
            <v>2.9166666666666665</v>
          </cell>
          <cell r="IP25">
            <v>44.457671957671955</v>
          </cell>
          <cell r="IT25">
            <v>76.800000000000011</v>
          </cell>
          <cell r="IU25">
            <v>77.73</v>
          </cell>
        </row>
        <row r="26">
          <cell r="Y26">
            <v>75</v>
          </cell>
          <cell r="AN26">
            <v>75</v>
          </cell>
          <cell r="BC26">
            <v>80</v>
          </cell>
          <cell r="BR26">
            <v>76</v>
          </cell>
          <cell r="BY26">
            <v>76.5</v>
          </cell>
          <cell r="CL26">
            <v>75</v>
          </cell>
          <cell r="CS26">
            <v>78.75</v>
          </cell>
          <cell r="DB26">
            <v>77.75</v>
          </cell>
          <cell r="EC26">
            <v>76</v>
          </cell>
          <cell r="EQ26">
            <v>75</v>
          </cell>
          <cell r="EV26">
            <v>74</v>
          </cell>
          <cell r="FA26">
            <v>77</v>
          </cell>
          <cell r="GA26">
            <v>77.833333333333329</v>
          </cell>
          <cell r="IP26">
            <v>68.728571428571428</v>
          </cell>
          <cell r="IT26">
            <v>83.714285714285722</v>
          </cell>
          <cell r="IU26">
            <v>78.8</v>
          </cell>
        </row>
        <row r="27">
          <cell r="Y27">
            <v>75</v>
          </cell>
          <cell r="AN27">
            <v>77</v>
          </cell>
          <cell r="BC27">
            <v>25</v>
          </cell>
          <cell r="BR27">
            <v>76</v>
          </cell>
          <cell r="BY27">
            <v>77</v>
          </cell>
          <cell r="CL27">
            <v>75</v>
          </cell>
          <cell r="CS27">
            <v>79.25</v>
          </cell>
          <cell r="DB27">
            <v>76.75</v>
          </cell>
          <cell r="EC27">
            <v>80</v>
          </cell>
          <cell r="EQ27">
            <v>77</v>
          </cell>
          <cell r="EV27">
            <v>76</v>
          </cell>
          <cell r="FA27">
            <v>75.75</v>
          </cell>
          <cell r="GA27">
            <v>38.333333333333336</v>
          </cell>
          <cell r="IP27">
            <v>70.148677248677259</v>
          </cell>
          <cell r="IT27">
            <v>83.326785714285705</v>
          </cell>
          <cell r="IU27">
            <v>80.45</v>
          </cell>
        </row>
        <row r="28">
          <cell r="Y28">
            <v>77</v>
          </cell>
          <cell r="AN28">
            <v>76</v>
          </cell>
          <cell r="BC28">
            <v>80</v>
          </cell>
          <cell r="BR28">
            <v>76</v>
          </cell>
          <cell r="BY28">
            <v>76</v>
          </cell>
          <cell r="CL28">
            <v>78</v>
          </cell>
          <cell r="CS28">
            <v>81</v>
          </cell>
          <cell r="DB28">
            <v>76.75</v>
          </cell>
          <cell r="EC28">
            <v>76</v>
          </cell>
          <cell r="EQ28">
            <v>76.5</v>
          </cell>
          <cell r="EV28">
            <v>72</v>
          </cell>
          <cell r="FA28">
            <v>79.25</v>
          </cell>
          <cell r="GA28">
            <v>78.583333333333329</v>
          </cell>
          <cell r="IP28">
            <v>77.661904761904765</v>
          </cell>
          <cell r="IT28">
            <v>84.898214285714289</v>
          </cell>
          <cell r="IU28">
            <v>83</v>
          </cell>
        </row>
        <row r="29">
          <cell r="Y29">
            <v>75</v>
          </cell>
          <cell r="AN29">
            <v>78</v>
          </cell>
          <cell r="BC29">
            <v>80</v>
          </cell>
          <cell r="BR29">
            <v>76</v>
          </cell>
          <cell r="BY29">
            <v>77</v>
          </cell>
          <cell r="CL29">
            <v>75</v>
          </cell>
          <cell r="CS29">
            <v>79.25</v>
          </cell>
          <cell r="DB29">
            <v>77.5</v>
          </cell>
          <cell r="EC29">
            <v>80</v>
          </cell>
          <cell r="EQ29">
            <v>78</v>
          </cell>
          <cell r="EV29">
            <v>72.5</v>
          </cell>
          <cell r="FA29">
            <v>75.5</v>
          </cell>
          <cell r="GA29">
            <v>77.833333333333329</v>
          </cell>
          <cell r="IP29">
            <v>76.750793650793639</v>
          </cell>
          <cell r="IT29">
            <v>83.51428571428572</v>
          </cell>
          <cell r="IU29">
            <v>87.7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75</v>
          </cell>
          <cell r="BY30">
            <v>77.5</v>
          </cell>
          <cell r="CL30">
            <v>75</v>
          </cell>
          <cell r="CS30">
            <v>79</v>
          </cell>
          <cell r="DB30">
            <v>77.625</v>
          </cell>
          <cell r="EC30">
            <v>76</v>
          </cell>
          <cell r="EQ30">
            <v>37.5</v>
          </cell>
          <cell r="EV30">
            <v>72</v>
          </cell>
          <cell r="FA30">
            <v>77.5</v>
          </cell>
          <cell r="GA30">
            <v>70.916666666666671</v>
          </cell>
          <cell r="IP30">
            <v>71.798412698412704</v>
          </cell>
          <cell r="IT30">
            <v>80.928571428571431</v>
          </cell>
          <cell r="IU30">
            <v>81.05</v>
          </cell>
        </row>
        <row r="31">
          <cell r="Y31">
            <v>76</v>
          </cell>
          <cell r="AN31">
            <v>77</v>
          </cell>
          <cell r="BC31">
            <v>80</v>
          </cell>
          <cell r="BR31">
            <v>76</v>
          </cell>
          <cell r="BY31">
            <v>76</v>
          </cell>
          <cell r="CL31">
            <v>75</v>
          </cell>
          <cell r="CS31">
            <v>79.5</v>
          </cell>
          <cell r="DB31">
            <v>80.875</v>
          </cell>
          <cell r="EC31">
            <v>80</v>
          </cell>
          <cell r="EQ31">
            <v>75</v>
          </cell>
          <cell r="EV31">
            <v>72.25</v>
          </cell>
          <cell r="FA31">
            <v>75</v>
          </cell>
          <cell r="GA31">
            <v>70.5</v>
          </cell>
          <cell r="IP31">
            <v>65.32380952380953</v>
          </cell>
          <cell r="IT31">
            <v>82.007142857142867</v>
          </cell>
          <cell r="IU31">
            <v>81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76</v>
          </cell>
          <cell r="BY32">
            <v>76</v>
          </cell>
          <cell r="CL32">
            <v>75</v>
          </cell>
          <cell r="CS32">
            <v>78</v>
          </cell>
          <cell r="DB32">
            <v>77.25</v>
          </cell>
          <cell r="EC32">
            <v>80</v>
          </cell>
          <cell r="EQ32">
            <v>75</v>
          </cell>
          <cell r="EV32">
            <v>75.5</v>
          </cell>
          <cell r="FA32">
            <v>72.5</v>
          </cell>
          <cell r="GA32">
            <v>79.666666666666671</v>
          </cell>
          <cell r="IP32">
            <v>74.426984126984138</v>
          </cell>
          <cell r="IT32">
            <v>82.544642857142861</v>
          </cell>
          <cell r="IU32">
            <v>88.5</v>
          </cell>
        </row>
        <row r="33">
          <cell r="Y33">
            <v>75</v>
          </cell>
          <cell r="AN33">
            <v>78</v>
          </cell>
          <cell r="BC33">
            <v>80</v>
          </cell>
          <cell r="BR33">
            <v>75</v>
          </cell>
          <cell r="BY33">
            <v>76</v>
          </cell>
          <cell r="CL33">
            <v>75</v>
          </cell>
          <cell r="CS33">
            <v>32.75</v>
          </cell>
          <cell r="DB33">
            <v>58.625</v>
          </cell>
          <cell r="EC33">
            <v>76</v>
          </cell>
          <cell r="EQ33">
            <v>75</v>
          </cell>
          <cell r="EV33">
            <v>72.5</v>
          </cell>
          <cell r="FA33">
            <v>73.75</v>
          </cell>
          <cell r="GA33">
            <v>57.583333333333336</v>
          </cell>
          <cell r="IP33">
            <v>58.607936507936508</v>
          </cell>
          <cell r="IT33">
            <v>80.54821428571428</v>
          </cell>
          <cell r="IU33">
            <v>79.599999999999994</v>
          </cell>
        </row>
        <row r="34">
          <cell r="Y34">
            <v>75</v>
          </cell>
          <cell r="AN34">
            <v>75</v>
          </cell>
          <cell r="BC34">
            <v>80</v>
          </cell>
          <cell r="BR34">
            <v>75</v>
          </cell>
          <cell r="BY34">
            <v>78.5</v>
          </cell>
          <cell r="CL34">
            <v>75</v>
          </cell>
          <cell r="CS34">
            <v>79.5</v>
          </cell>
          <cell r="DB34">
            <v>78.75</v>
          </cell>
          <cell r="EC34">
            <v>78</v>
          </cell>
          <cell r="EQ34">
            <v>75.25</v>
          </cell>
          <cell r="EV34">
            <v>75.5</v>
          </cell>
          <cell r="FA34">
            <v>77</v>
          </cell>
          <cell r="GA34">
            <v>79.5</v>
          </cell>
          <cell r="IP34">
            <v>76.290476190476184</v>
          </cell>
          <cell r="IT34">
            <v>80.305357142857133</v>
          </cell>
          <cell r="IU34">
            <v>80.2</v>
          </cell>
        </row>
        <row r="35">
          <cell r="Y35">
            <v>75</v>
          </cell>
          <cell r="AN35">
            <v>76</v>
          </cell>
          <cell r="BC35">
            <v>80</v>
          </cell>
          <cell r="BR35">
            <v>76</v>
          </cell>
          <cell r="BY35">
            <v>78.5</v>
          </cell>
          <cell r="CL35">
            <v>75</v>
          </cell>
          <cell r="CS35">
            <v>75.5</v>
          </cell>
          <cell r="DB35">
            <v>79.875</v>
          </cell>
          <cell r="EC35">
            <v>76</v>
          </cell>
          <cell r="EQ35">
            <v>78</v>
          </cell>
          <cell r="EV35">
            <v>79</v>
          </cell>
          <cell r="FA35">
            <v>77</v>
          </cell>
          <cell r="GA35">
            <v>80.833333333333329</v>
          </cell>
          <cell r="IP35">
            <v>78.696825396825389</v>
          </cell>
          <cell r="IT35">
            <v>85.555357142857133</v>
          </cell>
          <cell r="IU35">
            <v>79.45</v>
          </cell>
        </row>
        <row r="36">
          <cell r="Y36">
            <v>75</v>
          </cell>
          <cell r="AN36">
            <v>77</v>
          </cell>
          <cell r="BC36">
            <v>80</v>
          </cell>
          <cell r="BR36">
            <v>76</v>
          </cell>
          <cell r="BY36">
            <v>78.75</v>
          </cell>
          <cell r="CL36">
            <v>78</v>
          </cell>
          <cell r="CS36">
            <v>81.25</v>
          </cell>
          <cell r="DB36">
            <v>80.75</v>
          </cell>
          <cell r="EC36">
            <v>80</v>
          </cell>
          <cell r="EQ36">
            <v>79</v>
          </cell>
          <cell r="EV36">
            <v>77</v>
          </cell>
          <cell r="FA36">
            <v>79.5</v>
          </cell>
          <cell r="GA36">
            <v>83.25</v>
          </cell>
          <cell r="IP36">
            <v>80.576190476190476</v>
          </cell>
          <cell r="IT36">
            <v>84.4375</v>
          </cell>
          <cell r="IU36">
            <v>86.4</v>
          </cell>
        </row>
        <row r="37">
          <cell r="Y37">
            <v>85</v>
          </cell>
          <cell r="AN37">
            <v>76</v>
          </cell>
          <cell r="BC37">
            <v>20</v>
          </cell>
          <cell r="BR37">
            <v>75</v>
          </cell>
          <cell r="BY37">
            <v>80</v>
          </cell>
          <cell r="CL37">
            <v>75</v>
          </cell>
          <cell r="CS37">
            <v>80.75</v>
          </cell>
          <cell r="DB37">
            <v>76.125</v>
          </cell>
          <cell r="EC37">
            <v>76</v>
          </cell>
          <cell r="EQ37">
            <v>76.75</v>
          </cell>
          <cell r="EV37">
            <v>72.25</v>
          </cell>
          <cell r="FA37">
            <v>75</v>
          </cell>
          <cell r="GA37">
            <v>78.833333333333329</v>
          </cell>
          <cell r="IP37">
            <v>71.344444444444449</v>
          </cell>
          <cell r="IT37">
            <v>84.964285714285722</v>
          </cell>
          <cell r="IU37">
            <v>89.3</v>
          </cell>
        </row>
        <row r="38">
          <cell r="Y38">
            <v>75</v>
          </cell>
          <cell r="AN38">
            <v>78</v>
          </cell>
          <cell r="BC38">
            <v>80</v>
          </cell>
          <cell r="BR38">
            <v>75</v>
          </cell>
          <cell r="BY38">
            <v>77</v>
          </cell>
          <cell r="CL38">
            <v>75</v>
          </cell>
          <cell r="CS38">
            <v>79.25</v>
          </cell>
          <cell r="DB38">
            <v>78.5</v>
          </cell>
          <cell r="EC38">
            <v>80</v>
          </cell>
          <cell r="EQ38">
            <v>77</v>
          </cell>
          <cell r="EV38">
            <v>72</v>
          </cell>
          <cell r="FA38">
            <v>75</v>
          </cell>
          <cell r="GA38">
            <v>77.916666666666671</v>
          </cell>
          <cell r="IP38">
            <v>73.090476190476195</v>
          </cell>
          <cell r="IT38">
            <v>84.366071428571431</v>
          </cell>
          <cell r="IU38">
            <v>78.400000000000006</v>
          </cell>
        </row>
        <row r="39">
          <cell r="Y39">
            <v>75</v>
          </cell>
          <cell r="AN39">
            <v>76</v>
          </cell>
          <cell r="BC39">
            <v>80</v>
          </cell>
          <cell r="BR39">
            <v>75</v>
          </cell>
          <cell r="BY39">
            <v>76.75</v>
          </cell>
          <cell r="CL39">
            <v>78</v>
          </cell>
          <cell r="CS39">
            <v>77</v>
          </cell>
          <cell r="DB39">
            <v>77.625</v>
          </cell>
          <cell r="EC39">
            <v>80</v>
          </cell>
          <cell r="EQ39">
            <v>78</v>
          </cell>
          <cell r="EV39">
            <v>72</v>
          </cell>
          <cell r="FA39">
            <v>76.5</v>
          </cell>
          <cell r="GA39">
            <v>78</v>
          </cell>
          <cell r="IP39">
            <v>82.468253968253961</v>
          </cell>
          <cell r="IT39">
            <v>85.294642857142861</v>
          </cell>
          <cell r="IU39">
            <v>82.2</v>
          </cell>
        </row>
        <row r="40">
          <cell r="Y40">
            <v>75</v>
          </cell>
          <cell r="AN40">
            <v>77</v>
          </cell>
          <cell r="BC40">
            <v>80</v>
          </cell>
          <cell r="BR40">
            <v>75</v>
          </cell>
          <cell r="BY40">
            <v>75.5</v>
          </cell>
          <cell r="CL40">
            <v>78</v>
          </cell>
          <cell r="CS40">
            <v>78.75</v>
          </cell>
          <cell r="DB40">
            <v>82.125</v>
          </cell>
          <cell r="EC40">
            <v>80</v>
          </cell>
          <cell r="EQ40">
            <v>77.25</v>
          </cell>
          <cell r="EV40">
            <v>75.5</v>
          </cell>
          <cell r="FA40">
            <v>78.5</v>
          </cell>
          <cell r="GA40">
            <v>80</v>
          </cell>
          <cell r="IP40">
            <v>78.30952380952381</v>
          </cell>
          <cell r="IT40">
            <v>85.866071428571431</v>
          </cell>
          <cell r="IU40">
            <v>79</v>
          </cell>
        </row>
        <row r="41">
          <cell r="Y41">
            <v>75</v>
          </cell>
          <cell r="AN41">
            <v>76</v>
          </cell>
          <cell r="BC41">
            <v>33</v>
          </cell>
          <cell r="BR41">
            <v>75</v>
          </cell>
          <cell r="BY41">
            <v>76.5</v>
          </cell>
          <cell r="CL41">
            <v>75</v>
          </cell>
          <cell r="CS41">
            <v>77.75</v>
          </cell>
          <cell r="DB41">
            <v>79.25</v>
          </cell>
          <cell r="EC41">
            <v>76</v>
          </cell>
          <cell r="EQ41">
            <v>75.5</v>
          </cell>
          <cell r="EV41">
            <v>72</v>
          </cell>
          <cell r="FA41">
            <v>78.75</v>
          </cell>
          <cell r="GA41">
            <v>78</v>
          </cell>
          <cell r="IP41">
            <v>64.023809523809533</v>
          </cell>
          <cell r="IT41">
            <v>80.419642857142861</v>
          </cell>
          <cell r="IU41">
            <v>38.6</v>
          </cell>
        </row>
        <row r="42">
          <cell r="Y42">
            <v>85</v>
          </cell>
          <cell r="AN42">
            <v>77</v>
          </cell>
          <cell r="BC42">
            <v>80</v>
          </cell>
          <cell r="BR42">
            <v>75</v>
          </cell>
          <cell r="BY42">
            <v>78.75</v>
          </cell>
          <cell r="CL42">
            <v>75</v>
          </cell>
          <cell r="CS42">
            <v>81</v>
          </cell>
          <cell r="DB42">
            <v>79.375</v>
          </cell>
          <cell r="EC42">
            <v>76</v>
          </cell>
          <cell r="EQ42">
            <v>82.75</v>
          </cell>
          <cell r="EV42">
            <v>74.5</v>
          </cell>
          <cell r="FA42">
            <v>76.75</v>
          </cell>
          <cell r="GA42">
            <v>79.083333333333329</v>
          </cell>
          <cell r="IP42">
            <v>82.768253968253958</v>
          </cell>
          <cell r="IT42">
            <v>82.680357142857133</v>
          </cell>
          <cell r="IU42">
            <v>87.65</v>
          </cell>
        </row>
        <row r="43">
          <cell r="Y43">
            <v>90</v>
          </cell>
          <cell r="AN43">
            <v>75</v>
          </cell>
          <cell r="BC43">
            <v>80</v>
          </cell>
          <cell r="BR43">
            <v>76</v>
          </cell>
          <cell r="BY43">
            <v>77.75</v>
          </cell>
          <cell r="CL43">
            <v>75</v>
          </cell>
          <cell r="CS43">
            <v>81.25</v>
          </cell>
          <cell r="DB43">
            <v>82.625</v>
          </cell>
          <cell r="EC43">
            <v>80</v>
          </cell>
          <cell r="EQ43">
            <v>76.25</v>
          </cell>
          <cell r="EV43">
            <v>72.75</v>
          </cell>
          <cell r="FA43">
            <v>76.75</v>
          </cell>
          <cell r="GA43">
            <v>78.666666666666671</v>
          </cell>
          <cell r="IP43">
            <v>81.434920634920644</v>
          </cell>
          <cell r="IT43">
            <v>86.401785714285722</v>
          </cell>
          <cell r="IU43">
            <v>84.5</v>
          </cell>
        </row>
        <row r="44">
          <cell r="Y44">
            <v>80</v>
          </cell>
          <cell r="AN44">
            <v>78</v>
          </cell>
          <cell r="BC44">
            <v>80</v>
          </cell>
          <cell r="BR44">
            <v>76</v>
          </cell>
          <cell r="BY44">
            <v>81.75</v>
          </cell>
          <cell r="CL44">
            <v>78</v>
          </cell>
          <cell r="CS44">
            <v>81.25</v>
          </cell>
          <cell r="DB44">
            <v>79.375</v>
          </cell>
          <cell r="EC44">
            <v>80</v>
          </cell>
          <cell r="EQ44">
            <v>76.75</v>
          </cell>
          <cell r="EV44">
            <v>76.5</v>
          </cell>
          <cell r="FA44">
            <v>79.5</v>
          </cell>
          <cell r="GA44">
            <v>82</v>
          </cell>
          <cell r="IP44">
            <v>82.228571428571428</v>
          </cell>
          <cell r="IT44">
            <v>82.433928571428567</v>
          </cell>
          <cell r="IU44">
            <v>80.3</v>
          </cell>
        </row>
        <row r="45">
          <cell r="Y45">
            <v>78</v>
          </cell>
          <cell r="AN45">
            <v>76</v>
          </cell>
          <cell r="BC45">
            <v>80</v>
          </cell>
          <cell r="BR45">
            <v>76</v>
          </cell>
          <cell r="BY45">
            <v>79.5</v>
          </cell>
          <cell r="CL45">
            <v>75</v>
          </cell>
          <cell r="CS45">
            <v>80.25</v>
          </cell>
          <cell r="DB45">
            <v>78.625</v>
          </cell>
          <cell r="EC45">
            <v>80</v>
          </cell>
          <cell r="EQ45">
            <v>76.5</v>
          </cell>
          <cell r="EV45">
            <v>76</v>
          </cell>
          <cell r="FA45">
            <v>75.5</v>
          </cell>
          <cell r="GA45">
            <v>78.166666666666671</v>
          </cell>
          <cell r="IP45">
            <v>72.401587301587298</v>
          </cell>
          <cell r="IT45">
            <v>81.205357142857139</v>
          </cell>
          <cell r="IU45">
            <v>82.5</v>
          </cell>
        </row>
        <row r="46">
          <cell r="Y46">
            <v>75</v>
          </cell>
          <cell r="AN46">
            <v>78</v>
          </cell>
          <cell r="BC46">
            <v>80</v>
          </cell>
          <cell r="BR46">
            <v>75</v>
          </cell>
          <cell r="BY46">
            <v>75</v>
          </cell>
          <cell r="CL46">
            <v>75</v>
          </cell>
          <cell r="CS46">
            <v>77</v>
          </cell>
          <cell r="DB46">
            <v>77.875</v>
          </cell>
          <cell r="EC46">
            <v>80</v>
          </cell>
          <cell r="EQ46">
            <v>76.25</v>
          </cell>
          <cell r="EV46">
            <v>72.25</v>
          </cell>
          <cell r="FA46">
            <v>78.25</v>
          </cell>
          <cell r="GA46">
            <v>79.166666666666671</v>
          </cell>
          <cell r="IP46">
            <v>75.693650793650789</v>
          </cell>
          <cell r="IT46">
            <v>85.719642857142858</v>
          </cell>
          <cell r="IU46">
            <v>82.3</v>
          </cell>
        </row>
        <row r="47">
          <cell r="Y47">
            <v>75</v>
          </cell>
          <cell r="AN47">
            <v>76</v>
          </cell>
          <cell r="BC47">
            <v>25</v>
          </cell>
          <cell r="BR47">
            <v>75</v>
          </cell>
          <cell r="BY47">
            <v>27.5</v>
          </cell>
          <cell r="CL47">
            <v>75</v>
          </cell>
          <cell r="CS47">
            <v>70.5</v>
          </cell>
          <cell r="DB47">
            <v>56.875</v>
          </cell>
          <cell r="EC47">
            <v>76</v>
          </cell>
          <cell r="EQ47">
            <v>4</v>
          </cell>
          <cell r="EV47">
            <v>72</v>
          </cell>
          <cell r="FA47">
            <v>71.75</v>
          </cell>
          <cell r="GA47">
            <v>50.083333333333336</v>
          </cell>
          <cell r="IP47">
            <v>40.689682539682529</v>
          </cell>
          <cell r="IT47">
            <v>76.800000000000011</v>
          </cell>
          <cell r="IU47">
            <v>39.9</v>
          </cell>
        </row>
        <row r="48">
          <cell r="Y48">
            <v>76</v>
          </cell>
          <cell r="AN48">
            <v>78</v>
          </cell>
          <cell r="BC48">
            <v>80</v>
          </cell>
          <cell r="BR48">
            <v>75</v>
          </cell>
          <cell r="BY48">
            <v>77.75</v>
          </cell>
          <cell r="CL48">
            <v>75</v>
          </cell>
          <cell r="CS48">
            <v>79.5</v>
          </cell>
          <cell r="DB48">
            <v>76</v>
          </cell>
          <cell r="EC48">
            <v>76</v>
          </cell>
          <cell r="EQ48">
            <v>76.25</v>
          </cell>
          <cell r="EV48">
            <v>77</v>
          </cell>
          <cell r="FA48">
            <v>76</v>
          </cell>
          <cell r="GA48">
            <v>79.666666666666671</v>
          </cell>
          <cell r="IP48">
            <v>77.206349206349202</v>
          </cell>
          <cell r="IT48">
            <v>85.798214285714295</v>
          </cell>
          <cell r="IU48">
            <v>82</v>
          </cell>
        </row>
        <row r="49">
          <cell r="Y49">
            <v>76</v>
          </cell>
          <cell r="AN49">
            <v>75</v>
          </cell>
          <cell r="BC49">
            <v>80</v>
          </cell>
          <cell r="BR49">
            <v>75</v>
          </cell>
          <cell r="BY49">
            <v>75</v>
          </cell>
          <cell r="CL49">
            <v>80</v>
          </cell>
          <cell r="CS49">
            <v>80.5</v>
          </cell>
          <cell r="DB49">
            <v>75.75</v>
          </cell>
          <cell r="EC49">
            <v>76</v>
          </cell>
          <cell r="EQ49">
            <v>75</v>
          </cell>
          <cell r="EV49">
            <v>72.5</v>
          </cell>
          <cell r="FA49">
            <v>75.5</v>
          </cell>
          <cell r="GA49">
            <v>77.916666666666671</v>
          </cell>
          <cell r="IP49">
            <v>75.128571428571419</v>
          </cell>
          <cell r="IT49">
            <v>82.491071428571431</v>
          </cell>
          <cell r="IU49">
            <v>78.8</v>
          </cell>
        </row>
        <row r="50">
          <cell r="Y50">
            <v>75</v>
          </cell>
          <cell r="AN50">
            <v>78</v>
          </cell>
          <cell r="BC50">
            <v>80</v>
          </cell>
          <cell r="BR50">
            <v>75</v>
          </cell>
          <cell r="BY50">
            <v>77</v>
          </cell>
          <cell r="CL50">
            <v>75</v>
          </cell>
          <cell r="CS50">
            <v>76.5</v>
          </cell>
          <cell r="DB50">
            <v>75</v>
          </cell>
          <cell r="EC50">
            <v>76</v>
          </cell>
          <cell r="EQ50">
            <v>76</v>
          </cell>
          <cell r="EV50">
            <v>73.5</v>
          </cell>
          <cell r="FA50">
            <v>75</v>
          </cell>
          <cell r="GA50">
            <v>82.5</v>
          </cell>
          <cell r="IP50">
            <v>74.06825396825397</v>
          </cell>
          <cell r="IT50">
            <v>0</v>
          </cell>
          <cell r="IU50">
            <v>8</v>
          </cell>
        </row>
        <row r="51">
          <cell r="Y51">
            <v>76</v>
          </cell>
          <cell r="AN51">
            <v>78</v>
          </cell>
          <cell r="BC51">
            <v>80</v>
          </cell>
          <cell r="BR51">
            <v>75</v>
          </cell>
          <cell r="BY51">
            <v>74.5</v>
          </cell>
          <cell r="CL51">
            <v>75</v>
          </cell>
          <cell r="CS51">
            <v>79</v>
          </cell>
          <cell r="DB51">
            <v>79</v>
          </cell>
          <cell r="EC51">
            <v>76</v>
          </cell>
          <cell r="EQ51">
            <v>73.75</v>
          </cell>
          <cell r="EV51">
            <v>72</v>
          </cell>
          <cell r="FA51">
            <v>74.75</v>
          </cell>
          <cell r="GA51">
            <v>78.583333333333329</v>
          </cell>
          <cell r="IP51">
            <v>78.623809523809527</v>
          </cell>
          <cell r="IT51">
            <v>85.758928571428569</v>
          </cell>
          <cell r="IU51">
            <v>40</v>
          </cell>
        </row>
        <row r="52">
          <cell r="Y52">
            <v>75</v>
          </cell>
          <cell r="AN52">
            <v>77</v>
          </cell>
          <cell r="BC52">
            <v>80</v>
          </cell>
          <cell r="BR52">
            <v>76</v>
          </cell>
          <cell r="BY52">
            <v>75</v>
          </cell>
          <cell r="CL52">
            <v>75</v>
          </cell>
          <cell r="CS52">
            <v>80.75</v>
          </cell>
          <cell r="DB52">
            <v>76.125</v>
          </cell>
          <cell r="EC52">
            <v>80</v>
          </cell>
          <cell r="EQ52">
            <v>76.25</v>
          </cell>
          <cell r="EV52">
            <v>72.5</v>
          </cell>
          <cell r="FA52">
            <v>77.25</v>
          </cell>
          <cell r="GA52">
            <v>80.666666666666671</v>
          </cell>
          <cell r="IP52">
            <v>79.261904761904773</v>
          </cell>
          <cell r="IT52">
            <v>85.669642857142861</v>
          </cell>
          <cell r="IU52">
            <v>81.3</v>
          </cell>
        </row>
        <row r="53">
          <cell r="Y53">
            <v>75</v>
          </cell>
          <cell r="AN53">
            <v>78</v>
          </cell>
          <cell r="BC53">
            <v>20</v>
          </cell>
          <cell r="BR53">
            <v>75</v>
          </cell>
          <cell r="BY53">
            <v>78</v>
          </cell>
          <cell r="CL53">
            <v>75</v>
          </cell>
          <cell r="CS53">
            <v>78.25</v>
          </cell>
          <cell r="DB53">
            <v>73.75</v>
          </cell>
          <cell r="EC53">
            <v>76</v>
          </cell>
          <cell r="EQ53">
            <v>77.5</v>
          </cell>
          <cell r="EV53">
            <v>72.25</v>
          </cell>
          <cell r="FA53">
            <v>73.75</v>
          </cell>
          <cell r="GA53">
            <v>77.833333333333329</v>
          </cell>
          <cell r="IP53">
            <v>67.782539682539692</v>
          </cell>
          <cell r="IT53">
            <v>72.017857142857139</v>
          </cell>
          <cell r="IU53">
            <v>39.9</v>
          </cell>
        </row>
        <row r="54">
          <cell r="Y54">
            <v>75</v>
          </cell>
          <cell r="AN54">
            <v>77</v>
          </cell>
          <cell r="BC54">
            <v>23</v>
          </cell>
          <cell r="BR54">
            <v>75</v>
          </cell>
          <cell r="BY54">
            <v>77.5</v>
          </cell>
          <cell r="CL54">
            <v>75</v>
          </cell>
          <cell r="CS54">
            <v>78.25</v>
          </cell>
          <cell r="DB54">
            <v>75.875</v>
          </cell>
          <cell r="EC54">
            <v>80</v>
          </cell>
          <cell r="EQ54">
            <v>28</v>
          </cell>
          <cell r="EV54">
            <v>72.25</v>
          </cell>
          <cell r="FA54">
            <v>76.5</v>
          </cell>
          <cell r="GA54">
            <v>78.75</v>
          </cell>
          <cell r="IP54">
            <v>72.515873015873026</v>
          </cell>
          <cell r="IT54">
            <v>82.258928571428569</v>
          </cell>
          <cell r="IU54">
            <v>82.8</v>
          </cell>
        </row>
        <row r="55">
          <cell r="Y55">
            <v>75</v>
          </cell>
          <cell r="AN55">
            <v>76</v>
          </cell>
          <cell r="BC55">
            <v>80</v>
          </cell>
          <cell r="BR55">
            <v>76</v>
          </cell>
          <cell r="BY55">
            <v>77</v>
          </cell>
          <cell r="CL55">
            <v>75</v>
          </cell>
          <cell r="CS55">
            <v>78.75</v>
          </cell>
          <cell r="DB55">
            <v>82.5</v>
          </cell>
          <cell r="EC55">
            <v>80</v>
          </cell>
          <cell r="EQ55">
            <v>75</v>
          </cell>
          <cell r="EV55">
            <v>76.5</v>
          </cell>
          <cell r="FA55">
            <v>75.75</v>
          </cell>
          <cell r="GA55">
            <v>79.833333333333329</v>
          </cell>
          <cell r="IP55">
            <v>82.022222222222226</v>
          </cell>
          <cell r="IT55">
            <v>86.782142857142858</v>
          </cell>
          <cell r="IU55">
            <v>81.099999999999994</v>
          </cell>
        </row>
        <row r="56">
          <cell r="Y56">
            <v>75</v>
          </cell>
          <cell r="AN56">
            <v>77</v>
          </cell>
          <cell r="BC56">
            <v>80</v>
          </cell>
          <cell r="BR56">
            <v>76</v>
          </cell>
          <cell r="BY56">
            <v>79</v>
          </cell>
          <cell r="CL56">
            <v>78</v>
          </cell>
          <cell r="CS56">
            <v>79</v>
          </cell>
          <cell r="DB56">
            <v>78.875</v>
          </cell>
          <cell r="EC56">
            <v>80</v>
          </cell>
          <cell r="EQ56">
            <v>76.5</v>
          </cell>
          <cell r="EV56">
            <v>76.5</v>
          </cell>
          <cell r="FA56">
            <v>79</v>
          </cell>
          <cell r="GA56">
            <v>84.166666666666671</v>
          </cell>
          <cell r="IP56">
            <v>85.38095238095238</v>
          </cell>
          <cell r="IT56">
            <v>84.785714285714278</v>
          </cell>
          <cell r="IU56">
            <v>82.8</v>
          </cell>
        </row>
        <row r="57">
          <cell r="Y57">
            <v>80</v>
          </cell>
          <cell r="AN57">
            <v>75</v>
          </cell>
          <cell r="BC57">
            <v>80</v>
          </cell>
          <cell r="BR57">
            <v>76</v>
          </cell>
          <cell r="BY57">
            <v>78</v>
          </cell>
          <cell r="CL57">
            <v>75</v>
          </cell>
          <cell r="CS57">
            <v>82</v>
          </cell>
          <cell r="DB57">
            <v>77</v>
          </cell>
          <cell r="EC57">
            <v>80</v>
          </cell>
          <cell r="EQ57">
            <v>77.75</v>
          </cell>
          <cell r="EV57">
            <v>72</v>
          </cell>
          <cell r="FA57">
            <v>79</v>
          </cell>
          <cell r="GA57">
            <v>77.833333333333329</v>
          </cell>
          <cell r="IP57">
            <v>82.885714285714272</v>
          </cell>
          <cell r="IT57">
            <v>82.919642857142861</v>
          </cell>
          <cell r="IU57">
            <v>79.864999999999995</v>
          </cell>
        </row>
        <row r="58">
          <cell r="Y58">
            <v>75</v>
          </cell>
          <cell r="AN58">
            <v>77</v>
          </cell>
          <cell r="BC58">
            <v>80</v>
          </cell>
          <cell r="BR58">
            <v>76</v>
          </cell>
          <cell r="BY58">
            <v>79</v>
          </cell>
          <cell r="CL58">
            <v>75</v>
          </cell>
          <cell r="CS58">
            <v>81</v>
          </cell>
          <cell r="DB58">
            <v>79.75</v>
          </cell>
          <cell r="EC58">
            <v>80</v>
          </cell>
          <cell r="EQ58">
            <v>74</v>
          </cell>
          <cell r="EV58">
            <v>75.5</v>
          </cell>
          <cell r="FA58">
            <v>77.5</v>
          </cell>
          <cell r="GA58">
            <v>81.25</v>
          </cell>
          <cell r="IP58">
            <v>82.425396825396845</v>
          </cell>
          <cell r="IT58">
            <v>82.830357142857139</v>
          </cell>
          <cell r="IU58">
            <v>83.7</v>
          </cell>
        </row>
        <row r="59">
          <cell r="Y59">
            <v>85</v>
          </cell>
          <cell r="AN59">
            <v>75</v>
          </cell>
          <cell r="BC59">
            <v>50</v>
          </cell>
          <cell r="BR59">
            <v>76</v>
          </cell>
          <cell r="BY59">
            <v>76</v>
          </cell>
          <cell r="CL59">
            <v>75</v>
          </cell>
          <cell r="CS59">
            <v>79.75</v>
          </cell>
          <cell r="DB59">
            <v>77</v>
          </cell>
          <cell r="EC59">
            <v>80</v>
          </cell>
          <cell r="EQ59">
            <v>75</v>
          </cell>
          <cell r="EV59">
            <v>72</v>
          </cell>
          <cell r="FA59">
            <v>76.5</v>
          </cell>
          <cell r="GA59">
            <v>80.5</v>
          </cell>
          <cell r="IP59">
            <v>75.033333333333331</v>
          </cell>
          <cell r="IT59">
            <v>82.826785714285705</v>
          </cell>
          <cell r="IU59">
            <v>88.564999999999998</v>
          </cell>
        </row>
        <row r="60">
          <cell r="Y60">
            <v>84</v>
          </cell>
          <cell r="AN60">
            <v>75</v>
          </cell>
          <cell r="BC60">
            <v>35</v>
          </cell>
          <cell r="BR60">
            <v>75</v>
          </cell>
          <cell r="BY60">
            <v>76.25</v>
          </cell>
          <cell r="CL60">
            <v>75</v>
          </cell>
          <cell r="CS60">
            <v>77</v>
          </cell>
          <cell r="DB60">
            <v>76</v>
          </cell>
          <cell r="EC60">
            <v>80</v>
          </cell>
          <cell r="EQ60">
            <v>75</v>
          </cell>
          <cell r="EV60">
            <v>72.5</v>
          </cell>
          <cell r="FA60">
            <v>73.25</v>
          </cell>
          <cell r="GA60">
            <v>77.833333333333329</v>
          </cell>
          <cell r="IP60">
            <v>75.550793650793665</v>
          </cell>
          <cell r="IT60">
            <v>81.530357142857156</v>
          </cell>
          <cell r="IU60">
            <v>81.5</v>
          </cell>
        </row>
        <row r="61">
          <cell r="Y61">
            <v>75</v>
          </cell>
          <cell r="AN61">
            <v>77</v>
          </cell>
          <cell r="BC61">
            <v>80</v>
          </cell>
          <cell r="BR61">
            <v>76</v>
          </cell>
          <cell r="BY61">
            <v>79.25</v>
          </cell>
          <cell r="CL61">
            <v>80</v>
          </cell>
          <cell r="CS61">
            <v>78.5</v>
          </cell>
          <cell r="DB61">
            <v>78.375</v>
          </cell>
          <cell r="EC61">
            <v>80</v>
          </cell>
          <cell r="EQ61">
            <v>81.303124999999994</v>
          </cell>
          <cell r="EV61">
            <v>74</v>
          </cell>
          <cell r="FA61">
            <v>79.375</v>
          </cell>
          <cell r="GA61">
            <v>79.387500000000003</v>
          </cell>
          <cell r="IP61">
            <v>84.106878306878315</v>
          </cell>
          <cell r="IT61">
            <v>81.912499999999994</v>
          </cell>
          <cell r="IU61">
            <v>82.875</v>
          </cell>
        </row>
        <row r="62">
          <cell r="Y62">
            <v>77</v>
          </cell>
          <cell r="AN62">
            <v>77</v>
          </cell>
          <cell r="BC62">
            <v>80</v>
          </cell>
          <cell r="BR62">
            <v>76</v>
          </cell>
          <cell r="BY62">
            <v>80</v>
          </cell>
          <cell r="CL62">
            <v>78</v>
          </cell>
          <cell r="CS62">
            <v>82.75</v>
          </cell>
          <cell r="DB62">
            <v>78.875</v>
          </cell>
          <cell r="EC62">
            <v>80</v>
          </cell>
          <cell r="EQ62">
            <v>75.5</v>
          </cell>
          <cell r="EV62">
            <v>74</v>
          </cell>
          <cell r="FA62">
            <v>81.875</v>
          </cell>
          <cell r="GA62">
            <v>80.983333333333334</v>
          </cell>
          <cell r="IP62">
            <v>81.690079365079356</v>
          </cell>
          <cell r="IT62">
            <v>81.421428571428564</v>
          </cell>
          <cell r="IU62">
            <v>80.3</v>
          </cell>
        </row>
        <row r="63">
          <cell r="Y63">
            <v>76</v>
          </cell>
          <cell r="AN63">
            <v>78</v>
          </cell>
          <cell r="BC63">
            <v>80</v>
          </cell>
          <cell r="BR63">
            <v>76</v>
          </cell>
          <cell r="BY63">
            <v>79.75</v>
          </cell>
          <cell r="CL63">
            <v>75</v>
          </cell>
          <cell r="CS63">
            <v>82.375</v>
          </cell>
          <cell r="DB63">
            <v>78.875</v>
          </cell>
          <cell r="EC63">
            <v>80</v>
          </cell>
          <cell r="EQ63">
            <v>80.793749999999989</v>
          </cell>
          <cell r="EV63">
            <v>74</v>
          </cell>
          <cell r="FA63">
            <v>77.5</v>
          </cell>
          <cell r="GA63">
            <v>81.649999999999991</v>
          </cell>
          <cell r="IP63">
            <v>81.857142857142861</v>
          </cell>
          <cell r="IT63">
            <v>80.050000000000011</v>
          </cell>
          <cell r="IU63">
            <v>83</v>
          </cell>
        </row>
        <row r="64">
          <cell r="Y64">
            <v>80</v>
          </cell>
          <cell r="AN64">
            <v>78</v>
          </cell>
          <cell r="BC64">
            <v>80</v>
          </cell>
          <cell r="BR64">
            <v>80</v>
          </cell>
          <cell r="BY64">
            <v>80</v>
          </cell>
          <cell r="CL64">
            <v>78</v>
          </cell>
          <cell r="CS64">
            <v>81.75</v>
          </cell>
          <cell r="DB64">
            <v>79.75</v>
          </cell>
          <cell r="EC64">
            <v>80</v>
          </cell>
          <cell r="EQ64">
            <v>84.818749999999994</v>
          </cell>
          <cell r="EV64">
            <v>77</v>
          </cell>
          <cell r="FA64">
            <v>82.875</v>
          </cell>
          <cell r="GA64">
            <v>80.05</v>
          </cell>
          <cell r="IP64">
            <v>87.637566137566154</v>
          </cell>
          <cell r="IT64">
            <v>82.446428571428569</v>
          </cell>
          <cell r="IU64">
            <v>83.8</v>
          </cell>
        </row>
        <row r="65">
          <cell r="Y65">
            <v>80</v>
          </cell>
          <cell r="AN65">
            <v>78</v>
          </cell>
          <cell r="BC65">
            <v>80</v>
          </cell>
          <cell r="BR65">
            <v>76</v>
          </cell>
          <cell r="BY65">
            <v>78.25</v>
          </cell>
          <cell r="CL65">
            <v>75</v>
          </cell>
          <cell r="CS65">
            <v>81.916666666666657</v>
          </cell>
          <cell r="DB65">
            <v>79.25</v>
          </cell>
          <cell r="EC65">
            <v>80</v>
          </cell>
          <cell r="EQ65">
            <v>79.046875</v>
          </cell>
          <cell r="EV65">
            <v>74</v>
          </cell>
          <cell r="FA65">
            <v>78.125</v>
          </cell>
          <cell r="GA65">
            <v>80.2</v>
          </cell>
          <cell r="IP65">
            <v>84.80649350649351</v>
          </cell>
          <cell r="IT65">
            <v>82.3125</v>
          </cell>
          <cell r="IU65">
            <v>87.1</v>
          </cell>
        </row>
        <row r="66">
          <cell r="Y66">
            <v>75</v>
          </cell>
          <cell r="AN66">
            <v>80</v>
          </cell>
          <cell r="BC66">
            <v>80</v>
          </cell>
          <cell r="BR66">
            <v>76</v>
          </cell>
          <cell r="BY66">
            <v>77.5</v>
          </cell>
          <cell r="CL66">
            <v>75</v>
          </cell>
          <cell r="CS66">
            <v>81.958333333333329</v>
          </cell>
          <cell r="DB66">
            <v>78</v>
          </cell>
          <cell r="EC66">
            <v>76</v>
          </cell>
          <cell r="EQ66">
            <v>83.503125000000011</v>
          </cell>
          <cell r="EV66">
            <v>77</v>
          </cell>
          <cell r="FA66">
            <v>82.875</v>
          </cell>
          <cell r="GA66">
            <v>80.466666666666669</v>
          </cell>
          <cell r="IP66">
            <v>83.165079365079364</v>
          </cell>
          <cell r="IT66">
            <v>82.419642857142861</v>
          </cell>
          <cell r="IU66">
            <v>78.900000000000006</v>
          </cell>
        </row>
        <row r="67">
          <cell r="Y67">
            <v>75</v>
          </cell>
          <cell r="AN67">
            <v>77</v>
          </cell>
          <cell r="BC67">
            <v>80</v>
          </cell>
          <cell r="BR67">
            <v>76</v>
          </cell>
          <cell r="BY67">
            <v>78.5</v>
          </cell>
          <cell r="CL67">
            <v>75</v>
          </cell>
          <cell r="CS67">
            <v>77.25</v>
          </cell>
          <cell r="DB67">
            <v>77.625</v>
          </cell>
          <cell r="EC67">
            <v>76</v>
          </cell>
          <cell r="EQ67">
            <v>76</v>
          </cell>
          <cell r="EV67">
            <v>74</v>
          </cell>
          <cell r="FA67">
            <v>79</v>
          </cell>
          <cell r="GA67">
            <v>78.516666666666666</v>
          </cell>
          <cell r="IP67">
            <v>78.613607503607497</v>
          </cell>
          <cell r="IT67">
            <v>81.564285714285717</v>
          </cell>
          <cell r="IU67">
            <v>82.5</v>
          </cell>
        </row>
        <row r="68">
          <cell r="Y68">
            <v>76</v>
          </cell>
          <cell r="AN68">
            <v>78</v>
          </cell>
          <cell r="BC68">
            <v>80</v>
          </cell>
          <cell r="BR68">
            <v>76</v>
          </cell>
          <cell r="BY68">
            <v>77.25</v>
          </cell>
          <cell r="CL68">
            <v>75</v>
          </cell>
          <cell r="CS68">
            <v>80.5</v>
          </cell>
          <cell r="DB68">
            <v>80.5</v>
          </cell>
          <cell r="EC68">
            <v>80</v>
          </cell>
          <cell r="EQ68">
            <v>75</v>
          </cell>
          <cell r="EV68">
            <v>75</v>
          </cell>
          <cell r="FA68">
            <v>82</v>
          </cell>
          <cell r="GA68">
            <v>79.333333333333329</v>
          </cell>
          <cell r="IP68">
            <v>80.346031746031741</v>
          </cell>
          <cell r="IT68">
            <v>84.474999999999994</v>
          </cell>
          <cell r="IU68">
            <v>82.6</v>
          </cell>
        </row>
        <row r="69">
          <cell r="Y69">
            <v>75</v>
          </cell>
          <cell r="AN69">
            <v>76</v>
          </cell>
          <cell r="BC69">
            <v>80</v>
          </cell>
          <cell r="BR69">
            <v>76</v>
          </cell>
          <cell r="BY69">
            <v>78.75</v>
          </cell>
          <cell r="CL69">
            <v>75</v>
          </cell>
          <cell r="CS69">
            <v>78.416666666666671</v>
          </cell>
          <cell r="DB69">
            <v>78</v>
          </cell>
          <cell r="EC69">
            <v>80</v>
          </cell>
          <cell r="EQ69">
            <v>75</v>
          </cell>
          <cell r="EV69">
            <v>74</v>
          </cell>
          <cell r="FA69">
            <v>76.75</v>
          </cell>
          <cell r="GA69">
            <v>81.333333333333329</v>
          </cell>
          <cell r="IP69">
            <v>79.252910052910053</v>
          </cell>
          <cell r="IT69">
            <v>83.351785714285711</v>
          </cell>
          <cell r="IU69">
            <v>40.4</v>
          </cell>
        </row>
        <row r="70">
          <cell r="Y70">
            <v>75</v>
          </cell>
          <cell r="AN70">
            <v>75</v>
          </cell>
          <cell r="BC70">
            <v>80</v>
          </cell>
          <cell r="BR70">
            <v>76</v>
          </cell>
          <cell r="BY70">
            <v>80</v>
          </cell>
          <cell r="CL70">
            <v>75</v>
          </cell>
          <cell r="CS70">
            <v>79.5</v>
          </cell>
          <cell r="DB70">
            <v>77.75</v>
          </cell>
          <cell r="EC70">
            <v>80</v>
          </cell>
          <cell r="EQ70">
            <v>81.899999999999991</v>
          </cell>
          <cell r="EV70">
            <v>76</v>
          </cell>
          <cell r="FA70">
            <v>75.5</v>
          </cell>
          <cell r="GA70">
            <v>79.266666666666666</v>
          </cell>
          <cell r="IP70">
            <v>78.87671957671958</v>
          </cell>
          <cell r="IT70">
            <v>85.830357142857139</v>
          </cell>
          <cell r="IU70">
            <v>88.5</v>
          </cell>
        </row>
        <row r="71">
          <cell r="Y71">
            <v>75</v>
          </cell>
          <cell r="AN71">
            <v>77</v>
          </cell>
          <cell r="BC71">
            <v>80</v>
          </cell>
          <cell r="BR71">
            <v>76</v>
          </cell>
          <cell r="BY71">
            <v>80</v>
          </cell>
          <cell r="CL71">
            <v>75</v>
          </cell>
          <cell r="CS71">
            <v>78.708333333333329</v>
          </cell>
          <cell r="DB71">
            <v>78.625</v>
          </cell>
          <cell r="EC71">
            <v>80</v>
          </cell>
          <cell r="EQ71">
            <v>82</v>
          </cell>
          <cell r="EV71">
            <v>75</v>
          </cell>
          <cell r="FA71">
            <v>82</v>
          </cell>
          <cell r="GA71">
            <v>80.166666666666671</v>
          </cell>
          <cell r="IP71">
            <v>81.649206349206352</v>
          </cell>
          <cell r="IT71">
            <v>84.464285714285722</v>
          </cell>
          <cell r="IU71">
            <v>80</v>
          </cell>
        </row>
        <row r="72">
          <cell r="Y72">
            <v>82</v>
          </cell>
          <cell r="AN72">
            <v>85</v>
          </cell>
          <cell r="BC72">
            <v>90</v>
          </cell>
          <cell r="BR72">
            <v>79</v>
          </cell>
          <cell r="BY72">
            <v>77.5</v>
          </cell>
          <cell r="CL72">
            <v>80</v>
          </cell>
          <cell r="CS72">
            <v>81.583333333333329</v>
          </cell>
          <cell r="DB72">
            <v>79.25</v>
          </cell>
          <cell r="EC72">
            <v>80</v>
          </cell>
          <cell r="EQ72">
            <v>77.5</v>
          </cell>
          <cell r="EV72">
            <v>75</v>
          </cell>
          <cell r="FA72">
            <v>79.375</v>
          </cell>
          <cell r="GA72">
            <v>78.649999999999991</v>
          </cell>
          <cell r="IP72">
            <v>83.251851851851853</v>
          </cell>
          <cell r="IT72">
            <v>82.092857142857142</v>
          </cell>
          <cell r="IU72">
            <v>80.8</v>
          </cell>
        </row>
        <row r="73">
          <cell r="Y73">
            <v>75</v>
          </cell>
          <cell r="AN73">
            <v>78</v>
          </cell>
          <cell r="BC73">
            <v>80</v>
          </cell>
          <cell r="BR73">
            <v>75</v>
          </cell>
          <cell r="BY73">
            <v>78</v>
          </cell>
          <cell r="CL73">
            <v>75</v>
          </cell>
          <cell r="CS73">
            <v>78.916666666666671</v>
          </cell>
          <cell r="DB73">
            <v>77.75</v>
          </cell>
          <cell r="EC73">
            <v>76</v>
          </cell>
          <cell r="EQ73">
            <v>77</v>
          </cell>
          <cell r="EV73">
            <v>74</v>
          </cell>
          <cell r="FA73">
            <v>74.625</v>
          </cell>
          <cell r="GA73">
            <v>78.666666666666671</v>
          </cell>
          <cell r="IP73">
            <v>78.368253968253967</v>
          </cell>
          <cell r="IT73">
            <v>84.866071428571431</v>
          </cell>
          <cell r="IU73">
            <v>82.375</v>
          </cell>
        </row>
        <row r="74">
          <cell r="Y74">
            <v>75</v>
          </cell>
          <cell r="AN74">
            <v>77</v>
          </cell>
          <cell r="BC74">
            <v>80</v>
          </cell>
          <cell r="BR74">
            <v>76</v>
          </cell>
          <cell r="BY74">
            <v>83.5</v>
          </cell>
          <cell r="CL74">
            <v>75</v>
          </cell>
          <cell r="CS74">
            <v>85.75</v>
          </cell>
          <cell r="DB74">
            <v>78.125</v>
          </cell>
          <cell r="EC74">
            <v>80</v>
          </cell>
          <cell r="EQ74">
            <v>85.190625000000011</v>
          </cell>
          <cell r="EV74">
            <v>79</v>
          </cell>
          <cell r="FA74">
            <v>83.375</v>
          </cell>
          <cell r="GA74">
            <v>81.766666666666666</v>
          </cell>
          <cell r="IP74">
            <v>84.1100529100529</v>
          </cell>
          <cell r="IT74">
            <v>85.623214285714283</v>
          </cell>
          <cell r="IU74">
            <v>81.8</v>
          </cell>
        </row>
        <row r="75">
          <cell r="Y75">
            <v>77</v>
          </cell>
          <cell r="AN75">
            <v>77</v>
          </cell>
          <cell r="BC75">
            <v>80</v>
          </cell>
          <cell r="BR75">
            <v>76</v>
          </cell>
          <cell r="BY75">
            <v>78.25</v>
          </cell>
          <cell r="CL75">
            <v>75</v>
          </cell>
          <cell r="CS75">
            <v>76.458333333333329</v>
          </cell>
          <cell r="DB75">
            <v>78.625</v>
          </cell>
          <cell r="EC75">
            <v>80</v>
          </cell>
          <cell r="EQ75">
            <v>75</v>
          </cell>
          <cell r="EV75">
            <v>73</v>
          </cell>
          <cell r="FA75">
            <v>77.5</v>
          </cell>
          <cell r="GA75">
            <v>78.5</v>
          </cell>
          <cell r="IP75">
            <v>79.990476190476187</v>
          </cell>
          <cell r="IT75">
            <v>86.230357142857144</v>
          </cell>
          <cell r="IU75">
            <v>84.2</v>
          </cell>
        </row>
        <row r="76">
          <cell r="Y76">
            <v>76</v>
          </cell>
          <cell r="AN76">
            <v>77</v>
          </cell>
          <cell r="BC76">
            <v>80</v>
          </cell>
          <cell r="BR76">
            <v>75</v>
          </cell>
          <cell r="BY76">
            <v>78.25</v>
          </cell>
          <cell r="CL76">
            <v>75</v>
          </cell>
          <cell r="CS76">
            <v>78.666666666666671</v>
          </cell>
          <cell r="DB76">
            <v>77.125</v>
          </cell>
          <cell r="EC76">
            <v>80</v>
          </cell>
          <cell r="EQ76">
            <v>77</v>
          </cell>
          <cell r="EV76">
            <v>74</v>
          </cell>
          <cell r="FA76">
            <v>83</v>
          </cell>
          <cell r="GA76">
            <v>78.333333333333329</v>
          </cell>
          <cell r="IP76">
            <v>84.851851851851848</v>
          </cell>
          <cell r="IT76">
            <v>84.48571428571428</v>
          </cell>
          <cell r="IU76">
            <v>86.4</v>
          </cell>
        </row>
        <row r="77">
          <cell r="Y77">
            <v>80</v>
          </cell>
          <cell r="AN77">
            <v>76</v>
          </cell>
          <cell r="BC77">
            <v>80</v>
          </cell>
          <cell r="BR77">
            <v>76</v>
          </cell>
          <cell r="BY77">
            <v>77.75</v>
          </cell>
          <cell r="CL77">
            <v>78</v>
          </cell>
          <cell r="CS77">
            <v>84</v>
          </cell>
          <cell r="DB77">
            <v>79.875</v>
          </cell>
          <cell r="EC77">
            <v>76</v>
          </cell>
          <cell r="EQ77">
            <v>82</v>
          </cell>
          <cell r="EV77">
            <v>76</v>
          </cell>
          <cell r="FA77">
            <v>83.375</v>
          </cell>
          <cell r="GA77">
            <v>80.5</v>
          </cell>
          <cell r="IP77">
            <v>85.180423280423284</v>
          </cell>
          <cell r="IT77">
            <v>83.860714285714295</v>
          </cell>
          <cell r="IU77">
            <v>82.4</v>
          </cell>
        </row>
        <row r="78">
          <cell r="Y78">
            <v>75</v>
          </cell>
          <cell r="AN78">
            <v>75</v>
          </cell>
          <cell r="BC78">
            <v>80</v>
          </cell>
          <cell r="BR78">
            <v>75</v>
          </cell>
          <cell r="BY78">
            <v>79</v>
          </cell>
          <cell r="CL78">
            <v>75</v>
          </cell>
          <cell r="CS78">
            <v>79.25</v>
          </cell>
          <cell r="DB78">
            <v>77.625</v>
          </cell>
          <cell r="EC78">
            <v>80</v>
          </cell>
          <cell r="EQ78">
            <v>82.5</v>
          </cell>
          <cell r="EV78">
            <v>74</v>
          </cell>
          <cell r="FA78">
            <v>82.5</v>
          </cell>
          <cell r="GA78">
            <v>79.399999999999991</v>
          </cell>
          <cell r="IP78">
            <v>83.602116402116408</v>
          </cell>
          <cell r="IT78">
            <v>83.967857142857142</v>
          </cell>
          <cell r="IU78">
            <v>83.5</v>
          </cell>
        </row>
        <row r="79">
          <cell r="Y79">
            <v>77</v>
          </cell>
          <cell r="AN79">
            <v>77</v>
          </cell>
          <cell r="BC79">
            <v>80</v>
          </cell>
          <cell r="BR79">
            <v>76</v>
          </cell>
          <cell r="BY79">
            <v>80</v>
          </cell>
          <cell r="CL79">
            <v>85</v>
          </cell>
          <cell r="CS79">
            <v>81</v>
          </cell>
          <cell r="DB79">
            <v>77.625</v>
          </cell>
          <cell r="EC79">
            <v>80</v>
          </cell>
          <cell r="EQ79">
            <v>82.021874999999994</v>
          </cell>
          <cell r="EV79">
            <v>75</v>
          </cell>
          <cell r="FA79">
            <v>80.75</v>
          </cell>
          <cell r="GA79">
            <v>79.333333333333329</v>
          </cell>
          <cell r="IP79">
            <v>84.462433862433855</v>
          </cell>
          <cell r="IT79">
            <v>84.003571428571433</v>
          </cell>
          <cell r="IU79">
            <v>84.1</v>
          </cell>
        </row>
        <row r="80">
          <cell r="Y80">
            <v>80</v>
          </cell>
          <cell r="AN80">
            <v>78</v>
          </cell>
          <cell r="BC80">
            <v>80</v>
          </cell>
          <cell r="BR80">
            <v>76</v>
          </cell>
          <cell r="BY80">
            <v>80</v>
          </cell>
          <cell r="CL80">
            <v>75</v>
          </cell>
          <cell r="CS80">
            <v>83</v>
          </cell>
          <cell r="DB80">
            <v>80.125</v>
          </cell>
          <cell r="EC80">
            <v>80</v>
          </cell>
          <cell r="EQ80">
            <v>82.537499999999994</v>
          </cell>
          <cell r="EV80">
            <v>75</v>
          </cell>
          <cell r="FA80">
            <v>80.75</v>
          </cell>
          <cell r="GA80">
            <v>81.600000000000009</v>
          </cell>
          <cell r="IP80">
            <v>86.511111111111106</v>
          </cell>
          <cell r="IT80">
            <v>83.396428571428572</v>
          </cell>
          <cell r="IU80">
            <v>80.7</v>
          </cell>
        </row>
        <row r="81">
          <cell r="Y81">
            <v>78</v>
          </cell>
          <cell r="AN81">
            <v>78</v>
          </cell>
          <cell r="BC81">
            <v>80</v>
          </cell>
          <cell r="BR81">
            <v>76</v>
          </cell>
          <cell r="BY81">
            <v>79.25</v>
          </cell>
          <cell r="CL81">
            <v>75</v>
          </cell>
          <cell r="CS81">
            <v>76.625</v>
          </cell>
          <cell r="DB81">
            <v>78</v>
          </cell>
          <cell r="EC81">
            <v>80</v>
          </cell>
          <cell r="EQ81">
            <v>78.09375</v>
          </cell>
          <cell r="EV81">
            <v>78</v>
          </cell>
          <cell r="FA81">
            <v>77.5</v>
          </cell>
          <cell r="GA81">
            <v>79.333333333333329</v>
          </cell>
          <cell r="IP81">
            <v>85.334920634920636</v>
          </cell>
          <cell r="IT81">
            <v>83.669642857142861</v>
          </cell>
          <cell r="IU81">
            <v>84.8</v>
          </cell>
        </row>
        <row r="82">
          <cell r="Y82">
            <v>75</v>
          </cell>
          <cell r="AN82">
            <v>75</v>
          </cell>
          <cell r="BC82">
            <v>80</v>
          </cell>
          <cell r="BR82">
            <v>76</v>
          </cell>
          <cell r="BY82">
            <v>75</v>
          </cell>
          <cell r="CL82">
            <v>78</v>
          </cell>
          <cell r="CS82">
            <v>80</v>
          </cell>
          <cell r="DB82">
            <v>78.75</v>
          </cell>
          <cell r="EC82">
            <v>76</v>
          </cell>
          <cell r="EQ82">
            <v>75</v>
          </cell>
          <cell r="EV82">
            <v>79</v>
          </cell>
          <cell r="FA82">
            <v>75</v>
          </cell>
          <cell r="GA82">
            <v>78.666666666666671</v>
          </cell>
          <cell r="IP82">
            <v>79.319047619047623</v>
          </cell>
          <cell r="IT82">
            <v>82.503571428571433</v>
          </cell>
          <cell r="IU82">
            <v>82.9</v>
          </cell>
        </row>
        <row r="83">
          <cell r="Y83">
            <v>76</v>
          </cell>
          <cell r="AN83">
            <v>75</v>
          </cell>
          <cell r="BC83">
            <v>80</v>
          </cell>
          <cell r="BR83">
            <v>76</v>
          </cell>
          <cell r="BY83">
            <v>80</v>
          </cell>
          <cell r="CL83">
            <v>75</v>
          </cell>
          <cell r="CS83">
            <v>85.5</v>
          </cell>
          <cell r="DB83">
            <v>77.75</v>
          </cell>
          <cell r="EC83">
            <v>80</v>
          </cell>
          <cell r="EQ83">
            <v>80</v>
          </cell>
          <cell r="EV83">
            <v>73</v>
          </cell>
          <cell r="FA83">
            <v>81.625</v>
          </cell>
          <cell r="GA83">
            <v>80.05</v>
          </cell>
          <cell r="IP83">
            <v>82.904761904761912</v>
          </cell>
          <cell r="IT83">
            <v>82.855357142857144</v>
          </cell>
          <cell r="IU83">
            <v>86.2</v>
          </cell>
        </row>
        <row r="84">
          <cell r="Y84">
            <v>82</v>
          </cell>
          <cell r="AN84">
            <v>78</v>
          </cell>
          <cell r="BC84">
            <v>80</v>
          </cell>
          <cell r="BR84">
            <v>80</v>
          </cell>
          <cell r="BY84">
            <v>77.5</v>
          </cell>
          <cell r="CL84">
            <v>85</v>
          </cell>
          <cell r="CS84">
            <v>85.458333333333329</v>
          </cell>
          <cell r="DB84">
            <v>85.125</v>
          </cell>
          <cell r="EC84">
            <v>80</v>
          </cell>
          <cell r="EQ84">
            <v>88.553125000000009</v>
          </cell>
          <cell r="EV84">
            <v>75</v>
          </cell>
          <cell r="FA84">
            <v>87.25</v>
          </cell>
          <cell r="GA84">
            <v>84.2</v>
          </cell>
          <cell r="IP84">
            <v>86.582010582010568</v>
          </cell>
          <cell r="IT84">
            <v>83.185714285714283</v>
          </cell>
          <cell r="IU84">
            <v>83.5</v>
          </cell>
        </row>
        <row r="85">
          <cell r="Y85">
            <v>75</v>
          </cell>
          <cell r="AN85">
            <v>77</v>
          </cell>
          <cell r="BC85">
            <v>80</v>
          </cell>
          <cell r="BR85">
            <v>76</v>
          </cell>
          <cell r="BY85">
            <v>80</v>
          </cell>
          <cell r="CL85">
            <v>80</v>
          </cell>
          <cell r="CS85">
            <v>83</v>
          </cell>
          <cell r="DB85">
            <v>78.625</v>
          </cell>
          <cell r="EC85">
            <v>80</v>
          </cell>
          <cell r="EQ85">
            <v>81.284374999999997</v>
          </cell>
          <cell r="EV85">
            <v>74</v>
          </cell>
          <cell r="FA85">
            <v>75.5</v>
          </cell>
          <cell r="GA85">
            <v>79.416666666666671</v>
          </cell>
          <cell r="IP85">
            <v>80.994179894179894</v>
          </cell>
          <cell r="IT85">
            <v>83.482142857142861</v>
          </cell>
          <cell r="IU85">
            <v>81.7</v>
          </cell>
        </row>
        <row r="86">
          <cell r="Y86">
            <v>75</v>
          </cell>
          <cell r="AN86">
            <v>78</v>
          </cell>
          <cell r="BC86">
            <v>80</v>
          </cell>
          <cell r="BR86">
            <v>76</v>
          </cell>
          <cell r="BY86">
            <v>79.75</v>
          </cell>
          <cell r="CL86">
            <v>80</v>
          </cell>
          <cell r="CS86">
            <v>79.333333333333329</v>
          </cell>
          <cell r="DB86">
            <v>79.5</v>
          </cell>
          <cell r="EC86">
            <v>80</v>
          </cell>
          <cell r="EQ86">
            <v>83.721874999999997</v>
          </cell>
          <cell r="EV86">
            <v>73</v>
          </cell>
          <cell r="FA86">
            <v>81.625</v>
          </cell>
          <cell r="GA86">
            <v>79.350000000000009</v>
          </cell>
          <cell r="IP86">
            <v>81.378306878306873</v>
          </cell>
          <cell r="IT86">
            <v>83.392857142857139</v>
          </cell>
          <cell r="IU86">
            <v>81.2</v>
          </cell>
        </row>
        <row r="87">
          <cell r="Y87">
            <v>75</v>
          </cell>
          <cell r="AN87">
            <v>77</v>
          </cell>
          <cell r="BC87">
            <v>80</v>
          </cell>
          <cell r="BR87">
            <v>76</v>
          </cell>
          <cell r="BY87">
            <v>77.25</v>
          </cell>
          <cell r="CL87">
            <v>75</v>
          </cell>
          <cell r="CS87">
            <v>81.25</v>
          </cell>
          <cell r="DB87">
            <v>77.625</v>
          </cell>
          <cell r="EC87">
            <v>80</v>
          </cell>
          <cell r="EQ87">
            <v>79.5</v>
          </cell>
          <cell r="EV87">
            <v>75</v>
          </cell>
          <cell r="FA87">
            <v>77.75</v>
          </cell>
          <cell r="GA87">
            <v>78.649999999999991</v>
          </cell>
          <cell r="IP87">
            <v>84.155555555555551</v>
          </cell>
          <cell r="IT87">
            <v>83.107142857142861</v>
          </cell>
          <cell r="IU87">
            <v>84.965000000000003</v>
          </cell>
        </row>
        <row r="88">
          <cell r="Y88">
            <v>80</v>
          </cell>
          <cell r="AN88">
            <v>85</v>
          </cell>
          <cell r="BC88">
            <v>80</v>
          </cell>
          <cell r="BR88">
            <v>78</v>
          </cell>
          <cell r="BY88">
            <v>80</v>
          </cell>
          <cell r="CL88">
            <v>75</v>
          </cell>
          <cell r="CS88">
            <v>86.25</v>
          </cell>
          <cell r="DB88">
            <v>80</v>
          </cell>
          <cell r="EC88">
            <v>80</v>
          </cell>
          <cell r="EQ88">
            <v>93.5</v>
          </cell>
          <cell r="EV88">
            <v>75</v>
          </cell>
          <cell r="FA88">
            <v>83.375</v>
          </cell>
          <cell r="GA88">
            <v>80.833333333333329</v>
          </cell>
          <cell r="IP88">
            <v>87.078306878306876</v>
          </cell>
          <cell r="IT88">
            <v>84.205357142857139</v>
          </cell>
          <cell r="IU88">
            <v>82.4</v>
          </cell>
        </row>
        <row r="89">
          <cell r="Y89">
            <v>75</v>
          </cell>
          <cell r="AN89">
            <v>77</v>
          </cell>
          <cell r="BC89">
            <v>80</v>
          </cell>
          <cell r="BR89">
            <v>76</v>
          </cell>
          <cell r="BY89">
            <v>77.5</v>
          </cell>
          <cell r="CL89">
            <v>75</v>
          </cell>
          <cell r="CS89">
            <v>82.25</v>
          </cell>
          <cell r="DB89">
            <v>77.25</v>
          </cell>
          <cell r="EC89">
            <v>80</v>
          </cell>
          <cell r="EQ89">
            <v>80</v>
          </cell>
          <cell r="EV89">
            <v>74</v>
          </cell>
          <cell r="FA89">
            <v>77.5</v>
          </cell>
          <cell r="GA89">
            <v>78.350000000000009</v>
          </cell>
          <cell r="IP89">
            <v>79.63227513227514</v>
          </cell>
          <cell r="IT89">
            <v>83.660714285714278</v>
          </cell>
          <cell r="IU89">
            <v>79.5</v>
          </cell>
        </row>
        <row r="90">
          <cell r="Y90">
            <v>78</v>
          </cell>
          <cell r="AN90">
            <v>75</v>
          </cell>
          <cell r="BC90">
            <v>80</v>
          </cell>
          <cell r="BR90">
            <v>76</v>
          </cell>
          <cell r="BY90">
            <v>82.5</v>
          </cell>
          <cell r="CL90">
            <v>75</v>
          </cell>
          <cell r="CS90">
            <v>79.25</v>
          </cell>
          <cell r="DB90">
            <v>76.5</v>
          </cell>
          <cell r="EC90">
            <v>76</v>
          </cell>
          <cell r="EQ90">
            <v>78</v>
          </cell>
          <cell r="EV90">
            <v>74</v>
          </cell>
          <cell r="FA90">
            <v>78.125</v>
          </cell>
          <cell r="GA90">
            <v>79.333333333333329</v>
          </cell>
          <cell r="IP90">
            <v>83.339682539682528</v>
          </cell>
          <cell r="IT90">
            <v>83.026785714285722</v>
          </cell>
          <cell r="IU90">
            <v>84.7</v>
          </cell>
        </row>
        <row r="91">
          <cell r="Y91">
            <v>75</v>
          </cell>
          <cell r="AN91">
            <v>77</v>
          </cell>
          <cell r="BC91">
            <v>80</v>
          </cell>
          <cell r="BR91">
            <v>76</v>
          </cell>
          <cell r="BY91">
            <v>80</v>
          </cell>
          <cell r="CL91">
            <v>75</v>
          </cell>
          <cell r="CS91">
            <v>81</v>
          </cell>
          <cell r="DB91">
            <v>76.875</v>
          </cell>
          <cell r="EC91">
            <v>80</v>
          </cell>
          <cell r="EQ91">
            <v>78</v>
          </cell>
          <cell r="EV91">
            <v>74</v>
          </cell>
          <cell r="FA91">
            <v>76.25</v>
          </cell>
          <cell r="GA91">
            <v>80.266666666666666</v>
          </cell>
          <cell r="IP91">
            <v>84.412698412698418</v>
          </cell>
          <cell r="IT91">
            <v>84.205357142857139</v>
          </cell>
          <cell r="IU91">
            <v>83.6</v>
          </cell>
        </row>
        <row r="92">
          <cell r="Y92">
            <v>80</v>
          </cell>
          <cell r="AN92">
            <v>77</v>
          </cell>
          <cell r="BC92">
            <v>80</v>
          </cell>
          <cell r="BR92">
            <v>76</v>
          </cell>
          <cell r="BY92">
            <v>79</v>
          </cell>
          <cell r="CL92">
            <v>75</v>
          </cell>
          <cell r="CS92">
            <v>83</v>
          </cell>
          <cell r="DB92">
            <v>80.375</v>
          </cell>
          <cell r="EC92">
            <v>80</v>
          </cell>
          <cell r="EQ92">
            <v>79.196875000000006</v>
          </cell>
          <cell r="EV92">
            <v>73</v>
          </cell>
          <cell r="FA92">
            <v>77.5</v>
          </cell>
          <cell r="GA92">
            <v>80.25</v>
          </cell>
          <cell r="IP92">
            <v>82.775132275132265</v>
          </cell>
          <cell r="IT92">
            <v>84.5</v>
          </cell>
          <cell r="IU92">
            <v>84.4</v>
          </cell>
        </row>
      </sheetData>
      <sheetData sheetId="8" refreshError="1"/>
      <sheetData sheetId="9">
        <row r="2">
          <cell r="Y2">
            <v>80</v>
          </cell>
          <cell r="AN2">
            <v>75</v>
          </cell>
          <cell r="BC2">
            <v>80</v>
          </cell>
          <cell r="BR2">
            <v>76</v>
          </cell>
          <cell r="BY2">
            <v>79.5</v>
          </cell>
          <cell r="CL2">
            <v>75</v>
          </cell>
          <cell r="CS2">
            <v>79</v>
          </cell>
          <cell r="DB2">
            <v>76.875</v>
          </cell>
          <cell r="EC2">
            <v>76</v>
          </cell>
          <cell r="EQ2">
            <v>75.25</v>
          </cell>
          <cell r="EV2">
            <v>80</v>
          </cell>
          <cell r="FA2">
            <v>81</v>
          </cell>
          <cell r="FF2">
            <v>76</v>
          </cell>
          <cell r="GA2">
            <v>76.051102941176467</v>
          </cell>
          <cell r="IT2">
            <v>75.339682539682528</v>
          </cell>
          <cell r="IX2">
            <v>75.699999999999989</v>
          </cell>
          <cell r="IY2">
            <v>75.25</v>
          </cell>
        </row>
        <row r="3">
          <cell r="Y3">
            <v>80</v>
          </cell>
          <cell r="AN3">
            <v>75</v>
          </cell>
          <cell r="BC3">
            <v>80</v>
          </cell>
          <cell r="BR3">
            <v>76</v>
          </cell>
          <cell r="BY3">
            <v>76.75</v>
          </cell>
          <cell r="CL3">
            <v>75</v>
          </cell>
          <cell r="CS3">
            <v>77</v>
          </cell>
          <cell r="DB3">
            <v>77.125</v>
          </cell>
          <cell r="EC3">
            <v>76</v>
          </cell>
          <cell r="EQ3">
            <v>75</v>
          </cell>
          <cell r="EV3">
            <v>75.5</v>
          </cell>
          <cell r="FA3">
            <v>78</v>
          </cell>
          <cell r="FF3">
            <v>78.25</v>
          </cell>
          <cell r="GA3">
            <v>75.599999999999994</v>
          </cell>
          <cell r="IT3">
            <v>75.322222222222209</v>
          </cell>
          <cell r="IX3">
            <v>75.699999999999989</v>
          </cell>
          <cell r="IY3">
            <v>84.4</v>
          </cell>
        </row>
        <row r="4">
          <cell r="Y4">
            <v>82</v>
          </cell>
          <cell r="AN4">
            <v>76</v>
          </cell>
          <cell r="BC4">
            <v>80</v>
          </cell>
          <cell r="BR4">
            <v>77</v>
          </cell>
          <cell r="BY4">
            <v>78.75</v>
          </cell>
          <cell r="CL4">
            <v>75</v>
          </cell>
          <cell r="CS4">
            <v>79.5</v>
          </cell>
          <cell r="DB4">
            <v>77.4375</v>
          </cell>
          <cell r="EC4">
            <v>76</v>
          </cell>
          <cell r="EQ4">
            <v>78</v>
          </cell>
          <cell r="EV4">
            <v>77.25</v>
          </cell>
          <cell r="FA4">
            <v>78</v>
          </cell>
          <cell r="FF4">
            <v>77.5</v>
          </cell>
          <cell r="GA4">
            <v>76.9375</v>
          </cell>
          <cell r="IT4">
            <v>76.157407407407405</v>
          </cell>
          <cell r="IX4">
            <v>75.699999999999989</v>
          </cell>
          <cell r="IY4">
            <v>86.4</v>
          </cell>
        </row>
        <row r="5">
          <cell r="Y5">
            <v>80</v>
          </cell>
          <cell r="AN5">
            <v>75</v>
          </cell>
          <cell r="BC5">
            <v>80</v>
          </cell>
          <cell r="BR5">
            <v>76</v>
          </cell>
          <cell r="BY5">
            <v>82.25</v>
          </cell>
          <cell r="CL5">
            <v>75</v>
          </cell>
          <cell r="CS5">
            <v>79</v>
          </cell>
          <cell r="DB5">
            <v>76.8125</v>
          </cell>
          <cell r="EC5">
            <v>76</v>
          </cell>
          <cell r="EQ5">
            <v>75</v>
          </cell>
          <cell r="EV5">
            <v>77.5</v>
          </cell>
          <cell r="FA5">
            <v>76.5</v>
          </cell>
          <cell r="FF5">
            <v>75.5</v>
          </cell>
          <cell r="GA5">
            <v>76.692968750000006</v>
          </cell>
          <cell r="IT5">
            <v>76.368253968253967</v>
          </cell>
          <cell r="IX5">
            <v>76.599999999999994</v>
          </cell>
          <cell r="IY5">
            <v>82.9</v>
          </cell>
        </row>
        <row r="6">
          <cell r="Y6">
            <v>81</v>
          </cell>
          <cell r="AN6">
            <v>75</v>
          </cell>
          <cell r="BC6">
            <v>80</v>
          </cell>
          <cell r="BR6">
            <v>77</v>
          </cell>
          <cell r="BY6">
            <v>77.25</v>
          </cell>
          <cell r="CL6">
            <v>75</v>
          </cell>
          <cell r="CS6">
            <v>79.5</v>
          </cell>
          <cell r="DB6">
            <v>76.375</v>
          </cell>
          <cell r="EC6">
            <v>76</v>
          </cell>
          <cell r="EQ6">
            <v>75</v>
          </cell>
          <cell r="EV6">
            <v>77.75</v>
          </cell>
          <cell r="FA6">
            <v>77.25</v>
          </cell>
          <cell r="FF6">
            <v>76.25</v>
          </cell>
          <cell r="GA6">
            <v>79.671875</v>
          </cell>
          <cell r="IT6">
            <v>78.053148148148139</v>
          </cell>
          <cell r="IX6">
            <v>79.400000000000006</v>
          </cell>
          <cell r="IY6">
            <v>86.7</v>
          </cell>
        </row>
        <row r="7">
          <cell r="Y7">
            <v>87</v>
          </cell>
          <cell r="AN7">
            <v>78</v>
          </cell>
          <cell r="BC7">
            <v>80</v>
          </cell>
          <cell r="BR7">
            <v>78</v>
          </cell>
          <cell r="BY7">
            <v>80</v>
          </cell>
          <cell r="CL7">
            <v>75</v>
          </cell>
          <cell r="CS7">
            <v>82</v>
          </cell>
          <cell r="DB7">
            <v>78.174038461538458</v>
          </cell>
          <cell r="EC7">
            <v>80</v>
          </cell>
          <cell r="EQ7">
            <v>80.25</v>
          </cell>
          <cell r="EV7">
            <v>77.75</v>
          </cell>
          <cell r="FA7">
            <v>78.25</v>
          </cell>
          <cell r="FF7">
            <v>76.25</v>
          </cell>
          <cell r="GA7">
            <v>78.484375</v>
          </cell>
          <cell r="IT7">
            <v>79.081301587301581</v>
          </cell>
          <cell r="IX7">
            <v>82.899999999999991</v>
          </cell>
          <cell r="IY7">
            <v>84.5</v>
          </cell>
        </row>
        <row r="8">
          <cell r="Y8">
            <v>83</v>
          </cell>
          <cell r="AN8">
            <v>78</v>
          </cell>
          <cell r="BC8">
            <v>80</v>
          </cell>
          <cell r="BR8">
            <v>77</v>
          </cell>
          <cell r="BY8">
            <v>78.75</v>
          </cell>
          <cell r="CL8">
            <v>75</v>
          </cell>
          <cell r="CS8">
            <v>79.625</v>
          </cell>
          <cell r="DB8">
            <v>79.75</v>
          </cell>
          <cell r="EC8">
            <v>80</v>
          </cell>
          <cell r="EQ8">
            <v>78.5</v>
          </cell>
          <cell r="EV8">
            <v>76.75</v>
          </cell>
          <cell r="FA8">
            <v>76.75</v>
          </cell>
          <cell r="FF8">
            <v>76.75</v>
          </cell>
          <cell r="GA8">
            <v>79.015625</v>
          </cell>
          <cell r="IT8">
            <v>76.086455026455027</v>
          </cell>
          <cell r="IX8">
            <v>76.599999999999994</v>
          </cell>
          <cell r="IY8">
            <v>83.4</v>
          </cell>
        </row>
        <row r="9">
          <cell r="Y9">
            <v>82</v>
          </cell>
          <cell r="AN9">
            <v>76</v>
          </cell>
          <cell r="BC9">
            <v>80</v>
          </cell>
          <cell r="BR9">
            <v>78</v>
          </cell>
          <cell r="BY9">
            <v>80</v>
          </cell>
          <cell r="CL9">
            <v>75</v>
          </cell>
          <cell r="CS9">
            <v>83.458333333333329</v>
          </cell>
          <cell r="DB9">
            <v>84.162499999999994</v>
          </cell>
          <cell r="EC9">
            <v>80</v>
          </cell>
          <cell r="EQ9">
            <v>81.762500000000003</v>
          </cell>
          <cell r="EV9">
            <v>81.762500000000003</v>
          </cell>
          <cell r="FA9">
            <v>78.5</v>
          </cell>
          <cell r="FF9">
            <v>77.815972222222229</v>
          </cell>
          <cell r="GA9">
            <v>82.897812499999986</v>
          </cell>
          <cell r="IT9">
            <v>79.974952380952374</v>
          </cell>
          <cell r="IX9">
            <v>80</v>
          </cell>
          <cell r="IY9">
            <v>80.114999999999995</v>
          </cell>
        </row>
        <row r="10">
          <cell r="Y10">
            <v>88</v>
          </cell>
          <cell r="AN10">
            <v>80</v>
          </cell>
          <cell r="BC10">
            <v>80</v>
          </cell>
          <cell r="BR10">
            <v>77</v>
          </cell>
          <cell r="BY10">
            <v>81.5</v>
          </cell>
          <cell r="CL10">
            <v>75</v>
          </cell>
          <cell r="CS10">
            <v>83.583333333333329</v>
          </cell>
          <cell r="DB10">
            <v>83.409374999999997</v>
          </cell>
          <cell r="EC10">
            <v>76</v>
          </cell>
          <cell r="EQ10">
            <v>82.678750000000008</v>
          </cell>
          <cell r="EV10">
            <v>78.25</v>
          </cell>
          <cell r="FA10">
            <v>81.25</v>
          </cell>
          <cell r="FF10">
            <v>80.166666666666671</v>
          </cell>
          <cell r="GA10">
            <v>83.310312499999995</v>
          </cell>
          <cell r="IT10">
            <v>82.171666666666667</v>
          </cell>
          <cell r="IX10">
            <v>83.5</v>
          </cell>
          <cell r="IY10">
            <v>86.5</v>
          </cell>
        </row>
        <row r="11">
          <cell r="Y11">
            <v>87</v>
          </cell>
          <cell r="AN11">
            <v>78</v>
          </cell>
          <cell r="BC11">
            <v>80</v>
          </cell>
          <cell r="BR11">
            <v>78</v>
          </cell>
          <cell r="BY11">
            <v>80</v>
          </cell>
          <cell r="CL11">
            <v>75</v>
          </cell>
          <cell r="CS11">
            <v>80.166666666666671</v>
          </cell>
          <cell r="DB11">
            <v>82.25</v>
          </cell>
          <cell r="EC11">
            <v>76</v>
          </cell>
          <cell r="EQ11">
            <v>82.17</v>
          </cell>
          <cell r="EV11">
            <v>79</v>
          </cell>
          <cell r="FA11">
            <v>81.5</v>
          </cell>
          <cell r="FF11">
            <v>77.861805555555563</v>
          </cell>
          <cell r="GA11">
            <v>80.321875000000006</v>
          </cell>
          <cell r="IT11">
            <v>80.3215873015873</v>
          </cell>
          <cell r="IX11">
            <v>79.400000000000006</v>
          </cell>
          <cell r="IY11">
            <v>85.7</v>
          </cell>
        </row>
        <row r="12">
          <cell r="Y12">
            <v>85</v>
          </cell>
          <cell r="AN12">
            <v>82</v>
          </cell>
          <cell r="BC12">
            <v>80</v>
          </cell>
          <cell r="BR12">
            <v>77</v>
          </cell>
          <cell r="BY12">
            <v>82</v>
          </cell>
          <cell r="CL12">
            <v>75</v>
          </cell>
          <cell r="CS12">
            <v>82.083333333333329</v>
          </cell>
          <cell r="DB12">
            <v>82</v>
          </cell>
          <cell r="EC12">
            <v>80</v>
          </cell>
          <cell r="EQ12">
            <v>82</v>
          </cell>
          <cell r="EV12">
            <v>79.25</v>
          </cell>
          <cell r="FA12">
            <v>82.5</v>
          </cell>
          <cell r="FF12">
            <v>82.5</v>
          </cell>
          <cell r="GA12">
            <v>82.465390624999998</v>
          </cell>
          <cell r="IT12">
            <v>78.064285714285717</v>
          </cell>
          <cell r="IX12">
            <v>78.5</v>
          </cell>
          <cell r="IY12">
            <v>86.465000000000003</v>
          </cell>
        </row>
        <row r="13">
          <cell r="Y13">
            <v>80</v>
          </cell>
          <cell r="AN13">
            <v>76</v>
          </cell>
          <cell r="BC13">
            <v>80</v>
          </cell>
          <cell r="BR13">
            <v>77</v>
          </cell>
          <cell r="BY13">
            <v>79.75</v>
          </cell>
          <cell r="CL13">
            <v>75</v>
          </cell>
          <cell r="CS13">
            <v>79</v>
          </cell>
          <cell r="DB13">
            <v>77.125</v>
          </cell>
          <cell r="EC13">
            <v>76</v>
          </cell>
          <cell r="EQ13">
            <v>77.5</v>
          </cell>
          <cell r="EV13">
            <v>76.75</v>
          </cell>
          <cell r="FA13">
            <v>77.25</v>
          </cell>
          <cell r="FF13">
            <v>76.451388888888886</v>
          </cell>
          <cell r="GA13">
            <v>75.566176470588232</v>
          </cell>
          <cell r="IT13">
            <v>75.88095238095238</v>
          </cell>
          <cell r="IX13">
            <v>77.199999999999989</v>
          </cell>
          <cell r="IY13">
            <v>80.8</v>
          </cell>
        </row>
        <row r="14">
          <cell r="Y14">
            <v>87</v>
          </cell>
          <cell r="AN14">
            <v>77</v>
          </cell>
          <cell r="BC14">
            <v>85</v>
          </cell>
          <cell r="BR14">
            <v>76</v>
          </cell>
          <cell r="BY14">
            <v>80.75</v>
          </cell>
          <cell r="CL14">
            <v>75</v>
          </cell>
          <cell r="CS14">
            <v>79</v>
          </cell>
          <cell r="DB14">
            <v>77.125</v>
          </cell>
          <cell r="EC14">
            <v>76</v>
          </cell>
          <cell r="EQ14">
            <v>75.25</v>
          </cell>
          <cell r="EV14">
            <v>75.75</v>
          </cell>
          <cell r="FA14">
            <v>75.75</v>
          </cell>
          <cell r="FF14">
            <v>76.25</v>
          </cell>
          <cell r="GA14">
            <v>76.421875</v>
          </cell>
          <cell r="IT14">
            <v>77.518068783068784</v>
          </cell>
          <cell r="IX14">
            <v>76.599999999999994</v>
          </cell>
          <cell r="IY14">
            <v>75</v>
          </cell>
        </row>
        <row r="15">
          <cell r="Y15">
            <v>88</v>
          </cell>
          <cell r="AN15">
            <v>78</v>
          </cell>
          <cell r="BC15">
            <v>80</v>
          </cell>
          <cell r="BR15">
            <v>79</v>
          </cell>
          <cell r="BY15">
            <v>82.5</v>
          </cell>
          <cell r="CL15">
            <v>75</v>
          </cell>
          <cell r="CS15">
            <v>85.25</v>
          </cell>
          <cell r="DB15">
            <v>84.071875000000006</v>
          </cell>
          <cell r="EC15">
            <v>80</v>
          </cell>
          <cell r="EQ15">
            <v>82.864999999999995</v>
          </cell>
          <cell r="EV15">
            <v>78.75</v>
          </cell>
          <cell r="FA15">
            <v>78.75</v>
          </cell>
          <cell r="FF15">
            <v>82.649305555555557</v>
          </cell>
          <cell r="GA15">
            <v>84.037812500000001</v>
          </cell>
          <cell r="IT15">
            <v>82.106190476190477</v>
          </cell>
          <cell r="IX15">
            <v>87.1</v>
          </cell>
          <cell r="IY15">
            <v>85.9</v>
          </cell>
        </row>
        <row r="16">
          <cell r="Y16">
            <v>85</v>
          </cell>
          <cell r="AN16">
            <v>78</v>
          </cell>
          <cell r="BC16">
            <v>80</v>
          </cell>
          <cell r="BR16">
            <v>77</v>
          </cell>
          <cell r="BY16">
            <v>82.5</v>
          </cell>
          <cell r="CL16">
            <v>75</v>
          </cell>
          <cell r="CS16">
            <v>81.541666666666671</v>
          </cell>
          <cell r="DB16">
            <v>82.587500000000006</v>
          </cell>
          <cell r="EC16">
            <v>80</v>
          </cell>
          <cell r="EQ16">
            <v>80</v>
          </cell>
          <cell r="EV16">
            <v>85</v>
          </cell>
          <cell r="FA16">
            <v>85</v>
          </cell>
          <cell r="FF16">
            <v>80</v>
          </cell>
          <cell r="GA16">
            <v>80.115703124999982</v>
          </cell>
          <cell r="IT16">
            <v>79.966455026455023</v>
          </cell>
          <cell r="IX16">
            <v>77.8</v>
          </cell>
          <cell r="IY16">
            <v>87.8</v>
          </cell>
        </row>
        <row r="17">
          <cell r="Y17">
            <v>80</v>
          </cell>
          <cell r="AN17">
            <v>78</v>
          </cell>
          <cell r="BC17">
            <v>80</v>
          </cell>
          <cell r="BR17">
            <v>78</v>
          </cell>
          <cell r="BY17">
            <v>76</v>
          </cell>
          <cell r="CL17">
            <v>75</v>
          </cell>
          <cell r="CS17">
            <v>77.5</v>
          </cell>
          <cell r="DB17">
            <v>77</v>
          </cell>
          <cell r="EC17">
            <v>76</v>
          </cell>
          <cell r="EQ17">
            <v>79.25</v>
          </cell>
          <cell r="EV17">
            <v>75.25</v>
          </cell>
          <cell r="FA17">
            <v>75.75</v>
          </cell>
          <cell r="FF17">
            <v>76.5</v>
          </cell>
          <cell r="GA17">
            <v>75.5625</v>
          </cell>
          <cell r="IT17">
            <v>76.663492063492058</v>
          </cell>
          <cell r="IX17">
            <v>76.599999999999994</v>
          </cell>
          <cell r="IY17">
            <v>84.8</v>
          </cell>
        </row>
        <row r="18">
          <cell r="Y18">
            <v>82</v>
          </cell>
          <cell r="AN18">
            <v>75</v>
          </cell>
          <cell r="BC18">
            <v>80</v>
          </cell>
          <cell r="BR18">
            <v>76</v>
          </cell>
          <cell r="BY18">
            <v>78.5</v>
          </cell>
          <cell r="CL18">
            <v>75</v>
          </cell>
          <cell r="CS18">
            <v>76.5</v>
          </cell>
          <cell r="DB18">
            <v>75.5</v>
          </cell>
          <cell r="EC18">
            <v>80</v>
          </cell>
          <cell r="EQ18">
            <v>76.5</v>
          </cell>
          <cell r="EV18">
            <v>75.75</v>
          </cell>
          <cell r="FA18">
            <v>76.25</v>
          </cell>
          <cell r="FF18">
            <v>78.5</v>
          </cell>
          <cell r="GA18">
            <v>75.9375</v>
          </cell>
          <cell r="IT18">
            <v>76.271851851851835</v>
          </cell>
          <cell r="IX18">
            <v>77.199999999999989</v>
          </cell>
          <cell r="IY18">
            <v>82.9</v>
          </cell>
        </row>
        <row r="19">
          <cell r="Y19">
            <v>88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75</v>
          </cell>
          <cell r="CS19">
            <v>85.666666666666671</v>
          </cell>
          <cell r="DB19">
            <v>81.150000000000006</v>
          </cell>
          <cell r="EC19">
            <v>80</v>
          </cell>
          <cell r="EQ19">
            <v>82.961250000000007</v>
          </cell>
          <cell r="EV19">
            <v>78.5</v>
          </cell>
          <cell r="FA19">
            <v>78.75</v>
          </cell>
          <cell r="FF19">
            <v>86.204861111111114</v>
          </cell>
          <cell r="GA19">
            <v>83.850937499999986</v>
          </cell>
          <cell r="IT19">
            <v>82.772063492063481</v>
          </cell>
          <cell r="IX19">
            <v>80</v>
          </cell>
          <cell r="IY19">
            <v>87.9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77</v>
          </cell>
          <cell r="BY20">
            <v>79.75</v>
          </cell>
          <cell r="CL20">
            <v>75</v>
          </cell>
          <cell r="CS20">
            <v>80.75</v>
          </cell>
          <cell r="DB20">
            <v>80.875</v>
          </cell>
          <cell r="EC20">
            <v>76</v>
          </cell>
          <cell r="EQ20">
            <v>77.5</v>
          </cell>
          <cell r="EV20">
            <v>77.75</v>
          </cell>
          <cell r="FA20">
            <v>76.75</v>
          </cell>
          <cell r="FF20">
            <v>75.75</v>
          </cell>
          <cell r="GA20">
            <v>79.249661458333335</v>
          </cell>
          <cell r="IT20">
            <v>78.155619047619055</v>
          </cell>
          <cell r="IX20">
            <v>77.199999999999989</v>
          </cell>
          <cell r="IY20">
            <v>82.2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82.5</v>
          </cell>
          <cell r="CL21">
            <v>75</v>
          </cell>
          <cell r="CS21">
            <v>82</v>
          </cell>
          <cell r="DB21">
            <v>76.6875</v>
          </cell>
          <cell r="EC21">
            <v>80</v>
          </cell>
          <cell r="EQ21">
            <v>76</v>
          </cell>
          <cell r="EV21">
            <v>77.75</v>
          </cell>
          <cell r="FA21">
            <v>76.75</v>
          </cell>
          <cell r="FF21">
            <v>76.75</v>
          </cell>
          <cell r="GA21">
            <v>81.566176470588232</v>
          </cell>
          <cell r="IT21">
            <v>78.341851851851857</v>
          </cell>
          <cell r="IX21">
            <v>83.5</v>
          </cell>
          <cell r="IY21">
            <v>84.4</v>
          </cell>
        </row>
        <row r="22">
          <cell r="Y22">
            <v>88</v>
          </cell>
          <cell r="AN22">
            <v>78</v>
          </cell>
          <cell r="BC22">
            <v>80</v>
          </cell>
          <cell r="BR22">
            <v>78</v>
          </cell>
          <cell r="BY22">
            <v>82.5</v>
          </cell>
          <cell r="CL22">
            <v>85</v>
          </cell>
          <cell r="CS22">
            <v>81</v>
          </cell>
          <cell r="DB22">
            <v>83.125</v>
          </cell>
          <cell r="EC22">
            <v>80</v>
          </cell>
          <cell r="EQ22">
            <v>81.243750000000006</v>
          </cell>
          <cell r="EV22">
            <v>78.75</v>
          </cell>
          <cell r="FA22">
            <v>77.25</v>
          </cell>
          <cell r="FF22">
            <v>77.565972222222229</v>
          </cell>
          <cell r="GA22">
            <v>82.53125</v>
          </cell>
          <cell r="IT22">
            <v>80.351746031746046</v>
          </cell>
          <cell r="IX22">
            <v>87.1</v>
          </cell>
          <cell r="IY22">
            <v>83.4</v>
          </cell>
        </row>
        <row r="23">
          <cell r="Y23">
            <v>87</v>
          </cell>
          <cell r="AN23">
            <v>77</v>
          </cell>
          <cell r="BC23">
            <v>80</v>
          </cell>
          <cell r="BR23">
            <v>77</v>
          </cell>
          <cell r="BY23">
            <v>82</v>
          </cell>
          <cell r="CL23">
            <v>75</v>
          </cell>
          <cell r="CS23">
            <v>81</v>
          </cell>
          <cell r="DB23">
            <v>82.224999999999994</v>
          </cell>
          <cell r="EC23">
            <v>80</v>
          </cell>
          <cell r="EQ23">
            <v>80.737499999999997</v>
          </cell>
          <cell r="EV23">
            <v>78.25</v>
          </cell>
          <cell r="FA23">
            <v>77.5</v>
          </cell>
          <cell r="FF23">
            <v>80.038194444444457</v>
          </cell>
          <cell r="GA23">
            <v>81.282968749999995</v>
          </cell>
          <cell r="IT23">
            <v>80.562619047619037</v>
          </cell>
          <cell r="IX23">
            <v>77.199999999999989</v>
          </cell>
          <cell r="IY23">
            <v>80.564999999999998</v>
          </cell>
        </row>
        <row r="24">
          <cell r="Y24">
            <v>84</v>
          </cell>
          <cell r="AN24">
            <v>77</v>
          </cell>
          <cell r="BC24">
            <v>80</v>
          </cell>
          <cell r="BR24">
            <v>78</v>
          </cell>
          <cell r="BY24">
            <v>81.5</v>
          </cell>
          <cell r="CL24">
            <v>75</v>
          </cell>
          <cell r="CS24">
            <v>80.75</v>
          </cell>
          <cell r="DB24">
            <v>80.337500000000006</v>
          </cell>
          <cell r="EC24">
            <v>80</v>
          </cell>
          <cell r="EQ24">
            <v>77.5</v>
          </cell>
          <cell r="EV24">
            <v>78.25</v>
          </cell>
          <cell r="FA24">
            <v>78.75</v>
          </cell>
          <cell r="FF24">
            <v>78.208333333333343</v>
          </cell>
          <cell r="GA24">
            <v>79.604531249999994</v>
          </cell>
          <cell r="IT24">
            <v>78.776375661375667</v>
          </cell>
          <cell r="IX24">
            <v>77.199999999999989</v>
          </cell>
          <cell r="IY24">
            <v>80.599999999999994</v>
          </cell>
        </row>
        <row r="25">
          <cell r="Y25">
            <v>80</v>
          </cell>
          <cell r="AN25">
            <v>78</v>
          </cell>
          <cell r="BC25">
            <v>80</v>
          </cell>
          <cell r="BR25">
            <v>77</v>
          </cell>
          <cell r="BY25">
            <v>79.75</v>
          </cell>
          <cell r="CL25">
            <v>75</v>
          </cell>
          <cell r="CS25">
            <v>82</v>
          </cell>
          <cell r="DB25">
            <v>79</v>
          </cell>
          <cell r="EC25">
            <v>76</v>
          </cell>
          <cell r="EQ25">
            <v>79.5</v>
          </cell>
          <cell r="EV25">
            <v>78</v>
          </cell>
          <cell r="FA25">
            <v>77</v>
          </cell>
          <cell r="FF25">
            <v>76.75</v>
          </cell>
          <cell r="GA25">
            <v>78.09375</v>
          </cell>
          <cell r="IT25">
            <v>78.176111111111112</v>
          </cell>
          <cell r="IX25">
            <v>77.199999999999989</v>
          </cell>
          <cell r="IY25">
            <v>81.8</v>
          </cell>
        </row>
        <row r="26">
          <cell r="Y26">
            <v>88</v>
          </cell>
          <cell r="AN26">
            <v>77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82.666666666666671</v>
          </cell>
          <cell r="DB26">
            <v>80.875</v>
          </cell>
          <cell r="EC26">
            <v>76</v>
          </cell>
          <cell r="EQ26">
            <v>76</v>
          </cell>
          <cell r="EV26">
            <v>78.5</v>
          </cell>
          <cell r="FA26">
            <v>79.25</v>
          </cell>
          <cell r="FF26">
            <v>76</v>
          </cell>
          <cell r="GA26">
            <v>81.032270220588231</v>
          </cell>
          <cell r="IT26">
            <v>79.442539682539675</v>
          </cell>
          <cell r="IX26">
            <v>77.199999999999989</v>
          </cell>
          <cell r="IY26">
            <v>83.265000000000001</v>
          </cell>
        </row>
      </sheetData>
      <sheetData sheetId="10" refreshError="1"/>
      <sheetData sheetId="11" refreshError="1"/>
      <sheetData sheetId="12">
        <row r="2">
          <cell r="Y2">
            <v>84</v>
          </cell>
          <cell r="AN2">
            <v>78</v>
          </cell>
          <cell r="BC2">
            <v>80</v>
          </cell>
          <cell r="BR2">
            <v>77</v>
          </cell>
          <cell r="BY2">
            <v>78</v>
          </cell>
          <cell r="CL2">
            <v>80</v>
          </cell>
          <cell r="CS2">
            <v>79.5</v>
          </cell>
          <cell r="DB2">
            <v>77.625</v>
          </cell>
          <cell r="EC2">
            <v>80</v>
          </cell>
          <cell r="EQ2">
            <v>81.25</v>
          </cell>
          <cell r="EV2">
            <v>78.25</v>
          </cell>
          <cell r="FA2">
            <v>78.5</v>
          </cell>
          <cell r="FF2">
            <v>79.5</v>
          </cell>
          <cell r="GA2">
            <v>79.583333333333329</v>
          </cell>
          <cell r="IO2">
            <v>81.537037037037038</v>
          </cell>
          <cell r="IS2">
            <v>88.05</v>
          </cell>
          <cell r="IT2">
            <v>83.5</v>
          </cell>
        </row>
        <row r="3">
          <cell r="Y3">
            <v>84</v>
          </cell>
          <cell r="AN3">
            <v>76</v>
          </cell>
          <cell r="BC3">
            <v>80</v>
          </cell>
          <cell r="BR3">
            <v>77</v>
          </cell>
          <cell r="BY3">
            <v>77.25</v>
          </cell>
          <cell r="CL3">
            <v>80</v>
          </cell>
          <cell r="CS3">
            <v>78.5</v>
          </cell>
          <cell r="DB3">
            <v>76.5</v>
          </cell>
          <cell r="EC3">
            <v>80</v>
          </cell>
          <cell r="EQ3">
            <v>78</v>
          </cell>
          <cell r="EV3">
            <v>77.75</v>
          </cell>
          <cell r="FA3">
            <v>77.25</v>
          </cell>
          <cell r="FF3">
            <v>76.5</v>
          </cell>
          <cell r="GA3">
            <v>78.75</v>
          </cell>
          <cell r="IO3">
            <v>79.100000000000009</v>
          </cell>
          <cell r="IS3">
            <v>86.85</v>
          </cell>
          <cell r="IT3">
            <v>78.3</v>
          </cell>
        </row>
        <row r="4">
          <cell r="Y4">
            <v>80</v>
          </cell>
          <cell r="AN4">
            <v>75</v>
          </cell>
          <cell r="BC4">
            <v>80</v>
          </cell>
          <cell r="BR4">
            <v>78</v>
          </cell>
          <cell r="BY4">
            <v>80</v>
          </cell>
          <cell r="CL4">
            <v>79</v>
          </cell>
          <cell r="CS4">
            <v>77.25</v>
          </cell>
          <cell r="DB4">
            <v>78.625</v>
          </cell>
          <cell r="EC4">
            <v>76</v>
          </cell>
          <cell r="EQ4">
            <v>78.25</v>
          </cell>
          <cell r="EV4">
            <v>78</v>
          </cell>
          <cell r="FA4">
            <v>78.75</v>
          </cell>
          <cell r="FF4">
            <v>76</v>
          </cell>
          <cell r="GA4">
            <v>78.583333333333329</v>
          </cell>
          <cell r="IO4">
            <v>79.329629629629636</v>
          </cell>
          <cell r="IS4">
            <v>86.579999999999984</v>
          </cell>
          <cell r="IT4">
            <v>82.8</v>
          </cell>
        </row>
        <row r="5">
          <cell r="Y5">
            <v>82</v>
          </cell>
          <cell r="AN5">
            <v>75</v>
          </cell>
          <cell r="BC5">
            <v>80</v>
          </cell>
          <cell r="BR5">
            <v>77</v>
          </cell>
          <cell r="BY5">
            <v>79</v>
          </cell>
          <cell r="CL5">
            <v>80</v>
          </cell>
          <cell r="CS5">
            <v>78.75</v>
          </cell>
          <cell r="DB5">
            <v>76.5</v>
          </cell>
          <cell r="EC5">
            <v>80</v>
          </cell>
          <cell r="EQ5">
            <v>79</v>
          </cell>
          <cell r="EV5">
            <v>77.5</v>
          </cell>
          <cell r="FA5">
            <v>77.5</v>
          </cell>
          <cell r="FF5">
            <v>75.75</v>
          </cell>
          <cell r="GA5">
            <v>78.833333333333329</v>
          </cell>
          <cell r="IO5">
            <v>78.274074074074065</v>
          </cell>
          <cell r="IS5">
            <v>86.699999999999989</v>
          </cell>
          <cell r="IT5">
            <v>84.5</v>
          </cell>
        </row>
        <row r="6">
          <cell r="Y6">
            <v>88</v>
          </cell>
          <cell r="AN6">
            <v>77</v>
          </cell>
          <cell r="BC6">
            <v>80</v>
          </cell>
          <cell r="BR6">
            <v>78</v>
          </cell>
          <cell r="BY6">
            <v>80</v>
          </cell>
          <cell r="CL6">
            <v>80</v>
          </cell>
          <cell r="CS6">
            <v>83.25</v>
          </cell>
          <cell r="DB6">
            <v>79.125</v>
          </cell>
          <cell r="EC6">
            <v>80</v>
          </cell>
          <cell r="EQ6">
            <v>79.75</v>
          </cell>
          <cell r="EV6">
            <v>78.75</v>
          </cell>
          <cell r="FA6">
            <v>79.5</v>
          </cell>
          <cell r="FF6">
            <v>79.5</v>
          </cell>
          <cell r="GA6">
            <v>80.583333333333329</v>
          </cell>
          <cell r="IO6">
            <v>80.181481481481498</v>
          </cell>
          <cell r="IS6">
            <v>87.47999999999999</v>
          </cell>
          <cell r="IT6">
            <v>85.9</v>
          </cell>
        </row>
        <row r="7">
          <cell r="Y7">
            <v>90</v>
          </cell>
          <cell r="AN7">
            <v>80</v>
          </cell>
          <cell r="BC7">
            <v>90</v>
          </cell>
          <cell r="BR7">
            <v>80</v>
          </cell>
          <cell r="BY7">
            <v>87.5</v>
          </cell>
          <cell r="CL7">
            <v>82</v>
          </cell>
          <cell r="CS7">
            <v>83</v>
          </cell>
          <cell r="DB7">
            <v>85.375</v>
          </cell>
          <cell r="EC7">
            <v>80</v>
          </cell>
          <cell r="EQ7">
            <v>81.5</v>
          </cell>
          <cell r="EV7">
            <v>90</v>
          </cell>
          <cell r="FA7">
            <v>90</v>
          </cell>
          <cell r="FF7">
            <v>80</v>
          </cell>
          <cell r="GA7">
            <v>82.666666666666671</v>
          </cell>
          <cell r="IO7">
            <v>85.548148148148144</v>
          </cell>
          <cell r="IS7">
            <v>95.95</v>
          </cell>
          <cell r="IT7">
            <v>90.165000000000006</v>
          </cell>
        </row>
        <row r="8">
          <cell r="Y8">
            <v>86</v>
          </cell>
          <cell r="AN8">
            <v>78</v>
          </cell>
          <cell r="BC8">
            <v>80</v>
          </cell>
          <cell r="BR8">
            <v>77</v>
          </cell>
          <cell r="BY8">
            <v>76.25</v>
          </cell>
          <cell r="CL8">
            <v>79</v>
          </cell>
          <cell r="CS8">
            <v>78</v>
          </cell>
          <cell r="DB8">
            <v>75.75</v>
          </cell>
          <cell r="EC8">
            <v>80</v>
          </cell>
          <cell r="EQ8">
            <v>77.75</v>
          </cell>
          <cell r="EV8">
            <v>77.5</v>
          </cell>
          <cell r="FA8">
            <v>77.5</v>
          </cell>
          <cell r="FF8">
            <v>76.25</v>
          </cell>
          <cell r="GA8">
            <v>76.083333333333329</v>
          </cell>
          <cell r="IO8">
            <v>80.211111111111123</v>
          </cell>
          <cell r="IS8">
            <v>87.899999999999991</v>
          </cell>
          <cell r="IT8">
            <v>76.7</v>
          </cell>
        </row>
        <row r="9">
          <cell r="Y9">
            <v>85</v>
          </cell>
          <cell r="AN9">
            <v>78</v>
          </cell>
          <cell r="BC9">
            <v>80</v>
          </cell>
          <cell r="BR9">
            <v>80</v>
          </cell>
          <cell r="BY9">
            <v>82.25</v>
          </cell>
          <cell r="CL9">
            <v>80</v>
          </cell>
          <cell r="CS9">
            <v>80</v>
          </cell>
          <cell r="DB9">
            <v>77.375</v>
          </cell>
          <cell r="EC9">
            <v>80</v>
          </cell>
          <cell r="EQ9">
            <v>79.75</v>
          </cell>
          <cell r="EV9">
            <v>78.75</v>
          </cell>
          <cell r="FA9">
            <v>78.5</v>
          </cell>
          <cell r="FF9">
            <v>76.25</v>
          </cell>
          <cell r="GA9">
            <v>80.916666666666671</v>
          </cell>
          <cell r="IO9">
            <v>78.333333333333329</v>
          </cell>
          <cell r="IS9">
            <v>87</v>
          </cell>
          <cell r="IT9">
            <v>83.5</v>
          </cell>
        </row>
        <row r="10">
          <cell r="Y10">
            <v>82</v>
          </cell>
          <cell r="AN10">
            <v>78</v>
          </cell>
          <cell r="BC10">
            <v>80</v>
          </cell>
          <cell r="BR10">
            <v>77</v>
          </cell>
          <cell r="BY10">
            <v>77.75</v>
          </cell>
          <cell r="CL10">
            <v>80</v>
          </cell>
          <cell r="CS10">
            <v>79.5</v>
          </cell>
          <cell r="DB10">
            <v>75.75</v>
          </cell>
          <cell r="EC10">
            <v>80</v>
          </cell>
          <cell r="EQ10">
            <v>78</v>
          </cell>
          <cell r="EV10">
            <v>78.5</v>
          </cell>
          <cell r="FA10">
            <v>78.25</v>
          </cell>
          <cell r="FF10">
            <v>77</v>
          </cell>
          <cell r="GA10">
            <v>78.416666666666671</v>
          </cell>
          <cell r="IO10">
            <v>77.999999999999986</v>
          </cell>
          <cell r="IS10">
            <v>87.149999999999991</v>
          </cell>
          <cell r="IT10">
            <v>79.400000000000006</v>
          </cell>
        </row>
        <row r="11">
          <cell r="Y11">
            <v>82</v>
          </cell>
          <cell r="AN11">
            <v>76</v>
          </cell>
          <cell r="BC11">
            <v>80</v>
          </cell>
          <cell r="BR11">
            <v>77</v>
          </cell>
          <cell r="BY11">
            <v>83.25</v>
          </cell>
          <cell r="CL11">
            <v>80</v>
          </cell>
          <cell r="CS11">
            <v>81.75</v>
          </cell>
          <cell r="DB11">
            <v>82.5</v>
          </cell>
          <cell r="EC11">
            <v>80</v>
          </cell>
          <cell r="EQ11">
            <v>77.5</v>
          </cell>
          <cell r="EV11">
            <v>87</v>
          </cell>
          <cell r="FA11">
            <v>87</v>
          </cell>
          <cell r="FF11">
            <v>76.25</v>
          </cell>
          <cell r="GA11">
            <v>80.166666666666671</v>
          </cell>
          <cell r="IO11">
            <v>79.733333333333334</v>
          </cell>
          <cell r="IS11">
            <v>87.929999999999993</v>
          </cell>
          <cell r="IT11">
            <v>85.2</v>
          </cell>
        </row>
        <row r="12">
          <cell r="Y12">
            <v>88</v>
          </cell>
          <cell r="AN12">
            <v>75</v>
          </cell>
          <cell r="BC12">
            <v>80</v>
          </cell>
          <cell r="BR12">
            <v>78</v>
          </cell>
          <cell r="BY12">
            <v>77.5</v>
          </cell>
          <cell r="CL12">
            <v>80</v>
          </cell>
          <cell r="CS12">
            <v>78.5</v>
          </cell>
          <cell r="DB12">
            <v>77.25</v>
          </cell>
          <cell r="EC12">
            <v>76</v>
          </cell>
          <cell r="EQ12">
            <v>78.5</v>
          </cell>
          <cell r="EV12">
            <v>78.25</v>
          </cell>
          <cell r="FA12">
            <v>78.25</v>
          </cell>
          <cell r="FF12">
            <v>75.75</v>
          </cell>
          <cell r="GA12">
            <v>78.416666666666671</v>
          </cell>
          <cell r="IO12">
            <v>78.729629629629628</v>
          </cell>
          <cell r="IS12">
            <v>88.05</v>
          </cell>
          <cell r="IT12">
            <v>83.5</v>
          </cell>
        </row>
        <row r="13">
          <cell r="Y13">
            <v>85</v>
          </cell>
          <cell r="AN13">
            <v>76</v>
          </cell>
          <cell r="BC13">
            <v>82</v>
          </cell>
          <cell r="BR13">
            <v>77</v>
          </cell>
          <cell r="BY13">
            <v>83.25</v>
          </cell>
          <cell r="CL13">
            <v>80</v>
          </cell>
          <cell r="CS13">
            <v>81</v>
          </cell>
          <cell r="DB13">
            <v>82.125</v>
          </cell>
          <cell r="EC13">
            <v>80</v>
          </cell>
          <cell r="EQ13">
            <v>83.5</v>
          </cell>
          <cell r="EV13">
            <v>78.75</v>
          </cell>
          <cell r="FA13">
            <v>79.5</v>
          </cell>
          <cell r="FF13">
            <v>75.75</v>
          </cell>
          <cell r="GA13">
            <v>79.75</v>
          </cell>
          <cell r="IO13">
            <v>79.796296296296291</v>
          </cell>
          <cell r="IS13">
            <v>88.05</v>
          </cell>
          <cell r="IT13">
            <v>85.984999999999999</v>
          </cell>
        </row>
        <row r="14">
          <cell r="Y14">
            <v>83</v>
          </cell>
          <cell r="AN14">
            <v>76</v>
          </cell>
          <cell r="BC14">
            <v>80</v>
          </cell>
          <cell r="BR14">
            <v>79</v>
          </cell>
          <cell r="BY14">
            <v>81.5</v>
          </cell>
          <cell r="CL14">
            <v>80</v>
          </cell>
          <cell r="CS14">
            <v>80.25</v>
          </cell>
          <cell r="DB14">
            <v>80.75</v>
          </cell>
          <cell r="EC14">
            <v>80</v>
          </cell>
          <cell r="EQ14">
            <v>78.25</v>
          </cell>
          <cell r="EV14">
            <v>79.25</v>
          </cell>
          <cell r="FA14">
            <v>79.5</v>
          </cell>
          <cell r="FF14">
            <v>76.75</v>
          </cell>
          <cell r="GA14">
            <v>80.916666666666671</v>
          </cell>
          <cell r="IO14">
            <v>80.640740740740739</v>
          </cell>
          <cell r="IS14">
            <v>87.75</v>
          </cell>
          <cell r="IT14">
            <v>80.5</v>
          </cell>
        </row>
        <row r="15">
          <cell r="Y15">
            <v>82</v>
          </cell>
          <cell r="AN15">
            <v>77</v>
          </cell>
          <cell r="BC15">
            <v>80</v>
          </cell>
          <cell r="BR15">
            <v>78</v>
          </cell>
          <cell r="BY15">
            <v>77.5</v>
          </cell>
          <cell r="CL15">
            <v>80</v>
          </cell>
          <cell r="CS15">
            <v>74.5</v>
          </cell>
          <cell r="DB15">
            <v>78.125</v>
          </cell>
          <cell r="EC15">
            <v>76</v>
          </cell>
          <cell r="EQ15">
            <v>78.5</v>
          </cell>
          <cell r="EV15">
            <v>78.25</v>
          </cell>
          <cell r="FA15">
            <v>78</v>
          </cell>
          <cell r="FF15">
            <v>74.75</v>
          </cell>
          <cell r="GA15">
            <v>78.5</v>
          </cell>
          <cell r="IO15">
            <v>78.685185185185176</v>
          </cell>
          <cell r="IS15">
            <v>87.75</v>
          </cell>
          <cell r="IT15">
            <v>81.5</v>
          </cell>
        </row>
        <row r="16">
          <cell r="Y16">
            <v>81</v>
          </cell>
          <cell r="AN16">
            <v>75</v>
          </cell>
          <cell r="BC16">
            <v>80</v>
          </cell>
          <cell r="BR16">
            <v>79</v>
          </cell>
          <cell r="BY16">
            <v>79</v>
          </cell>
          <cell r="CL16">
            <v>80</v>
          </cell>
          <cell r="CS16">
            <v>80</v>
          </cell>
          <cell r="DB16">
            <v>78.25</v>
          </cell>
          <cell r="EC16">
            <v>80</v>
          </cell>
          <cell r="EQ16">
            <v>79.5</v>
          </cell>
          <cell r="EV16">
            <v>77.5</v>
          </cell>
          <cell r="FA16">
            <v>77.25</v>
          </cell>
          <cell r="FF16">
            <v>76.25</v>
          </cell>
          <cell r="GA16">
            <v>78.916666666666671</v>
          </cell>
          <cell r="IO16">
            <v>77.511111111111106</v>
          </cell>
          <cell r="IS16">
            <v>86.55</v>
          </cell>
          <cell r="IT16">
            <v>85.3</v>
          </cell>
        </row>
        <row r="17">
          <cell r="Y17">
            <v>83</v>
          </cell>
          <cell r="AN17">
            <v>77</v>
          </cell>
          <cell r="BC17">
            <v>80</v>
          </cell>
          <cell r="BR17">
            <v>77</v>
          </cell>
          <cell r="BY17">
            <v>78.25</v>
          </cell>
          <cell r="CL17">
            <v>79</v>
          </cell>
          <cell r="CS17">
            <v>79.25</v>
          </cell>
          <cell r="DB17">
            <v>76.375</v>
          </cell>
          <cell r="EC17">
            <v>76</v>
          </cell>
          <cell r="EQ17">
            <v>78</v>
          </cell>
          <cell r="EV17">
            <v>79</v>
          </cell>
          <cell r="FA17">
            <v>78.25</v>
          </cell>
          <cell r="FF17">
            <v>75.25</v>
          </cell>
          <cell r="GA17">
            <v>78.083333333333329</v>
          </cell>
          <cell r="IO17">
            <v>78.055555555555557</v>
          </cell>
          <cell r="IS17">
            <v>86.699999999999989</v>
          </cell>
          <cell r="IT17">
            <v>80.034999999999997</v>
          </cell>
        </row>
        <row r="18">
          <cell r="Y18">
            <v>88</v>
          </cell>
          <cell r="AN18">
            <v>78</v>
          </cell>
          <cell r="BC18">
            <v>80</v>
          </cell>
          <cell r="BR18">
            <v>77</v>
          </cell>
          <cell r="BY18">
            <v>78.5</v>
          </cell>
          <cell r="CL18">
            <v>80</v>
          </cell>
          <cell r="CS18">
            <v>78.25</v>
          </cell>
          <cell r="DB18">
            <v>74.75</v>
          </cell>
          <cell r="EC18">
            <v>76</v>
          </cell>
          <cell r="EQ18">
            <v>79.5</v>
          </cell>
          <cell r="EV18">
            <v>79</v>
          </cell>
          <cell r="FA18">
            <v>78.25</v>
          </cell>
          <cell r="FF18">
            <v>76.5</v>
          </cell>
          <cell r="GA18">
            <v>78.416666666666671</v>
          </cell>
          <cell r="IO18">
            <v>78.303703703703704</v>
          </cell>
          <cell r="IS18">
            <v>87.449999999999989</v>
          </cell>
          <cell r="IT18">
            <v>84.5</v>
          </cell>
        </row>
        <row r="19">
          <cell r="Y19">
            <v>85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80</v>
          </cell>
          <cell r="CS19">
            <v>79</v>
          </cell>
          <cell r="DB19">
            <v>79.375</v>
          </cell>
          <cell r="EC19">
            <v>76</v>
          </cell>
          <cell r="EQ19">
            <v>80</v>
          </cell>
          <cell r="EV19">
            <v>77.5</v>
          </cell>
          <cell r="FA19">
            <v>77.5</v>
          </cell>
          <cell r="FF19">
            <v>76.5</v>
          </cell>
          <cell r="GA19">
            <v>79.083333333333329</v>
          </cell>
          <cell r="IO19">
            <v>78.92592592592591</v>
          </cell>
          <cell r="IS19">
            <v>86.399999999999991</v>
          </cell>
          <cell r="IT19">
            <v>80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78</v>
          </cell>
          <cell r="BY20">
            <v>79</v>
          </cell>
          <cell r="CL20">
            <v>78</v>
          </cell>
          <cell r="CS20">
            <v>79.5</v>
          </cell>
          <cell r="DB20">
            <v>76.5</v>
          </cell>
          <cell r="EC20">
            <v>78</v>
          </cell>
          <cell r="EQ20">
            <v>79</v>
          </cell>
          <cell r="EV20">
            <v>78</v>
          </cell>
          <cell r="FA20">
            <v>78.25</v>
          </cell>
          <cell r="FF20">
            <v>77.25</v>
          </cell>
          <cell r="GA20">
            <v>78.416666666666671</v>
          </cell>
          <cell r="IO20">
            <v>77.099999999999994</v>
          </cell>
          <cell r="IS20">
            <v>78.099999999999994</v>
          </cell>
          <cell r="IT20">
            <v>39.200000000000003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79</v>
          </cell>
          <cell r="CL21">
            <v>82</v>
          </cell>
          <cell r="CS21">
            <v>78</v>
          </cell>
          <cell r="DB21">
            <v>77.625</v>
          </cell>
          <cell r="EC21">
            <v>80</v>
          </cell>
          <cell r="EQ21">
            <v>79.25</v>
          </cell>
          <cell r="EV21">
            <v>78.75</v>
          </cell>
          <cell r="FA21">
            <v>78.5</v>
          </cell>
          <cell r="FF21">
            <v>77.5</v>
          </cell>
          <cell r="GA21">
            <v>78.916666666666671</v>
          </cell>
          <cell r="IO21">
            <v>77.24444444444444</v>
          </cell>
          <cell r="IS21">
            <v>86.85</v>
          </cell>
          <cell r="IT21">
            <v>77.599999999999994</v>
          </cell>
        </row>
        <row r="22">
          <cell r="Y22">
            <v>86</v>
          </cell>
          <cell r="AN22">
            <v>78</v>
          </cell>
          <cell r="BC22">
            <v>82</v>
          </cell>
          <cell r="BR22">
            <v>77</v>
          </cell>
          <cell r="BY22">
            <v>79</v>
          </cell>
          <cell r="CL22">
            <v>90</v>
          </cell>
          <cell r="CS22">
            <v>80.75</v>
          </cell>
          <cell r="DB22">
            <v>78</v>
          </cell>
          <cell r="EC22">
            <v>80</v>
          </cell>
          <cell r="EQ22">
            <v>81</v>
          </cell>
          <cell r="EV22">
            <v>80</v>
          </cell>
          <cell r="FA22">
            <v>81.25</v>
          </cell>
          <cell r="FF22">
            <v>75.5</v>
          </cell>
          <cell r="GA22">
            <v>79.5</v>
          </cell>
          <cell r="IO22">
            <v>78.222222222222214</v>
          </cell>
          <cell r="IS22">
            <v>95.35</v>
          </cell>
          <cell r="IT22">
            <v>86.4</v>
          </cell>
        </row>
        <row r="23">
          <cell r="Y23">
            <v>88</v>
          </cell>
          <cell r="AN23">
            <v>78</v>
          </cell>
          <cell r="BC23">
            <v>80</v>
          </cell>
          <cell r="BR23">
            <v>77</v>
          </cell>
          <cell r="BY23">
            <v>79.25</v>
          </cell>
          <cell r="CL23">
            <v>80</v>
          </cell>
          <cell r="CS23">
            <v>78.25</v>
          </cell>
          <cell r="DB23">
            <v>78.25</v>
          </cell>
          <cell r="EC23">
            <v>80</v>
          </cell>
          <cell r="EQ23">
            <v>80</v>
          </cell>
          <cell r="EV23">
            <v>78.25</v>
          </cell>
          <cell r="FA23">
            <v>79.5</v>
          </cell>
          <cell r="FF23">
            <v>77</v>
          </cell>
          <cell r="GA23">
            <v>79.916666666666671</v>
          </cell>
          <cell r="IO23">
            <v>78.566666666666663</v>
          </cell>
          <cell r="IS23">
            <v>87.149999999999991</v>
          </cell>
          <cell r="IT23">
            <v>84.2</v>
          </cell>
        </row>
        <row r="24">
          <cell r="Y24">
            <v>82</v>
          </cell>
          <cell r="AN24">
            <v>75</v>
          </cell>
          <cell r="BC24">
            <v>80</v>
          </cell>
          <cell r="BR24">
            <v>77</v>
          </cell>
          <cell r="BY24">
            <v>79</v>
          </cell>
          <cell r="CL24">
            <v>78</v>
          </cell>
          <cell r="CS24">
            <v>78.5</v>
          </cell>
          <cell r="DB24">
            <v>76.25</v>
          </cell>
          <cell r="EC24">
            <v>80</v>
          </cell>
          <cell r="EQ24">
            <v>73</v>
          </cell>
          <cell r="EV24">
            <v>78.5</v>
          </cell>
          <cell r="FA24">
            <v>78.25</v>
          </cell>
          <cell r="FF24">
            <v>76</v>
          </cell>
          <cell r="GA24">
            <v>78.25</v>
          </cell>
          <cell r="IO24">
            <v>78.3888888888889</v>
          </cell>
          <cell r="IS24">
            <v>87.029999999999987</v>
          </cell>
          <cell r="IT24">
            <v>81.3</v>
          </cell>
        </row>
        <row r="25">
          <cell r="Y25">
            <v>86</v>
          </cell>
          <cell r="AN25">
            <v>78</v>
          </cell>
          <cell r="BC25">
            <v>82</v>
          </cell>
          <cell r="BR25">
            <v>77</v>
          </cell>
          <cell r="BY25">
            <v>80</v>
          </cell>
          <cell r="CL25">
            <v>80</v>
          </cell>
          <cell r="CS25">
            <v>80.75</v>
          </cell>
          <cell r="DB25">
            <v>78.25</v>
          </cell>
          <cell r="EC25">
            <v>80</v>
          </cell>
          <cell r="EQ25">
            <v>80.25</v>
          </cell>
          <cell r="EV25">
            <v>87</v>
          </cell>
          <cell r="FA25">
            <v>87</v>
          </cell>
          <cell r="FF25">
            <v>78.5</v>
          </cell>
          <cell r="GA25">
            <v>79.583333333333329</v>
          </cell>
          <cell r="IO25">
            <v>78.3888888888889</v>
          </cell>
          <cell r="IS25">
            <v>87</v>
          </cell>
          <cell r="IT25">
            <v>86.3</v>
          </cell>
        </row>
        <row r="26">
          <cell r="Y26">
            <v>86</v>
          </cell>
          <cell r="AN26">
            <v>77</v>
          </cell>
          <cell r="BC26">
            <v>80</v>
          </cell>
          <cell r="BR26">
            <v>78</v>
          </cell>
          <cell r="BY26">
            <v>81.5</v>
          </cell>
          <cell r="CL26">
            <v>80</v>
          </cell>
          <cell r="CS26">
            <v>80.5</v>
          </cell>
          <cell r="DB26">
            <v>80</v>
          </cell>
          <cell r="EC26">
            <v>80</v>
          </cell>
          <cell r="EQ26">
            <v>81.25</v>
          </cell>
          <cell r="EV26">
            <v>78.25</v>
          </cell>
          <cell r="FA26">
            <v>78.5</v>
          </cell>
          <cell r="FF26">
            <v>77</v>
          </cell>
          <cell r="GA26">
            <v>79.25</v>
          </cell>
          <cell r="IO26">
            <v>79.214814814814815</v>
          </cell>
          <cell r="IS26">
            <v>87.449999999999989</v>
          </cell>
          <cell r="IT26">
            <v>89.9</v>
          </cell>
        </row>
        <row r="27">
          <cell r="Y27">
            <v>85</v>
          </cell>
          <cell r="AN27">
            <v>76</v>
          </cell>
          <cell r="BC27">
            <v>80</v>
          </cell>
          <cell r="BR27">
            <v>77</v>
          </cell>
          <cell r="BY27">
            <v>80.75</v>
          </cell>
          <cell r="CL27">
            <v>80</v>
          </cell>
          <cell r="CS27">
            <v>80.75</v>
          </cell>
          <cell r="DB27">
            <v>79.375</v>
          </cell>
          <cell r="EC27">
            <v>80</v>
          </cell>
          <cell r="EQ27">
            <v>79</v>
          </cell>
          <cell r="EV27">
            <v>79.25</v>
          </cell>
          <cell r="FA27">
            <v>79.25</v>
          </cell>
          <cell r="FF27">
            <v>77.75</v>
          </cell>
          <cell r="GA27">
            <v>79.666666666666671</v>
          </cell>
          <cell r="IO27">
            <v>84.485185185185188</v>
          </cell>
          <cell r="IS27">
            <v>89.579999999999984</v>
          </cell>
          <cell r="IT27">
            <v>83.6</v>
          </cell>
        </row>
        <row r="28">
          <cell r="Y28">
            <v>86</v>
          </cell>
          <cell r="AN28">
            <v>78</v>
          </cell>
          <cell r="BC28">
            <v>80</v>
          </cell>
          <cell r="BR28">
            <v>77</v>
          </cell>
          <cell r="BY28">
            <v>80</v>
          </cell>
          <cell r="CL28">
            <v>80</v>
          </cell>
          <cell r="CS28">
            <v>81.75</v>
          </cell>
          <cell r="DB28">
            <v>79.375</v>
          </cell>
          <cell r="EC28">
            <v>80</v>
          </cell>
          <cell r="EQ28">
            <v>82</v>
          </cell>
          <cell r="EV28">
            <v>78.75</v>
          </cell>
          <cell r="FA28">
            <v>79.5</v>
          </cell>
          <cell r="FF28">
            <v>79</v>
          </cell>
          <cell r="GA28">
            <v>79.583333333333329</v>
          </cell>
          <cell r="IO28">
            <v>81.666666666666657</v>
          </cell>
          <cell r="IS28">
            <v>88.35</v>
          </cell>
          <cell r="IT28">
            <v>86.4</v>
          </cell>
        </row>
        <row r="29">
          <cell r="Y29">
            <v>82</v>
          </cell>
          <cell r="AN29">
            <v>75</v>
          </cell>
          <cell r="BC29">
            <v>80</v>
          </cell>
          <cell r="BR29">
            <v>78</v>
          </cell>
          <cell r="BY29">
            <v>80</v>
          </cell>
          <cell r="CL29">
            <v>80</v>
          </cell>
          <cell r="CS29">
            <v>79.75</v>
          </cell>
          <cell r="DB29">
            <v>77.125</v>
          </cell>
          <cell r="EC29">
            <v>80</v>
          </cell>
          <cell r="EQ29">
            <v>79.25</v>
          </cell>
          <cell r="EV29">
            <v>79</v>
          </cell>
          <cell r="FA29">
            <v>78</v>
          </cell>
          <cell r="FF29">
            <v>76.5</v>
          </cell>
          <cell r="GA29">
            <v>79</v>
          </cell>
          <cell r="IO29">
            <v>77.666666666666657</v>
          </cell>
          <cell r="IS29">
            <v>87.75</v>
          </cell>
          <cell r="IT29">
            <v>84.4</v>
          </cell>
        </row>
        <row r="30">
          <cell r="Y30">
            <v>86</v>
          </cell>
          <cell r="AN30">
            <v>77</v>
          </cell>
          <cell r="BC30">
            <v>80</v>
          </cell>
          <cell r="BR30">
            <v>77</v>
          </cell>
          <cell r="BY30">
            <v>82.5</v>
          </cell>
          <cell r="CL30">
            <v>90</v>
          </cell>
          <cell r="CS30">
            <v>79</v>
          </cell>
          <cell r="DB30">
            <v>79.125</v>
          </cell>
          <cell r="EC30">
            <v>80</v>
          </cell>
          <cell r="EQ30">
            <v>80.25</v>
          </cell>
          <cell r="EV30">
            <v>87</v>
          </cell>
          <cell r="FA30">
            <v>87</v>
          </cell>
          <cell r="FF30">
            <v>76.25</v>
          </cell>
          <cell r="GA30">
            <v>79.666666666666671</v>
          </cell>
          <cell r="IO30">
            <v>80.629629629629633</v>
          </cell>
          <cell r="IS30">
            <v>80.349999999999994</v>
          </cell>
          <cell r="IT30">
            <v>84.65</v>
          </cell>
        </row>
        <row r="31">
          <cell r="Y31">
            <v>85</v>
          </cell>
          <cell r="AN31">
            <v>78</v>
          </cell>
          <cell r="BC31">
            <v>80</v>
          </cell>
          <cell r="BR31">
            <v>77</v>
          </cell>
          <cell r="BY31">
            <v>79</v>
          </cell>
          <cell r="CL31">
            <v>80</v>
          </cell>
          <cell r="CS31">
            <v>80</v>
          </cell>
          <cell r="DB31">
            <v>77.375</v>
          </cell>
          <cell r="EC31">
            <v>76</v>
          </cell>
          <cell r="EQ31">
            <v>79.25</v>
          </cell>
          <cell r="EV31">
            <v>77.75</v>
          </cell>
          <cell r="FA31">
            <v>78.25</v>
          </cell>
          <cell r="FF31">
            <v>75.75</v>
          </cell>
          <cell r="GA31">
            <v>78.416666666666671</v>
          </cell>
          <cell r="IO31">
            <v>77.844444444444449</v>
          </cell>
          <cell r="IS31">
            <v>87</v>
          </cell>
          <cell r="IT31">
            <v>84.465000000000003</v>
          </cell>
        </row>
        <row r="32">
          <cell r="Y32">
            <v>78</v>
          </cell>
          <cell r="AN32">
            <v>76</v>
          </cell>
          <cell r="BC32">
            <v>78</v>
          </cell>
          <cell r="BR32">
            <v>76</v>
          </cell>
          <cell r="BY32">
            <v>75</v>
          </cell>
          <cell r="CL32">
            <v>75</v>
          </cell>
          <cell r="CS32">
            <v>75</v>
          </cell>
          <cell r="DB32">
            <v>75.5</v>
          </cell>
          <cell r="EC32">
            <v>76</v>
          </cell>
          <cell r="EQ32">
            <v>75</v>
          </cell>
          <cell r="EV32">
            <v>76.25</v>
          </cell>
          <cell r="FA32">
            <v>75.5</v>
          </cell>
          <cell r="FF32">
            <v>75.5</v>
          </cell>
          <cell r="GA32">
            <v>75.75</v>
          </cell>
          <cell r="IO32">
            <v>76.492592592592601</v>
          </cell>
          <cell r="IS32">
            <v>77.8</v>
          </cell>
          <cell r="IT32">
            <v>80.174999999999997</v>
          </cell>
        </row>
        <row r="33">
          <cell r="Y33">
            <v>78</v>
          </cell>
          <cell r="AN33">
            <v>77</v>
          </cell>
          <cell r="BC33">
            <v>80</v>
          </cell>
          <cell r="BR33">
            <v>76</v>
          </cell>
          <cell r="BY33">
            <v>75</v>
          </cell>
          <cell r="CL33">
            <v>75</v>
          </cell>
          <cell r="CS33">
            <v>75</v>
          </cell>
          <cell r="DB33">
            <v>76.25</v>
          </cell>
          <cell r="EC33">
            <v>76</v>
          </cell>
          <cell r="EQ33">
            <v>75</v>
          </cell>
          <cell r="EV33">
            <v>76.25</v>
          </cell>
          <cell r="FA33">
            <v>75.5</v>
          </cell>
          <cell r="FF33">
            <v>75.75</v>
          </cell>
          <cell r="GA33">
            <v>75.75</v>
          </cell>
          <cell r="IO33">
            <v>77.283333333333331</v>
          </cell>
          <cell r="IS33">
            <v>77.8</v>
          </cell>
          <cell r="IT33">
            <v>81.8</v>
          </cell>
        </row>
        <row r="34">
          <cell r="Y34">
            <v>80</v>
          </cell>
          <cell r="AN34">
            <v>78</v>
          </cell>
          <cell r="BC34">
            <v>80</v>
          </cell>
          <cell r="BR34">
            <v>77</v>
          </cell>
          <cell r="BY34">
            <v>79.25</v>
          </cell>
          <cell r="CL34">
            <v>75</v>
          </cell>
          <cell r="CS34">
            <v>79</v>
          </cell>
          <cell r="DB34">
            <v>78.4375</v>
          </cell>
          <cell r="EC34">
            <v>80</v>
          </cell>
          <cell r="EQ34">
            <v>75.3125</v>
          </cell>
          <cell r="EV34">
            <v>78</v>
          </cell>
          <cell r="FA34">
            <v>77.25</v>
          </cell>
          <cell r="FF34">
            <v>76.206249999999997</v>
          </cell>
          <cell r="GA34">
            <v>78.333333333333329</v>
          </cell>
          <cell r="IO34">
            <v>78.490740740740748</v>
          </cell>
          <cell r="IS34">
            <v>86.85</v>
          </cell>
          <cell r="IT34">
            <v>84.534999999999997</v>
          </cell>
        </row>
        <row r="35">
          <cell r="Y35">
            <v>90</v>
          </cell>
          <cell r="AN35">
            <v>85</v>
          </cell>
          <cell r="BC35">
            <v>90</v>
          </cell>
          <cell r="BR35">
            <v>79</v>
          </cell>
          <cell r="BY35">
            <v>83.25</v>
          </cell>
          <cell r="CL35">
            <v>80</v>
          </cell>
          <cell r="CS35">
            <v>85.5</v>
          </cell>
          <cell r="DB35">
            <v>88</v>
          </cell>
          <cell r="EC35">
            <v>80</v>
          </cell>
          <cell r="EQ35">
            <v>83.521874999999994</v>
          </cell>
          <cell r="EV35">
            <v>80.75</v>
          </cell>
          <cell r="FA35">
            <v>82.5</v>
          </cell>
          <cell r="FF35">
            <v>80</v>
          </cell>
          <cell r="GA35">
            <v>84.75</v>
          </cell>
          <cell r="IO35">
            <v>83.13333333333334</v>
          </cell>
          <cell r="IS35">
            <v>88.679999999999993</v>
          </cell>
          <cell r="IT35">
            <v>86.734999999999999</v>
          </cell>
        </row>
        <row r="36">
          <cell r="Y36">
            <v>80</v>
          </cell>
          <cell r="AN36">
            <v>76</v>
          </cell>
          <cell r="BC36">
            <v>80</v>
          </cell>
          <cell r="BR36">
            <v>78</v>
          </cell>
          <cell r="BY36">
            <v>77.5</v>
          </cell>
          <cell r="CL36">
            <v>75</v>
          </cell>
          <cell r="CS36">
            <v>77.5</v>
          </cell>
          <cell r="DB36">
            <v>76</v>
          </cell>
          <cell r="EC36">
            <v>80</v>
          </cell>
          <cell r="EQ36">
            <v>75.5</v>
          </cell>
          <cell r="EV36">
            <v>77.75</v>
          </cell>
          <cell r="FA36">
            <v>76.75</v>
          </cell>
          <cell r="FF36">
            <v>76.5</v>
          </cell>
          <cell r="GA36">
            <v>79.916666666666671</v>
          </cell>
          <cell r="IO36">
            <v>77.257407407407399</v>
          </cell>
          <cell r="IS36">
            <v>86.1</v>
          </cell>
          <cell r="IT36">
            <v>85.3</v>
          </cell>
        </row>
        <row r="37">
          <cell r="Y37">
            <v>87</v>
          </cell>
          <cell r="AN37">
            <v>77</v>
          </cell>
          <cell r="BC37">
            <v>85</v>
          </cell>
          <cell r="BR37">
            <v>78</v>
          </cell>
          <cell r="BY37">
            <v>83.5</v>
          </cell>
          <cell r="CL37">
            <v>85</v>
          </cell>
          <cell r="CS37">
            <v>82.05</v>
          </cell>
          <cell r="DB37">
            <v>82.775000000000006</v>
          </cell>
          <cell r="EC37">
            <v>76</v>
          </cell>
          <cell r="EQ37">
            <v>81.768749999999997</v>
          </cell>
          <cell r="EV37">
            <v>79.75</v>
          </cell>
          <cell r="FA37">
            <v>80</v>
          </cell>
          <cell r="FF37">
            <v>77.418750000000003</v>
          </cell>
          <cell r="GA37">
            <v>80.666666666666671</v>
          </cell>
          <cell r="IO37">
            <v>84.055370370370369</v>
          </cell>
          <cell r="IS37">
            <v>88.649999999999991</v>
          </cell>
          <cell r="IT37">
            <v>86.9</v>
          </cell>
        </row>
        <row r="38">
          <cell r="Y38">
            <v>87</v>
          </cell>
          <cell r="AN38">
            <v>80</v>
          </cell>
          <cell r="BC38">
            <v>85</v>
          </cell>
          <cell r="BR38">
            <v>78</v>
          </cell>
          <cell r="BY38">
            <v>81.75</v>
          </cell>
          <cell r="CL38">
            <v>75</v>
          </cell>
          <cell r="CS38">
            <v>82.05</v>
          </cell>
          <cell r="DB38">
            <v>82.529326923076923</v>
          </cell>
          <cell r="EC38">
            <v>76</v>
          </cell>
          <cell r="EQ38">
            <v>78.481250000000003</v>
          </cell>
          <cell r="EV38">
            <v>79.5</v>
          </cell>
          <cell r="FA38">
            <v>78.75</v>
          </cell>
          <cell r="FF38">
            <v>81.099999999999994</v>
          </cell>
          <cell r="GA38">
            <v>79.666666666666671</v>
          </cell>
          <cell r="IO38">
            <v>80.291851851851845</v>
          </cell>
          <cell r="IS38">
            <v>87.6</v>
          </cell>
          <cell r="IT38">
            <v>86.8</v>
          </cell>
        </row>
        <row r="39">
          <cell r="Y39">
            <v>80</v>
          </cell>
          <cell r="AN39">
            <v>77</v>
          </cell>
          <cell r="BC39">
            <v>80</v>
          </cell>
          <cell r="BR39">
            <v>77</v>
          </cell>
          <cell r="BY39">
            <v>77.5</v>
          </cell>
          <cell r="CL39">
            <v>75</v>
          </cell>
          <cell r="CS39">
            <v>76.25</v>
          </cell>
          <cell r="DB39">
            <v>76.75</v>
          </cell>
          <cell r="EC39">
            <v>76</v>
          </cell>
          <cell r="EQ39">
            <v>75.25</v>
          </cell>
          <cell r="EV39">
            <v>77.5</v>
          </cell>
          <cell r="FA39">
            <v>76.75</v>
          </cell>
          <cell r="FF39">
            <v>75.6875</v>
          </cell>
          <cell r="GA39">
            <v>77.805555555555557</v>
          </cell>
          <cell r="IO39">
            <v>77.033333333333331</v>
          </cell>
          <cell r="IS39">
            <v>85.5</v>
          </cell>
          <cell r="IT39">
            <v>75.5</v>
          </cell>
        </row>
        <row r="40">
          <cell r="Y40">
            <v>85</v>
          </cell>
          <cell r="AN40">
            <v>80</v>
          </cell>
          <cell r="BC40">
            <v>80</v>
          </cell>
          <cell r="BR40">
            <v>78</v>
          </cell>
          <cell r="BY40">
            <v>80</v>
          </cell>
          <cell r="CL40">
            <v>75</v>
          </cell>
          <cell r="CS40">
            <v>76.75</v>
          </cell>
          <cell r="DB40">
            <v>82.456250000000011</v>
          </cell>
          <cell r="EC40">
            <v>80</v>
          </cell>
          <cell r="EQ40">
            <v>75.875</v>
          </cell>
          <cell r="EV40">
            <v>78</v>
          </cell>
          <cell r="FA40">
            <v>77.75</v>
          </cell>
          <cell r="FF40">
            <v>77.5</v>
          </cell>
          <cell r="GA40">
            <v>78.333333333333329</v>
          </cell>
          <cell r="IO40">
            <v>78.398703703703703</v>
          </cell>
          <cell r="IS40">
            <v>85.8</v>
          </cell>
          <cell r="IT40">
            <v>84.165000000000006</v>
          </cell>
        </row>
        <row r="41">
          <cell r="Y41">
            <v>87</v>
          </cell>
          <cell r="AN41">
            <v>76</v>
          </cell>
          <cell r="BC41">
            <v>80</v>
          </cell>
          <cell r="BR41">
            <v>78</v>
          </cell>
          <cell r="BY41">
            <v>77.5</v>
          </cell>
          <cell r="CL41">
            <v>75</v>
          </cell>
          <cell r="CS41">
            <v>77</v>
          </cell>
          <cell r="DB41">
            <v>79.012500000000003</v>
          </cell>
          <cell r="EC41">
            <v>78</v>
          </cell>
          <cell r="EQ41">
            <v>77.75</v>
          </cell>
          <cell r="EV41">
            <v>78.5</v>
          </cell>
          <cell r="FA41">
            <v>77.75</v>
          </cell>
          <cell r="FF41">
            <v>75.818749999999994</v>
          </cell>
          <cell r="GA41">
            <v>79.444444444444443</v>
          </cell>
          <cell r="IO41">
            <v>79.344444444444449</v>
          </cell>
          <cell r="IS41">
            <v>87.149999999999991</v>
          </cell>
          <cell r="IT41">
            <v>83.7</v>
          </cell>
        </row>
        <row r="42">
          <cell r="Y42">
            <v>78</v>
          </cell>
          <cell r="AN42">
            <v>76</v>
          </cell>
          <cell r="BC42">
            <v>78</v>
          </cell>
          <cell r="BR42">
            <v>76</v>
          </cell>
          <cell r="BY42">
            <v>76</v>
          </cell>
          <cell r="CL42">
            <v>75</v>
          </cell>
          <cell r="CS42">
            <v>75</v>
          </cell>
          <cell r="DB42">
            <v>76.125</v>
          </cell>
          <cell r="EC42">
            <v>76</v>
          </cell>
          <cell r="EQ42">
            <v>75</v>
          </cell>
          <cell r="EV42">
            <v>75.75</v>
          </cell>
          <cell r="FA42">
            <v>75.5</v>
          </cell>
          <cell r="FF42">
            <v>75</v>
          </cell>
          <cell r="GA42">
            <v>76</v>
          </cell>
          <cell r="IO42">
            <v>75.98888888888888</v>
          </cell>
          <cell r="IS42">
            <v>77.8</v>
          </cell>
          <cell r="IT42">
            <v>30.8</v>
          </cell>
        </row>
        <row r="43">
          <cell r="Y43">
            <v>80</v>
          </cell>
          <cell r="AN43">
            <v>78</v>
          </cell>
          <cell r="BC43">
            <v>80</v>
          </cell>
          <cell r="BR43">
            <v>78</v>
          </cell>
          <cell r="BY43">
            <v>80</v>
          </cell>
          <cell r="CL43">
            <v>75</v>
          </cell>
          <cell r="CS43">
            <v>80.25</v>
          </cell>
          <cell r="DB43">
            <v>78.712500000000006</v>
          </cell>
          <cell r="EC43">
            <v>76</v>
          </cell>
          <cell r="EQ43">
            <v>79.09375</v>
          </cell>
          <cell r="EV43">
            <v>77.5</v>
          </cell>
          <cell r="FA43">
            <v>77.25</v>
          </cell>
          <cell r="FF43">
            <v>76.6875</v>
          </cell>
          <cell r="GA43">
            <v>78.527777777777771</v>
          </cell>
          <cell r="IO43">
            <v>78.725925925925935</v>
          </cell>
          <cell r="IS43">
            <v>86.13</v>
          </cell>
          <cell r="IT43">
            <v>84.3</v>
          </cell>
        </row>
        <row r="44">
          <cell r="Y44">
            <v>80</v>
          </cell>
          <cell r="AN44">
            <v>76</v>
          </cell>
          <cell r="BC44">
            <v>80</v>
          </cell>
          <cell r="BR44">
            <v>77</v>
          </cell>
          <cell r="BY44">
            <v>76.25</v>
          </cell>
          <cell r="CL44">
            <v>75</v>
          </cell>
          <cell r="CS44">
            <v>76.25</v>
          </cell>
          <cell r="DB44">
            <v>77.737499999999997</v>
          </cell>
          <cell r="EC44">
            <v>76</v>
          </cell>
          <cell r="EQ44">
            <v>76.9375</v>
          </cell>
          <cell r="EV44">
            <v>78</v>
          </cell>
          <cell r="FA44">
            <v>77.75</v>
          </cell>
          <cell r="FF44">
            <v>75.75</v>
          </cell>
          <cell r="GA44">
            <v>78.75</v>
          </cell>
          <cell r="IO44">
            <v>77.407407407407405</v>
          </cell>
          <cell r="IS44">
            <v>79</v>
          </cell>
          <cell r="IT44">
            <v>78.400000000000006</v>
          </cell>
        </row>
        <row r="45">
          <cell r="Y45">
            <v>87</v>
          </cell>
          <cell r="AN45">
            <v>77</v>
          </cell>
          <cell r="BC45">
            <v>80</v>
          </cell>
          <cell r="BR45">
            <v>77</v>
          </cell>
          <cell r="BY45">
            <v>80</v>
          </cell>
          <cell r="CL45">
            <v>75</v>
          </cell>
          <cell r="CS45">
            <v>80</v>
          </cell>
          <cell r="DB45">
            <v>80.974999999999994</v>
          </cell>
          <cell r="EC45">
            <v>80</v>
          </cell>
          <cell r="EQ45">
            <v>80.34375</v>
          </cell>
          <cell r="EV45">
            <v>77.5</v>
          </cell>
          <cell r="FA45">
            <v>77.25</v>
          </cell>
          <cell r="FF45">
            <v>78.75</v>
          </cell>
          <cell r="GA45">
            <v>79.083333333333329</v>
          </cell>
          <cell r="IO45">
            <v>77.844444444444449</v>
          </cell>
          <cell r="IS45">
            <v>85.5</v>
          </cell>
          <cell r="IT45">
            <v>83.1</v>
          </cell>
        </row>
        <row r="46">
          <cell r="Y46">
            <v>87</v>
          </cell>
          <cell r="AN46">
            <v>80</v>
          </cell>
          <cell r="BC46">
            <v>80</v>
          </cell>
          <cell r="BR46">
            <v>78</v>
          </cell>
          <cell r="BY46">
            <v>80</v>
          </cell>
          <cell r="CL46">
            <v>75</v>
          </cell>
          <cell r="CS46">
            <v>80</v>
          </cell>
          <cell r="DB46">
            <v>82.318749999999994</v>
          </cell>
          <cell r="EC46">
            <v>80</v>
          </cell>
          <cell r="EQ46">
            <v>80.125</v>
          </cell>
          <cell r="EV46">
            <v>87</v>
          </cell>
          <cell r="FA46">
            <v>87</v>
          </cell>
          <cell r="FF46">
            <v>76.912499999999994</v>
          </cell>
          <cell r="GA46">
            <v>79</v>
          </cell>
          <cell r="IO46">
            <v>78.531481481481478</v>
          </cell>
          <cell r="IS46">
            <v>86.399999999999991</v>
          </cell>
          <cell r="IT46">
            <v>79.599999999999994</v>
          </cell>
        </row>
        <row r="47">
          <cell r="Y47">
            <v>77</v>
          </cell>
          <cell r="AN47">
            <v>76</v>
          </cell>
          <cell r="BC47">
            <v>80</v>
          </cell>
          <cell r="BR47">
            <v>76</v>
          </cell>
          <cell r="BY47">
            <v>78.5</v>
          </cell>
          <cell r="CL47">
            <v>75</v>
          </cell>
          <cell r="CS47">
            <v>77.75</v>
          </cell>
          <cell r="DB47">
            <v>77.5</v>
          </cell>
          <cell r="EC47">
            <v>76</v>
          </cell>
          <cell r="EQ47">
            <v>78.5</v>
          </cell>
          <cell r="EV47">
            <v>75.75</v>
          </cell>
          <cell r="FA47">
            <v>75.5</v>
          </cell>
          <cell r="FF47">
            <v>75.25</v>
          </cell>
          <cell r="GA47">
            <v>75.916666666666671</v>
          </cell>
          <cell r="IO47">
            <v>77.459259259259255</v>
          </cell>
          <cell r="IS47">
            <v>85.5</v>
          </cell>
          <cell r="IT47">
            <v>80</v>
          </cell>
        </row>
        <row r="48">
          <cell r="Y48">
            <v>77</v>
          </cell>
          <cell r="AN48">
            <v>77</v>
          </cell>
          <cell r="BC48">
            <v>75</v>
          </cell>
          <cell r="BR48">
            <v>76</v>
          </cell>
          <cell r="BY48">
            <v>77.25</v>
          </cell>
          <cell r="CL48">
            <v>75</v>
          </cell>
          <cell r="CS48">
            <v>76.25</v>
          </cell>
          <cell r="DB48">
            <v>75.75</v>
          </cell>
          <cell r="EC48">
            <v>76</v>
          </cell>
          <cell r="EQ48">
            <v>75</v>
          </cell>
          <cell r="EV48">
            <v>76.5</v>
          </cell>
          <cell r="FA48">
            <v>75.75</v>
          </cell>
          <cell r="FF48">
            <v>78</v>
          </cell>
          <cell r="GA48">
            <v>76.25</v>
          </cell>
          <cell r="IO48">
            <v>76.581481481481475</v>
          </cell>
          <cell r="IS48">
            <v>85.5</v>
          </cell>
          <cell r="IT48">
            <v>86.1</v>
          </cell>
        </row>
        <row r="49">
          <cell r="Y49">
            <v>86</v>
          </cell>
          <cell r="AN49">
            <v>76</v>
          </cell>
          <cell r="BC49">
            <v>80</v>
          </cell>
          <cell r="BR49">
            <v>79</v>
          </cell>
          <cell r="BY49">
            <v>79.75</v>
          </cell>
          <cell r="CL49">
            <v>75</v>
          </cell>
          <cell r="CS49">
            <v>78.55</v>
          </cell>
          <cell r="DB49">
            <v>85.806250000000006</v>
          </cell>
          <cell r="EC49">
            <v>80</v>
          </cell>
          <cell r="EQ49">
            <v>82.5</v>
          </cell>
          <cell r="EV49">
            <v>78</v>
          </cell>
          <cell r="FA49">
            <v>76.75</v>
          </cell>
          <cell r="FF49">
            <v>77.787499999999994</v>
          </cell>
          <cell r="GA49">
            <v>77.416666666666671</v>
          </cell>
          <cell r="IO49">
            <v>81.617222222222225</v>
          </cell>
          <cell r="IS49">
            <v>88.199999999999989</v>
          </cell>
          <cell r="IT49">
            <v>82.465000000000003</v>
          </cell>
        </row>
        <row r="50">
          <cell r="Y50">
            <v>81</v>
          </cell>
          <cell r="AN50">
            <v>78</v>
          </cell>
          <cell r="BC50">
            <v>80</v>
          </cell>
          <cell r="BR50">
            <v>77</v>
          </cell>
          <cell r="BY50">
            <v>79.75</v>
          </cell>
          <cell r="CL50">
            <v>75</v>
          </cell>
          <cell r="CS50">
            <v>78.400000000000006</v>
          </cell>
          <cell r="DB50">
            <v>78.9375</v>
          </cell>
          <cell r="EC50">
            <v>80</v>
          </cell>
          <cell r="EQ50">
            <v>77</v>
          </cell>
          <cell r="EV50">
            <v>78</v>
          </cell>
          <cell r="FA50">
            <v>77.75</v>
          </cell>
          <cell r="FF50">
            <v>77</v>
          </cell>
          <cell r="GA50">
            <v>78.416666666666671</v>
          </cell>
          <cell r="IO50">
            <v>78.396481481481487</v>
          </cell>
          <cell r="IS50">
            <v>86.13</v>
          </cell>
          <cell r="IT50">
            <v>84.3</v>
          </cell>
        </row>
        <row r="51">
          <cell r="Y51">
            <v>88</v>
          </cell>
          <cell r="AN51">
            <v>80</v>
          </cell>
          <cell r="BC51">
            <v>80</v>
          </cell>
          <cell r="BR51">
            <v>79</v>
          </cell>
          <cell r="BY51">
            <v>84</v>
          </cell>
          <cell r="CL51">
            <v>75</v>
          </cell>
          <cell r="CS51">
            <v>81.5</v>
          </cell>
          <cell r="DB51">
            <v>82.3</v>
          </cell>
          <cell r="EC51">
            <v>80</v>
          </cell>
          <cell r="EQ51">
            <v>80.424999999999997</v>
          </cell>
          <cell r="EV51">
            <v>87</v>
          </cell>
          <cell r="FA51">
            <v>87</v>
          </cell>
          <cell r="FF51">
            <v>80</v>
          </cell>
          <cell r="GA51">
            <v>80</v>
          </cell>
          <cell r="IO51">
            <v>80.793148148148148</v>
          </cell>
          <cell r="IS51">
            <v>87.86999999999999</v>
          </cell>
          <cell r="IT51">
            <v>90.1</v>
          </cell>
        </row>
        <row r="52">
          <cell r="Y52">
            <v>88</v>
          </cell>
          <cell r="AN52">
            <v>77</v>
          </cell>
          <cell r="BC52">
            <v>80</v>
          </cell>
          <cell r="BR52">
            <v>79</v>
          </cell>
          <cell r="BY52">
            <v>84</v>
          </cell>
          <cell r="CL52">
            <v>75</v>
          </cell>
          <cell r="CS52">
            <v>80.75</v>
          </cell>
          <cell r="DB52">
            <v>82.279326923076923</v>
          </cell>
          <cell r="EC52">
            <v>80</v>
          </cell>
          <cell r="EQ52">
            <v>79.650000000000006</v>
          </cell>
          <cell r="EV52">
            <v>87</v>
          </cell>
          <cell r="FA52">
            <v>87</v>
          </cell>
          <cell r="FF52">
            <v>80</v>
          </cell>
          <cell r="GA52">
            <v>80.416666666666671</v>
          </cell>
          <cell r="IO52">
            <v>79.148703703703703</v>
          </cell>
          <cell r="IS52">
            <v>87.75</v>
          </cell>
          <cell r="IT52">
            <v>83.6</v>
          </cell>
        </row>
        <row r="53">
          <cell r="Y53">
            <v>80</v>
          </cell>
          <cell r="AN53">
            <v>77</v>
          </cell>
          <cell r="BC53">
            <v>80</v>
          </cell>
          <cell r="BR53">
            <v>77</v>
          </cell>
          <cell r="BY53">
            <v>76.25</v>
          </cell>
          <cell r="CL53">
            <v>75</v>
          </cell>
          <cell r="CS53">
            <v>77.75</v>
          </cell>
          <cell r="DB53">
            <v>76.875</v>
          </cell>
          <cell r="EC53">
            <v>76</v>
          </cell>
          <cell r="EQ53">
            <v>76.4375</v>
          </cell>
          <cell r="EV53">
            <v>77</v>
          </cell>
          <cell r="FA53">
            <v>75.5</v>
          </cell>
          <cell r="FF53">
            <v>76</v>
          </cell>
          <cell r="GA53">
            <v>77.25</v>
          </cell>
          <cell r="IO53">
            <v>77.907407407407405</v>
          </cell>
          <cell r="IS53">
            <v>86.1</v>
          </cell>
          <cell r="IT53">
            <v>78.7</v>
          </cell>
        </row>
        <row r="54">
          <cell r="Y54">
            <v>87</v>
          </cell>
          <cell r="AN54">
            <v>77</v>
          </cell>
          <cell r="BC54">
            <v>80</v>
          </cell>
          <cell r="BR54">
            <v>79</v>
          </cell>
          <cell r="BY54">
            <v>79.25</v>
          </cell>
          <cell r="CL54">
            <v>80</v>
          </cell>
          <cell r="CS54">
            <v>78.2</v>
          </cell>
          <cell r="DB54">
            <v>88.256249999999994</v>
          </cell>
          <cell r="EC54">
            <v>80</v>
          </cell>
          <cell r="EQ54">
            <v>80.056250000000006</v>
          </cell>
          <cell r="EV54">
            <v>78</v>
          </cell>
          <cell r="FA54">
            <v>77.75</v>
          </cell>
          <cell r="FF54">
            <v>77.106250000000003</v>
          </cell>
          <cell r="GA54">
            <v>79.5</v>
          </cell>
          <cell r="IO54">
            <v>82.666666666666657</v>
          </cell>
          <cell r="IS54">
            <v>88.8</v>
          </cell>
          <cell r="IT54">
            <v>80.900000000000006</v>
          </cell>
        </row>
        <row r="55">
          <cell r="Y55">
            <v>87</v>
          </cell>
          <cell r="AN55">
            <v>76</v>
          </cell>
          <cell r="BC55">
            <v>80</v>
          </cell>
          <cell r="BR55">
            <v>78</v>
          </cell>
          <cell r="BY55">
            <v>77.5</v>
          </cell>
          <cell r="CL55">
            <v>75</v>
          </cell>
          <cell r="CS55">
            <v>77.5</v>
          </cell>
          <cell r="DB55">
            <v>77.5</v>
          </cell>
          <cell r="EC55">
            <v>80</v>
          </cell>
          <cell r="EQ55">
            <v>79.5</v>
          </cell>
          <cell r="EV55">
            <v>77.5</v>
          </cell>
          <cell r="FA55">
            <v>76.5</v>
          </cell>
          <cell r="FF55">
            <v>76.75</v>
          </cell>
          <cell r="GA55">
            <v>78.6388888888889</v>
          </cell>
          <cell r="IO55">
            <v>78.203703703703709</v>
          </cell>
          <cell r="IS55">
            <v>87.899999999999991</v>
          </cell>
          <cell r="IT55">
            <v>87.4</v>
          </cell>
        </row>
        <row r="56">
          <cell r="Y56">
            <v>78</v>
          </cell>
          <cell r="AN56">
            <v>76</v>
          </cell>
          <cell r="BC56">
            <v>80</v>
          </cell>
          <cell r="BR56">
            <v>76</v>
          </cell>
          <cell r="BY56">
            <v>75.5</v>
          </cell>
          <cell r="CL56">
            <v>75</v>
          </cell>
          <cell r="CS56">
            <v>75.75</v>
          </cell>
          <cell r="DB56">
            <v>76.25</v>
          </cell>
          <cell r="EC56">
            <v>76</v>
          </cell>
          <cell r="EQ56">
            <v>75</v>
          </cell>
          <cell r="EV56">
            <v>78</v>
          </cell>
          <cell r="FA56">
            <v>77.75</v>
          </cell>
          <cell r="FF56">
            <v>76.75</v>
          </cell>
          <cell r="GA56">
            <v>77.6388888888889</v>
          </cell>
          <cell r="IO56">
            <v>77.285185185185171</v>
          </cell>
          <cell r="IS56">
            <v>85.5</v>
          </cell>
          <cell r="IT56">
            <v>83.6</v>
          </cell>
        </row>
        <row r="57">
          <cell r="Y57">
            <v>78</v>
          </cell>
          <cell r="AN57">
            <v>76</v>
          </cell>
          <cell r="BC57">
            <v>80</v>
          </cell>
          <cell r="BR57">
            <v>76</v>
          </cell>
          <cell r="BY57">
            <v>76.5</v>
          </cell>
          <cell r="CL57">
            <v>75</v>
          </cell>
          <cell r="CS57">
            <v>75.75</v>
          </cell>
          <cell r="DB57">
            <v>75.25</v>
          </cell>
          <cell r="EC57">
            <v>76</v>
          </cell>
          <cell r="EQ57">
            <v>75</v>
          </cell>
          <cell r="EV57">
            <v>77.625</v>
          </cell>
          <cell r="FA57">
            <v>77.5</v>
          </cell>
          <cell r="FF57">
            <v>76.75</v>
          </cell>
          <cell r="GA57">
            <v>75.75</v>
          </cell>
          <cell r="IO57">
            <v>77.090740740740742</v>
          </cell>
          <cell r="IS57">
            <v>85.5</v>
          </cell>
          <cell r="IT57">
            <v>83.5</v>
          </cell>
        </row>
        <row r="58">
          <cell r="Y58">
            <v>78</v>
          </cell>
          <cell r="AN58">
            <v>77</v>
          </cell>
          <cell r="BC58">
            <v>80</v>
          </cell>
          <cell r="BR58">
            <v>76</v>
          </cell>
          <cell r="BY58">
            <v>76.5</v>
          </cell>
          <cell r="CL58">
            <v>75</v>
          </cell>
          <cell r="CS58">
            <v>77.5</v>
          </cell>
          <cell r="DB58">
            <v>77.125</v>
          </cell>
          <cell r="EC58">
            <v>76</v>
          </cell>
          <cell r="EQ58">
            <v>75</v>
          </cell>
          <cell r="EV58">
            <v>75.75</v>
          </cell>
          <cell r="FA58">
            <v>75.5</v>
          </cell>
          <cell r="FF58">
            <v>76.5</v>
          </cell>
          <cell r="GA58">
            <v>75.583333333333329</v>
          </cell>
          <cell r="IO58">
            <v>77.262962962962959</v>
          </cell>
          <cell r="IS58">
            <v>85.5</v>
          </cell>
          <cell r="IT58">
            <v>83.284999999999997</v>
          </cell>
        </row>
        <row r="59">
          <cell r="Y59">
            <v>87</v>
          </cell>
          <cell r="AN59">
            <v>78</v>
          </cell>
          <cell r="BC59">
            <v>80</v>
          </cell>
          <cell r="BR59">
            <v>80</v>
          </cell>
          <cell r="BY59">
            <v>80</v>
          </cell>
          <cell r="CL59">
            <v>80</v>
          </cell>
          <cell r="CS59">
            <v>80.5</v>
          </cell>
          <cell r="DB59">
            <v>84.068749999999994</v>
          </cell>
          <cell r="EC59">
            <v>80</v>
          </cell>
          <cell r="EQ59">
            <v>76.678124999999994</v>
          </cell>
          <cell r="EV59">
            <v>87</v>
          </cell>
          <cell r="FA59">
            <v>87</v>
          </cell>
          <cell r="FF59">
            <v>76.724999999999994</v>
          </cell>
          <cell r="GA59">
            <v>78.5</v>
          </cell>
          <cell r="IO59">
            <v>79.470370370370389</v>
          </cell>
          <cell r="IS59">
            <v>86.72999999999999</v>
          </cell>
          <cell r="IT59">
            <v>80.834999999999994</v>
          </cell>
        </row>
        <row r="60">
          <cell r="Y60">
            <v>80</v>
          </cell>
          <cell r="AN60">
            <v>77</v>
          </cell>
          <cell r="BC60">
            <v>80</v>
          </cell>
          <cell r="BR60">
            <v>78</v>
          </cell>
          <cell r="BY60">
            <v>78.75</v>
          </cell>
          <cell r="CL60">
            <v>75</v>
          </cell>
          <cell r="CS60">
            <v>78.25</v>
          </cell>
          <cell r="DB60">
            <v>80.599999999999994</v>
          </cell>
          <cell r="EC60">
            <v>76</v>
          </cell>
          <cell r="EQ60">
            <v>74.5</v>
          </cell>
          <cell r="EV60">
            <v>77.5</v>
          </cell>
          <cell r="FA60">
            <v>76.75</v>
          </cell>
          <cell r="FF60">
            <v>76.75</v>
          </cell>
          <cell r="GA60">
            <v>78.416666666666671</v>
          </cell>
          <cell r="IO60">
            <v>76.981481481481481</v>
          </cell>
          <cell r="IS60">
            <v>77.8</v>
          </cell>
          <cell r="IT60">
            <v>39.299999999999997</v>
          </cell>
        </row>
        <row r="61">
          <cell r="Y61">
            <v>86</v>
          </cell>
          <cell r="AN61">
            <v>77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78.5</v>
          </cell>
          <cell r="DB61">
            <v>79.525000000000006</v>
          </cell>
          <cell r="EC61">
            <v>80</v>
          </cell>
          <cell r="EQ61">
            <v>80.8</v>
          </cell>
          <cell r="EV61">
            <v>77.5</v>
          </cell>
          <cell r="FA61">
            <v>76.75</v>
          </cell>
          <cell r="FF61">
            <v>76.5</v>
          </cell>
          <cell r="GA61">
            <v>78.083333333333329</v>
          </cell>
          <cell r="IO61">
            <v>78.388888888888886</v>
          </cell>
          <cell r="IS61">
            <v>85.949999999999989</v>
          </cell>
          <cell r="IT61">
            <v>79.599999999999994</v>
          </cell>
        </row>
        <row r="62">
          <cell r="Y62">
            <v>82</v>
          </cell>
          <cell r="AN62">
            <v>78</v>
          </cell>
          <cell r="BC62">
            <v>80</v>
          </cell>
          <cell r="BR62">
            <v>78</v>
          </cell>
          <cell r="BY62">
            <v>80</v>
          </cell>
          <cell r="CL62">
            <v>80</v>
          </cell>
          <cell r="CS62">
            <v>78.916666666666671</v>
          </cell>
          <cell r="DB62">
            <v>79.948076923076925</v>
          </cell>
          <cell r="EC62">
            <v>80</v>
          </cell>
          <cell r="EQ62">
            <v>82.856250000000003</v>
          </cell>
          <cell r="EV62">
            <v>79</v>
          </cell>
          <cell r="FA62">
            <v>78.25</v>
          </cell>
          <cell r="FF62">
            <v>75.775000000000006</v>
          </cell>
          <cell r="GA62">
            <v>79.75</v>
          </cell>
          <cell r="IO62">
            <v>78.009259259259252</v>
          </cell>
          <cell r="IS62">
            <v>87</v>
          </cell>
          <cell r="IT62">
            <v>84.9</v>
          </cell>
        </row>
        <row r="63">
          <cell r="Y63">
            <v>80</v>
          </cell>
          <cell r="AN63">
            <v>78</v>
          </cell>
          <cell r="BC63">
            <v>80</v>
          </cell>
          <cell r="BR63">
            <v>77</v>
          </cell>
          <cell r="BY63">
            <v>76.75</v>
          </cell>
          <cell r="CL63">
            <v>75</v>
          </cell>
          <cell r="CS63">
            <v>78.150000000000006</v>
          </cell>
          <cell r="DB63">
            <v>77.612499999999997</v>
          </cell>
          <cell r="EC63">
            <v>76</v>
          </cell>
          <cell r="EQ63">
            <v>79.25</v>
          </cell>
          <cell r="EV63">
            <v>77.5</v>
          </cell>
          <cell r="FA63">
            <v>76.75</v>
          </cell>
          <cell r="FF63">
            <v>76.3125</v>
          </cell>
          <cell r="GA63">
            <v>77.666666666666671</v>
          </cell>
          <cell r="IO63">
            <v>77.392592592592592</v>
          </cell>
          <cell r="IS63">
            <v>85.5</v>
          </cell>
          <cell r="IT63">
            <v>78.599999999999994</v>
          </cell>
        </row>
        <row r="64">
          <cell r="Y64">
            <v>77</v>
          </cell>
          <cell r="AN64">
            <v>76</v>
          </cell>
          <cell r="BC64">
            <v>80</v>
          </cell>
          <cell r="BR64">
            <v>76</v>
          </cell>
          <cell r="BY64">
            <v>76.5</v>
          </cell>
          <cell r="CL64">
            <v>75</v>
          </cell>
          <cell r="CS64">
            <v>77</v>
          </cell>
          <cell r="DB64">
            <v>75.5</v>
          </cell>
          <cell r="EC64">
            <v>76</v>
          </cell>
          <cell r="EQ64">
            <v>75</v>
          </cell>
          <cell r="EV64">
            <v>78</v>
          </cell>
          <cell r="FA64">
            <v>77.75</v>
          </cell>
          <cell r="FF64">
            <v>76.5</v>
          </cell>
          <cell r="GA64">
            <v>76.75</v>
          </cell>
          <cell r="IO64">
            <v>76.303703703703704</v>
          </cell>
          <cell r="IS64">
            <v>77.8</v>
          </cell>
          <cell r="IT64">
            <v>80.174999999999997</v>
          </cell>
        </row>
        <row r="65">
          <cell r="Y65">
            <v>87</v>
          </cell>
          <cell r="AN65">
            <v>80</v>
          </cell>
          <cell r="BC65">
            <v>80</v>
          </cell>
          <cell r="BR65">
            <v>77</v>
          </cell>
          <cell r="BY65">
            <v>80</v>
          </cell>
          <cell r="CL65">
            <v>75</v>
          </cell>
          <cell r="CS65">
            <v>80.666666666666671</v>
          </cell>
          <cell r="DB65">
            <v>85.287499999999994</v>
          </cell>
          <cell r="EC65">
            <v>80</v>
          </cell>
          <cell r="EQ65">
            <v>83.512500000000003</v>
          </cell>
          <cell r="EV65">
            <v>79</v>
          </cell>
          <cell r="FA65">
            <v>78.75</v>
          </cell>
          <cell r="FF65">
            <v>76.25</v>
          </cell>
          <cell r="GA65">
            <v>79.583333333333329</v>
          </cell>
          <cell r="IO65">
            <v>82.152037037037047</v>
          </cell>
          <cell r="IS65">
            <v>88.22999999999999</v>
          </cell>
          <cell r="IT65">
            <v>85.9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02"/>
  <sheetViews>
    <sheetView showGridLines="0" zoomScale="80" zoomScaleNormal="80" zoomScaleSheetLayoutView="5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customWidth="1"/>
    <col min="5" max="5" width="23.140625" style="39" hidden="1" customWidth="1"/>
    <col min="6" max="6" width="36" style="83" customWidth="1"/>
    <col min="7" max="7" width="11.5703125" style="199" customWidth="1"/>
    <col min="8" max="9" width="14.5703125" style="199" hidden="1" customWidth="1"/>
    <col min="10" max="10" width="33" style="83" customWidth="1"/>
    <col min="11" max="11" width="22.140625" style="83" customWidth="1"/>
    <col min="12" max="23" width="3.28515625" style="199" customWidth="1"/>
    <col min="24" max="24" width="5.28515625" style="200" customWidth="1"/>
    <col min="25" max="25" width="5.28515625" style="198" hidden="1" customWidth="1"/>
    <col min="26" max="26" width="5.28515625" style="200" hidden="1" customWidth="1"/>
    <col min="27" max="38" width="3.28515625" style="199" customWidth="1"/>
    <col min="39" max="39" width="5.5703125" style="200" customWidth="1"/>
    <col min="40" max="40" width="5.5703125" style="198" hidden="1" customWidth="1"/>
    <col min="41" max="41" width="5.5703125" style="200" hidden="1" customWidth="1"/>
    <col min="42" max="53" width="3.28515625" style="199" customWidth="1"/>
    <col min="54" max="54" width="5.42578125" style="200" customWidth="1"/>
    <col min="55" max="55" width="5.42578125" style="198" hidden="1" customWidth="1"/>
    <col min="56" max="56" width="5.42578125" style="200" hidden="1" customWidth="1"/>
    <col min="57" max="68" width="3.28515625" style="199" customWidth="1"/>
    <col min="69" max="69" width="5.42578125" style="200" customWidth="1"/>
    <col min="70" max="70" width="5.42578125" style="198" hidden="1" customWidth="1"/>
    <col min="71" max="71" width="5.42578125" style="200" hidden="1" customWidth="1"/>
    <col min="72" max="75" width="3.28515625" style="199" customWidth="1"/>
    <col min="76" max="76" width="5.7109375" style="201" customWidth="1"/>
    <col min="77" max="84" width="3.28515625" style="199" customWidth="1"/>
    <col min="85" max="86" width="3.140625" style="199" customWidth="1"/>
    <col min="87" max="88" width="3.28515625" style="199" customWidth="1"/>
    <col min="89" max="89" width="6.28515625" style="200" customWidth="1"/>
    <col min="90" max="90" width="6.28515625" style="198" hidden="1" customWidth="1"/>
    <col min="91" max="91" width="5.42578125" style="202" hidden="1" customWidth="1"/>
    <col min="92" max="95" width="3.28515625" style="199" customWidth="1"/>
    <col min="96" max="96" width="5.42578125" style="201" customWidth="1"/>
    <col min="97" max="104" width="3.28515625" style="199" customWidth="1"/>
    <col min="105" max="105" width="5.42578125" style="201" customWidth="1"/>
    <col min="106" max="113" width="3.28515625" style="199" customWidth="1"/>
    <col min="114" max="114" width="5.28515625" style="201" customWidth="1"/>
    <col min="115" max="115" width="6.28515625" style="203" hidden="1" customWidth="1"/>
    <col min="116" max="116" width="5.42578125" style="202" hidden="1" customWidth="1"/>
    <col min="117" max="128" width="3.28515625" style="199" customWidth="1"/>
    <col min="129" max="129" width="6.28515625" style="204" hidden="1" customWidth="1"/>
    <col min="130" max="130" width="5.42578125" style="200" hidden="1" customWidth="1"/>
    <col min="131" max="131" width="5.5703125" style="198" customWidth="1"/>
    <col min="132" max="139" width="3.28515625" style="199" customWidth="1"/>
    <col min="140" max="140" width="5.5703125" style="201" customWidth="1"/>
    <col min="141" max="142" width="4.28515625" style="199" customWidth="1"/>
    <col min="143" max="144" width="3.28515625" style="199" customWidth="1"/>
    <col min="145" max="145" width="5.42578125" style="201" customWidth="1"/>
    <col min="146" max="149" width="3.28515625" style="199" customWidth="1"/>
    <col min="150" max="150" width="5.42578125" style="201" customWidth="1"/>
    <col min="151" max="154" width="3.28515625" style="199" customWidth="1"/>
    <col min="155" max="155" width="5.42578125" style="201" customWidth="1"/>
    <col min="156" max="159" width="3.85546875" style="205" customWidth="1"/>
    <col min="160" max="160" width="5.42578125" style="201" customWidth="1"/>
    <col min="161" max="164" width="3.85546875" style="199" customWidth="1"/>
    <col min="165" max="165" width="5.28515625" style="205" hidden="1" customWidth="1"/>
    <col min="166" max="169" width="3.85546875" style="199" customWidth="1"/>
    <col min="170" max="170" width="5.28515625" style="205" hidden="1" customWidth="1"/>
    <col min="171" max="174" width="3.85546875" style="205" customWidth="1"/>
    <col min="175" max="175" width="5.28515625" style="205" hidden="1" customWidth="1"/>
    <col min="176" max="179" width="3.85546875" style="199" hidden="1" customWidth="1"/>
    <col min="180" max="180" width="5.28515625" style="205" hidden="1" customWidth="1"/>
    <col min="181" max="181" width="8.28515625" style="201" customWidth="1"/>
    <col min="182" max="185" width="3.85546875" style="199" customWidth="1"/>
    <col min="186" max="186" width="5.28515625" style="206" customWidth="1"/>
    <col min="187" max="187" width="5.28515625" style="200" hidden="1" customWidth="1"/>
    <col min="188" max="195" width="3.5703125" style="199" customWidth="1"/>
    <col min="196" max="196" width="5.28515625" style="206" customWidth="1"/>
    <col min="197" max="197" width="5.28515625" style="202" hidden="1" customWidth="1"/>
    <col min="198" max="205" width="3.5703125" style="199" customWidth="1"/>
    <col min="206" max="206" width="5.28515625" style="206" customWidth="1"/>
    <col min="207" max="207" width="5.28515625" style="207" hidden="1" customWidth="1"/>
    <col min="208" max="215" width="3.5703125" style="206" customWidth="1"/>
    <col min="216" max="216" width="5.28515625" style="206" customWidth="1"/>
    <col min="217" max="217" width="5.28515625" style="200" hidden="1" customWidth="1"/>
    <col min="218" max="225" width="3.5703125" style="206" customWidth="1"/>
    <col min="226" max="226" width="5.28515625" style="206" customWidth="1"/>
    <col min="227" max="227" width="5.28515625" style="200" hidden="1" customWidth="1"/>
    <col min="228" max="232" width="3.5703125" style="206" customWidth="1"/>
    <col min="233" max="235" width="3.5703125" style="199" customWidth="1"/>
    <col min="236" max="236" width="5.28515625" style="206" customWidth="1"/>
    <col min="237" max="237" width="5.28515625" style="208" hidden="1" customWidth="1"/>
    <col min="238" max="238" width="6.85546875" style="208" customWidth="1"/>
    <col min="239" max="240" width="9.140625" style="199" hidden="1" customWidth="1"/>
    <col min="241" max="241" width="5.42578125" style="209" hidden="1" customWidth="1"/>
    <col min="242" max="242" width="5.28515625" style="206" customWidth="1"/>
    <col min="243" max="243" width="5.28515625" style="208" hidden="1" customWidth="1"/>
    <col min="244" max="244" width="9.140625" style="208" hidden="1" customWidth="1"/>
    <col min="245" max="245" width="9.140625" style="208" customWidth="1"/>
    <col min="246" max="247" width="6.85546875" style="83" customWidth="1"/>
    <col min="248" max="335" width="9.140625" style="83"/>
    <col min="336" max="336" width="4.28515625" style="83" customWidth="1"/>
    <col min="337" max="337" width="11.140625" style="83" customWidth="1"/>
    <col min="338" max="338" width="22.28515625" style="83" customWidth="1"/>
    <col min="339" max="344" width="3.28515625" style="83" customWidth="1"/>
    <col min="345" max="345" width="5.28515625" style="83" customWidth="1"/>
    <col min="346" max="351" width="3.28515625" style="83" customWidth="1"/>
    <col min="352" max="352" width="5.5703125" style="83" customWidth="1"/>
    <col min="353" max="358" width="3.28515625" style="83" customWidth="1"/>
    <col min="359" max="359" width="5.42578125" style="83" customWidth="1"/>
    <col min="360" max="365" width="3.28515625" style="83" customWidth="1"/>
    <col min="366" max="366" width="5.42578125" style="83" customWidth="1"/>
    <col min="367" max="370" width="3.28515625" style="83" customWidth="1"/>
    <col min="371" max="371" width="5.7109375" style="83" customWidth="1"/>
    <col min="372" max="377" width="3.28515625" style="83" customWidth="1"/>
    <col min="378" max="378" width="6.28515625" style="83" customWidth="1"/>
    <col min="379" max="384" width="3.28515625" style="83" customWidth="1"/>
    <col min="385" max="385" width="5.85546875" style="83" customWidth="1"/>
    <col min="386" max="391" width="3.28515625" style="83" customWidth="1"/>
    <col min="392" max="392" width="5.28515625" style="83" customWidth="1"/>
    <col min="393" max="398" width="3.28515625" style="83" customWidth="1"/>
    <col min="399" max="399" width="6" style="83" customWidth="1"/>
    <col min="400" max="403" width="3.28515625" style="83" customWidth="1"/>
    <col min="404" max="404" width="5.140625" style="83" customWidth="1"/>
    <col min="405" max="408" width="3.28515625" style="83" customWidth="1"/>
    <col min="409" max="409" width="5.5703125" style="83" customWidth="1"/>
    <col min="410" max="415" width="3.28515625" style="83" customWidth="1"/>
    <col min="416" max="416" width="5.140625" style="83" customWidth="1"/>
    <col min="417" max="422" width="3.28515625" style="83" customWidth="1"/>
    <col min="423" max="423" width="6.7109375" style="83" customWidth="1"/>
    <col min="424" max="427" width="3.28515625" style="83" customWidth="1"/>
    <col min="428" max="428" width="5.5703125" style="83" customWidth="1"/>
    <col min="429" max="429" width="4.28515625" style="83" customWidth="1"/>
    <col min="430" max="432" width="3.28515625" style="83" customWidth="1"/>
    <col min="433" max="433" width="5.5703125" style="83" customWidth="1"/>
    <col min="434" max="439" width="3.85546875" style="83" customWidth="1"/>
    <col min="440" max="440" width="7" style="83" customWidth="1"/>
    <col min="441" max="441" width="3.85546875" style="83" customWidth="1"/>
    <col min="442" max="442" width="3.5703125" style="83" customWidth="1"/>
    <col min="443" max="446" width="3.85546875" style="83" customWidth="1"/>
    <col min="447" max="447" width="6" style="83" customWidth="1"/>
    <col min="448" max="448" width="3.28515625" style="83" customWidth="1"/>
    <col min="449" max="449" width="9" style="83" customWidth="1"/>
    <col min="450" max="459" width="3.28515625" style="83" customWidth="1"/>
    <col min="460" max="461" width="0" style="83" hidden="1" customWidth="1"/>
    <col min="462" max="462" width="5.85546875" style="83" customWidth="1"/>
    <col min="463" max="463" width="4.42578125" style="83" customWidth="1"/>
    <col min="464" max="465" width="4.28515625" style="83" customWidth="1"/>
    <col min="466" max="591" width="9.140625" style="83"/>
    <col min="592" max="592" width="4.28515625" style="83" customWidth="1"/>
    <col min="593" max="593" width="11.140625" style="83" customWidth="1"/>
    <col min="594" max="594" width="22.28515625" style="83" customWidth="1"/>
    <col min="595" max="600" width="3.28515625" style="83" customWidth="1"/>
    <col min="601" max="601" width="5.28515625" style="83" customWidth="1"/>
    <col min="602" max="607" width="3.28515625" style="83" customWidth="1"/>
    <col min="608" max="608" width="5.5703125" style="83" customWidth="1"/>
    <col min="609" max="614" width="3.28515625" style="83" customWidth="1"/>
    <col min="615" max="615" width="5.42578125" style="83" customWidth="1"/>
    <col min="616" max="621" width="3.28515625" style="83" customWidth="1"/>
    <col min="622" max="622" width="5.42578125" style="83" customWidth="1"/>
    <col min="623" max="626" width="3.28515625" style="83" customWidth="1"/>
    <col min="627" max="627" width="5.7109375" style="83" customWidth="1"/>
    <col min="628" max="633" width="3.28515625" style="83" customWidth="1"/>
    <col min="634" max="634" width="6.28515625" style="83" customWidth="1"/>
    <col min="635" max="640" width="3.28515625" style="83" customWidth="1"/>
    <col min="641" max="641" width="5.85546875" style="83" customWidth="1"/>
    <col min="642" max="647" width="3.28515625" style="83" customWidth="1"/>
    <col min="648" max="648" width="5.28515625" style="83" customWidth="1"/>
    <col min="649" max="654" width="3.28515625" style="83" customWidth="1"/>
    <col min="655" max="655" width="6" style="83" customWidth="1"/>
    <col min="656" max="659" width="3.28515625" style="83" customWidth="1"/>
    <col min="660" max="660" width="5.140625" style="83" customWidth="1"/>
    <col min="661" max="664" width="3.28515625" style="83" customWidth="1"/>
    <col min="665" max="665" width="5.5703125" style="83" customWidth="1"/>
    <col min="666" max="671" width="3.28515625" style="83" customWidth="1"/>
    <col min="672" max="672" width="5.140625" style="83" customWidth="1"/>
    <col min="673" max="678" width="3.28515625" style="83" customWidth="1"/>
    <col min="679" max="679" width="6.7109375" style="83" customWidth="1"/>
    <col min="680" max="683" width="3.28515625" style="83" customWidth="1"/>
    <col min="684" max="684" width="5.5703125" style="83" customWidth="1"/>
    <col min="685" max="685" width="4.28515625" style="83" customWidth="1"/>
    <col min="686" max="688" width="3.28515625" style="83" customWidth="1"/>
    <col min="689" max="689" width="5.5703125" style="83" customWidth="1"/>
    <col min="690" max="695" width="3.85546875" style="83" customWidth="1"/>
    <col min="696" max="696" width="7" style="83" customWidth="1"/>
    <col min="697" max="697" width="3.85546875" style="83" customWidth="1"/>
    <col min="698" max="698" width="3.5703125" style="83" customWidth="1"/>
    <col min="699" max="702" width="3.85546875" style="83" customWidth="1"/>
    <col min="703" max="703" width="6" style="83" customWidth="1"/>
    <col min="704" max="704" width="3.28515625" style="83" customWidth="1"/>
    <col min="705" max="705" width="9" style="83" customWidth="1"/>
    <col min="706" max="715" width="3.28515625" style="83" customWidth="1"/>
    <col min="716" max="717" width="0" style="83" hidden="1" customWidth="1"/>
    <col min="718" max="718" width="5.85546875" style="83" customWidth="1"/>
    <col min="719" max="719" width="4.42578125" style="83" customWidth="1"/>
    <col min="720" max="721" width="4.28515625" style="83" customWidth="1"/>
    <col min="722" max="847" width="9.140625" style="83"/>
    <col min="848" max="848" width="4.28515625" style="83" customWidth="1"/>
    <col min="849" max="849" width="11.140625" style="83" customWidth="1"/>
    <col min="850" max="850" width="22.28515625" style="83" customWidth="1"/>
    <col min="851" max="856" width="3.28515625" style="83" customWidth="1"/>
    <col min="857" max="857" width="5.28515625" style="83" customWidth="1"/>
    <col min="858" max="863" width="3.28515625" style="83" customWidth="1"/>
    <col min="864" max="864" width="5.5703125" style="83" customWidth="1"/>
    <col min="865" max="870" width="3.28515625" style="83" customWidth="1"/>
    <col min="871" max="871" width="5.42578125" style="83" customWidth="1"/>
    <col min="872" max="877" width="3.28515625" style="83" customWidth="1"/>
    <col min="878" max="878" width="5.42578125" style="83" customWidth="1"/>
    <col min="879" max="882" width="3.28515625" style="83" customWidth="1"/>
    <col min="883" max="883" width="5.7109375" style="83" customWidth="1"/>
    <col min="884" max="889" width="3.28515625" style="83" customWidth="1"/>
    <col min="890" max="890" width="6.28515625" style="83" customWidth="1"/>
    <col min="891" max="896" width="3.28515625" style="83" customWidth="1"/>
    <col min="897" max="897" width="5.85546875" style="83" customWidth="1"/>
    <col min="898" max="903" width="3.28515625" style="83" customWidth="1"/>
    <col min="904" max="904" width="5.28515625" style="83" customWidth="1"/>
    <col min="905" max="910" width="3.28515625" style="83" customWidth="1"/>
    <col min="911" max="911" width="6" style="83" customWidth="1"/>
    <col min="912" max="915" width="3.28515625" style="83" customWidth="1"/>
    <col min="916" max="916" width="5.140625" style="83" customWidth="1"/>
    <col min="917" max="920" width="3.28515625" style="83" customWidth="1"/>
    <col min="921" max="921" width="5.5703125" style="83" customWidth="1"/>
    <col min="922" max="927" width="3.28515625" style="83" customWidth="1"/>
    <col min="928" max="928" width="5.140625" style="83" customWidth="1"/>
    <col min="929" max="934" width="3.28515625" style="83" customWidth="1"/>
    <col min="935" max="935" width="6.7109375" style="83" customWidth="1"/>
    <col min="936" max="939" width="3.28515625" style="83" customWidth="1"/>
    <col min="940" max="940" width="5.5703125" style="83" customWidth="1"/>
    <col min="941" max="941" width="4.28515625" style="83" customWidth="1"/>
    <col min="942" max="944" width="3.28515625" style="83" customWidth="1"/>
    <col min="945" max="945" width="5.5703125" style="83" customWidth="1"/>
    <col min="946" max="951" width="3.85546875" style="83" customWidth="1"/>
    <col min="952" max="952" width="7" style="83" customWidth="1"/>
    <col min="953" max="953" width="3.85546875" style="83" customWidth="1"/>
    <col min="954" max="954" width="3.5703125" style="83" customWidth="1"/>
    <col min="955" max="958" width="3.85546875" style="83" customWidth="1"/>
    <col min="959" max="959" width="6" style="83" customWidth="1"/>
    <col min="960" max="960" width="3.28515625" style="83" customWidth="1"/>
    <col min="961" max="961" width="9" style="83" customWidth="1"/>
    <col min="962" max="971" width="3.28515625" style="83" customWidth="1"/>
    <col min="972" max="973" width="0" style="83" hidden="1" customWidth="1"/>
    <col min="974" max="974" width="5.85546875" style="83" customWidth="1"/>
    <col min="975" max="975" width="4.42578125" style="83" customWidth="1"/>
    <col min="976" max="977" width="4.28515625" style="83" customWidth="1"/>
    <col min="978" max="1103" width="9.140625" style="83"/>
    <col min="1104" max="1104" width="4.28515625" style="83" customWidth="1"/>
    <col min="1105" max="1105" width="11.140625" style="83" customWidth="1"/>
    <col min="1106" max="1106" width="22.28515625" style="83" customWidth="1"/>
    <col min="1107" max="1112" width="3.28515625" style="83" customWidth="1"/>
    <col min="1113" max="1113" width="5.28515625" style="83" customWidth="1"/>
    <col min="1114" max="1119" width="3.28515625" style="83" customWidth="1"/>
    <col min="1120" max="1120" width="5.5703125" style="83" customWidth="1"/>
    <col min="1121" max="1126" width="3.28515625" style="83" customWidth="1"/>
    <col min="1127" max="1127" width="5.42578125" style="83" customWidth="1"/>
    <col min="1128" max="1133" width="3.28515625" style="83" customWidth="1"/>
    <col min="1134" max="1134" width="5.42578125" style="83" customWidth="1"/>
    <col min="1135" max="1138" width="3.28515625" style="83" customWidth="1"/>
    <col min="1139" max="1139" width="5.7109375" style="83" customWidth="1"/>
    <col min="1140" max="1145" width="3.28515625" style="83" customWidth="1"/>
    <col min="1146" max="1146" width="6.28515625" style="83" customWidth="1"/>
    <col min="1147" max="1152" width="3.28515625" style="83" customWidth="1"/>
    <col min="1153" max="1153" width="5.85546875" style="83" customWidth="1"/>
    <col min="1154" max="1159" width="3.28515625" style="83" customWidth="1"/>
    <col min="1160" max="1160" width="5.28515625" style="83" customWidth="1"/>
    <col min="1161" max="1166" width="3.28515625" style="83" customWidth="1"/>
    <col min="1167" max="1167" width="6" style="83" customWidth="1"/>
    <col min="1168" max="1171" width="3.28515625" style="83" customWidth="1"/>
    <col min="1172" max="1172" width="5.140625" style="83" customWidth="1"/>
    <col min="1173" max="1176" width="3.28515625" style="83" customWidth="1"/>
    <col min="1177" max="1177" width="5.5703125" style="83" customWidth="1"/>
    <col min="1178" max="1183" width="3.28515625" style="83" customWidth="1"/>
    <col min="1184" max="1184" width="5.140625" style="83" customWidth="1"/>
    <col min="1185" max="1190" width="3.28515625" style="83" customWidth="1"/>
    <col min="1191" max="1191" width="6.7109375" style="83" customWidth="1"/>
    <col min="1192" max="1195" width="3.28515625" style="83" customWidth="1"/>
    <col min="1196" max="1196" width="5.5703125" style="83" customWidth="1"/>
    <col min="1197" max="1197" width="4.28515625" style="83" customWidth="1"/>
    <col min="1198" max="1200" width="3.28515625" style="83" customWidth="1"/>
    <col min="1201" max="1201" width="5.5703125" style="83" customWidth="1"/>
    <col min="1202" max="1207" width="3.85546875" style="83" customWidth="1"/>
    <col min="1208" max="1208" width="7" style="83" customWidth="1"/>
    <col min="1209" max="1209" width="3.85546875" style="83" customWidth="1"/>
    <col min="1210" max="1210" width="3.5703125" style="83" customWidth="1"/>
    <col min="1211" max="1214" width="3.85546875" style="83" customWidth="1"/>
    <col min="1215" max="1215" width="6" style="83" customWidth="1"/>
    <col min="1216" max="1216" width="3.28515625" style="83" customWidth="1"/>
    <col min="1217" max="1217" width="9" style="83" customWidth="1"/>
    <col min="1218" max="1227" width="3.28515625" style="83" customWidth="1"/>
    <col min="1228" max="1229" width="0" style="83" hidden="1" customWidth="1"/>
    <col min="1230" max="1230" width="5.85546875" style="83" customWidth="1"/>
    <col min="1231" max="1231" width="4.42578125" style="83" customWidth="1"/>
    <col min="1232" max="1233" width="4.28515625" style="83" customWidth="1"/>
    <col min="1234" max="1359" width="9.140625" style="83"/>
    <col min="1360" max="1360" width="4.28515625" style="83" customWidth="1"/>
    <col min="1361" max="1361" width="11.140625" style="83" customWidth="1"/>
    <col min="1362" max="1362" width="22.28515625" style="83" customWidth="1"/>
    <col min="1363" max="1368" width="3.28515625" style="83" customWidth="1"/>
    <col min="1369" max="1369" width="5.28515625" style="83" customWidth="1"/>
    <col min="1370" max="1375" width="3.28515625" style="83" customWidth="1"/>
    <col min="1376" max="1376" width="5.5703125" style="83" customWidth="1"/>
    <col min="1377" max="1382" width="3.28515625" style="83" customWidth="1"/>
    <col min="1383" max="1383" width="5.42578125" style="83" customWidth="1"/>
    <col min="1384" max="1389" width="3.28515625" style="83" customWidth="1"/>
    <col min="1390" max="1390" width="5.42578125" style="83" customWidth="1"/>
    <col min="1391" max="1394" width="3.28515625" style="83" customWidth="1"/>
    <col min="1395" max="1395" width="5.7109375" style="83" customWidth="1"/>
    <col min="1396" max="1401" width="3.28515625" style="83" customWidth="1"/>
    <col min="1402" max="1402" width="6.28515625" style="83" customWidth="1"/>
    <col min="1403" max="1408" width="3.28515625" style="83" customWidth="1"/>
    <col min="1409" max="1409" width="5.85546875" style="83" customWidth="1"/>
    <col min="1410" max="1415" width="3.28515625" style="83" customWidth="1"/>
    <col min="1416" max="1416" width="5.28515625" style="83" customWidth="1"/>
    <col min="1417" max="1422" width="3.28515625" style="83" customWidth="1"/>
    <col min="1423" max="1423" width="6" style="83" customWidth="1"/>
    <col min="1424" max="1427" width="3.28515625" style="83" customWidth="1"/>
    <col min="1428" max="1428" width="5.140625" style="83" customWidth="1"/>
    <col min="1429" max="1432" width="3.28515625" style="83" customWidth="1"/>
    <col min="1433" max="1433" width="5.5703125" style="83" customWidth="1"/>
    <col min="1434" max="1439" width="3.28515625" style="83" customWidth="1"/>
    <col min="1440" max="1440" width="5.140625" style="83" customWidth="1"/>
    <col min="1441" max="1446" width="3.28515625" style="83" customWidth="1"/>
    <col min="1447" max="1447" width="6.7109375" style="83" customWidth="1"/>
    <col min="1448" max="1451" width="3.28515625" style="83" customWidth="1"/>
    <col min="1452" max="1452" width="5.5703125" style="83" customWidth="1"/>
    <col min="1453" max="1453" width="4.28515625" style="83" customWidth="1"/>
    <col min="1454" max="1456" width="3.28515625" style="83" customWidth="1"/>
    <col min="1457" max="1457" width="5.5703125" style="83" customWidth="1"/>
    <col min="1458" max="1463" width="3.85546875" style="83" customWidth="1"/>
    <col min="1464" max="1464" width="7" style="83" customWidth="1"/>
    <col min="1465" max="1465" width="3.85546875" style="83" customWidth="1"/>
    <col min="1466" max="1466" width="3.5703125" style="83" customWidth="1"/>
    <col min="1467" max="1470" width="3.85546875" style="83" customWidth="1"/>
    <col min="1471" max="1471" width="6" style="83" customWidth="1"/>
    <col min="1472" max="1472" width="3.28515625" style="83" customWidth="1"/>
    <col min="1473" max="1473" width="9" style="83" customWidth="1"/>
    <col min="1474" max="1483" width="3.28515625" style="83" customWidth="1"/>
    <col min="1484" max="1485" width="0" style="83" hidden="1" customWidth="1"/>
    <col min="1486" max="1486" width="5.85546875" style="83" customWidth="1"/>
    <col min="1487" max="1487" width="4.42578125" style="83" customWidth="1"/>
    <col min="1488" max="1489" width="4.28515625" style="83" customWidth="1"/>
    <col min="1490" max="1615" width="9.140625" style="83"/>
    <col min="1616" max="1616" width="4.28515625" style="83" customWidth="1"/>
    <col min="1617" max="1617" width="11.140625" style="83" customWidth="1"/>
    <col min="1618" max="1618" width="22.28515625" style="83" customWidth="1"/>
    <col min="1619" max="1624" width="3.28515625" style="83" customWidth="1"/>
    <col min="1625" max="1625" width="5.28515625" style="83" customWidth="1"/>
    <col min="1626" max="1631" width="3.28515625" style="83" customWidth="1"/>
    <col min="1632" max="1632" width="5.5703125" style="83" customWidth="1"/>
    <col min="1633" max="1638" width="3.28515625" style="83" customWidth="1"/>
    <col min="1639" max="1639" width="5.42578125" style="83" customWidth="1"/>
    <col min="1640" max="1645" width="3.28515625" style="83" customWidth="1"/>
    <col min="1646" max="1646" width="5.42578125" style="83" customWidth="1"/>
    <col min="1647" max="1650" width="3.28515625" style="83" customWidth="1"/>
    <col min="1651" max="1651" width="5.7109375" style="83" customWidth="1"/>
    <col min="1652" max="1657" width="3.28515625" style="83" customWidth="1"/>
    <col min="1658" max="1658" width="6.28515625" style="83" customWidth="1"/>
    <col min="1659" max="1664" width="3.28515625" style="83" customWidth="1"/>
    <col min="1665" max="1665" width="5.85546875" style="83" customWidth="1"/>
    <col min="1666" max="1671" width="3.28515625" style="83" customWidth="1"/>
    <col min="1672" max="1672" width="5.28515625" style="83" customWidth="1"/>
    <col min="1673" max="1678" width="3.28515625" style="83" customWidth="1"/>
    <col min="1679" max="1679" width="6" style="83" customWidth="1"/>
    <col min="1680" max="1683" width="3.28515625" style="83" customWidth="1"/>
    <col min="1684" max="1684" width="5.140625" style="83" customWidth="1"/>
    <col min="1685" max="1688" width="3.28515625" style="83" customWidth="1"/>
    <col min="1689" max="1689" width="5.5703125" style="83" customWidth="1"/>
    <col min="1690" max="1695" width="3.28515625" style="83" customWidth="1"/>
    <col min="1696" max="1696" width="5.140625" style="83" customWidth="1"/>
    <col min="1697" max="1702" width="3.28515625" style="83" customWidth="1"/>
    <col min="1703" max="1703" width="6.7109375" style="83" customWidth="1"/>
    <col min="1704" max="1707" width="3.28515625" style="83" customWidth="1"/>
    <col min="1708" max="1708" width="5.5703125" style="83" customWidth="1"/>
    <col min="1709" max="1709" width="4.28515625" style="83" customWidth="1"/>
    <col min="1710" max="1712" width="3.28515625" style="83" customWidth="1"/>
    <col min="1713" max="1713" width="5.5703125" style="83" customWidth="1"/>
    <col min="1714" max="1719" width="3.85546875" style="83" customWidth="1"/>
    <col min="1720" max="1720" width="7" style="83" customWidth="1"/>
    <col min="1721" max="1721" width="3.85546875" style="83" customWidth="1"/>
    <col min="1722" max="1722" width="3.5703125" style="83" customWidth="1"/>
    <col min="1723" max="1726" width="3.85546875" style="83" customWidth="1"/>
    <col min="1727" max="1727" width="6" style="83" customWidth="1"/>
    <col min="1728" max="1728" width="3.28515625" style="83" customWidth="1"/>
    <col min="1729" max="1729" width="9" style="83" customWidth="1"/>
    <col min="1730" max="1739" width="3.28515625" style="83" customWidth="1"/>
    <col min="1740" max="1741" width="0" style="83" hidden="1" customWidth="1"/>
    <col min="1742" max="1742" width="5.85546875" style="83" customWidth="1"/>
    <col min="1743" max="1743" width="4.42578125" style="83" customWidth="1"/>
    <col min="1744" max="1745" width="4.28515625" style="83" customWidth="1"/>
    <col min="1746" max="1871" width="9.140625" style="83"/>
    <col min="1872" max="1872" width="4.28515625" style="83" customWidth="1"/>
    <col min="1873" max="1873" width="11.140625" style="83" customWidth="1"/>
    <col min="1874" max="1874" width="22.28515625" style="83" customWidth="1"/>
    <col min="1875" max="1880" width="3.28515625" style="83" customWidth="1"/>
    <col min="1881" max="1881" width="5.28515625" style="83" customWidth="1"/>
    <col min="1882" max="1887" width="3.28515625" style="83" customWidth="1"/>
    <col min="1888" max="1888" width="5.5703125" style="83" customWidth="1"/>
    <col min="1889" max="1894" width="3.28515625" style="83" customWidth="1"/>
    <col min="1895" max="1895" width="5.42578125" style="83" customWidth="1"/>
    <col min="1896" max="1901" width="3.28515625" style="83" customWidth="1"/>
    <col min="1902" max="1902" width="5.42578125" style="83" customWidth="1"/>
    <col min="1903" max="1906" width="3.28515625" style="83" customWidth="1"/>
    <col min="1907" max="1907" width="5.7109375" style="83" customWidth="1"/>
    <col min="1908" max="1913" width="3.28515625" style="83" customWidth="1"/>
    <col min="1914" max="1914" width="6.28515625" style="83" customWidth="1"/>
    <col min="1915" max="1920" width="3.28515625" style="83" customWidth="1"/>
    <col min="1921" max="1921" width="5.85546875" style="83" customWidth="1"/>
    <col min="1922" max="1927" width="3.28515625" style="83" customWidth="1"/>
    <col min="1928" max="1928" width="5.28515625" style="83" customWidth="1"/>
    <col min="1929" max="1934" width="3.28515625" style="83" customWidth="1"/>
    <col min="1935" max="1935" width="6" style="83" customWidth="1"/>
    <col min="1936" max="1939" width="3.28515625" style="83" customWidth="1"/>
    <col min="1940" max="1940" width="5.140625" style="83" customWidth="1"/>
    <col min="1941" max="1944" width="3.28515625" style="83" customWidth="1"/>
    <col min="1945" max="1945" width="5.5703125" style="83" customWidth="1"/>
    <col min="1946" max="1951" width="3.28515625" style="83" customWidth="1"/>
    <col min="1952" max="1952" width="5.140625" style="83" customWidth="1"/>
    <col min="1953" max="1958" width="3.28515625" style="83" customWidth="1"/>
    <col min="1959" max="1959" width="6.7109375" style="83" customWidth="1"/>
    <col min="1960" max="1963" width="3.28515625" style="83" customWidth="1"/>
    <col min="1964" max="1964" width="5.5703125" style="83" customWidth="1"/>
    <col min="1965" max="1965" width="4.28515625" style="83" customWidth="1"/>
    <col min="1966" max="1968" width="3.28515625" style="83" customWidth="1"/>
    <col min="1969" max="1969" width="5.5703125" style="83" customWidth="1"/>
    <col min="1970" max="1975" width="3.85546875" style="83" customWidth="1"/>
    <col min="1976" max="1976" width="7" style="83" customWidth="1"/>
    <col min="1977" max="1977" width="3.85546875" style="83" customWidth="1"/>
    <col min="1978" max="1978" width="3.5703125" style="83" customWidth="1"/>
    <col min="1979" max="1982" width="3.85546875" style="83" customWidth="1"/>
    <col min="1983" max="1983" width="6" style="83" customWidth="1"/>
    <col min="1984" max="1984" width="3.28515625" style="83" customWidth="1"/>
    <col min="1985" max="1985" width="9" style="83" customWidth="1"/>
    <col min="1986" max="1995" width="3.28515625" style="83" customWidth="1"/>
    <col min="1996" max="1997" width="0" style="83" hidden="1" customWidth="1"/>
    <col min="1998" max="1998" width="5.85546875" style="83" customWidth="1"/>
    <col min="1999" max="1999" width="4.42578125" style="83" customWidth="1"/>
    <col min="2000" max="2001" width="4.28515625" style="83" customWidth="1"/>
    <col min="2002" max="2127" width="9.140625" style="83"/>
    <col min="2128" max="2128" width="4.28515625" style="83" customWidth="1"/>
    <col min="2129" max="2129" width="11.140625" style="83" customWidth="1"/>
    <col min="2130" max="2130" width="22.28515625" style="83" customWidth="1"/>
    <col min="2131" max="2136" width="3.28515625" style="83" customWidth="1"/>
    <col min="2137" max="2137" width="5.28515625" style="83" customWidth="1"/>
    <col min="2138" max="2143" width="3.28515625" style="83" customWidth="1"/>
    <col min="2144" max="2144" width="5.5703125" style="83" customWidth="1"/>
    <col min="2145" max="2150" width="3.28515625" style="83" customWidth="1"/>
    <col min="2151" max="2151" width="5.42578125" style="83" customWidth="1"/>
    <col min="2152" max="2157" width="3.28515625" style="83" customWidth="1"/>
    <col min="2158" max="2158" width="5.42578125" style="83" customWidth="1"/>
    <col min="2159" max="2162" width="3.28515625" style="83" customWidth="1"/>
    <col min="2163" max="2163" width="5.7109375" style="83" customWidth="1"/>
    <col min="2164" max="2169" width="3.28515625" style="83" customWidth="1"/>
    <col min="2170" max="2170" width="6.28515625" style="83" customWidth="1"/>
    <col min="2171" max="2176" width="3.28515625" style="83" customWidth="1"/>
    <col min="2177" max="2177" width="5.85546875" style="83" customWidth="1"/>
    <col min="2178" max="2183" width="3.28515625" style="83" customWidth="1"/>
    <col min="2184" max="2184" width="5.28515625" style="83" customWidth="1"/>
    <col min="2185" max="2190" width="3.28515625" style="83" customWidth="1"/>
    <col min="2191" max="2191" width="6" style="83" customWidth="1"/>
    <col min="2192" max="2195" width="3.28515625" style="83" customWidth="1"/>
    <col min="2196" max="2196" width="5.140625" style="83" customWidth="1"/>
    <col min="2197" max="2200" width="3.28515625" style="83" customWidth="1"/>
    <col min="2201" max="2201" width="5.5703125" style="83" customWidth="1"/>
    <col min="2202" max="2207" width="3.28515625" style="83" customWidth="1"/>
    <col min="2208" max="2208" width="5.140625" style="83" customWidth="1"/>
    <col min="2209" max="2214" width="3.28515625" style="83" customWidth="1"/>
    <col min="2215" max="2215" width="6.7109375" style="83" customWidth="1"/>
    <col min="2216" max="2219" width="3.28515625" style="83" customWidth="1"/>
    <col min="2220" max="2220" width="5.5703125" style="83" customWidth="1"/>
    <col min="2221" max="2221" width="4.28515625" style="83" customWidth="1"/>
    <col min="2222" max="2224" width="3.28515625" style="83" customWidth="1"/>
    <col min="2225" max="2225" width="5.5703125" style="83" customWidth="1"/>
    <col min="2226" max="2231" width="3.85546875" style="83" customWidth="1"/>
    <col min="2232" max="2232" width="7" style="83" customWidth="1"/>
    <col min="2233" max="2233" width="3.85546875" style="83" customWidth="1"/>
    <col min="2234" max="2234" width="3.5703125" style="83" customWidth="1"/>
    <col min="2235" max="2238" width="3.85546875" style="83" customWidth="1"/>
    <col min="2239" max="2239" width="6" style="83" customWidth="1"/>
    <col min="2240" max="2240" width="3.28515625" style="83" customWidth="1"/>
    <col min="2241" max="2241" width="9" style="83" customWidth="1"/>
    <col min="2242" max="2251" width="3.28515625" style="83" customWidth="1"/>
    <col min="2252" max="2253" width="0" style="83" hidden="1" customWidth="1"/>
    <col min="2254" max="2254" width="5.85546875" style="83" customWidth="1"/>
    <col min="2255" max="2255" width="4.42578125" style="83" customWidth="1"/>
    <col min="2256" max="2257" width="4.28515625" style="83" customWidth="1"/>
    <col min="2258" max="2383" width="9.140625" style="83"/>
    <col min="2384" max="2384" width="4.28515625" style="83" customWidth="1"/>
    <col min="2385" max="2385" width="11.140625" style="83" customWidth="1"/>
    <col min="2386" max="2386" width="22.28515625" style="83" customWidth="1"/>
    <col min="2387" max="2392" width="3.28515625" style="83" customWidth="1"/>
    <col min="2393" max="2393" width="5.28515625" style="83" customWidth="1"/>
    <col min="2394" max="2399" width="3.28515625" style="83" customWidth="1"/>
    <col min="2400" max="2400" width="5.5703125" style="83" customWidth="1"/>
    <col min="2401" max="2406" width="3.28515625" style="83" customWidth="1"/>
    <col min="2407" max="2407" width="5.42578125" style="83" customWidth="1"/>
    <col min="2408" max="2413" width="3.28515625" style="83" customWidth="1"/>
    <col min="2414" max="2414" width="5.42578125" style="83" customWidth="1"/>
    <col min="2415" max="2418" width="3.28515625" style="83" customWidth="1"/>
    <col min="2419" max="2419" width="5.7109375" style="83" customWidth="1"/>
    <col min="2420" max="2425" width="3.28515625" style="83" customWidth="1"/>
    <col min="2426" max="2426" width="6.28515625" style="83" customWidth="1"/>
    <col min="2427" max="2432" width="3.28515625" style="83" customWidth="1"/>
    <col min="2433" max="2433" width="5.85546875" style="83" customWidth="1"/>
    <col min="2434" max="2439" width="3.28515625" style="83" customWidth="1"/>
    <col min="2440" max="2440" width="5.28515625" style="83" customWidth="1"/>
    <col min="2441" max="2446" width="3.28515625" style="83" customWidth="1"/>
    <col min="2447" max="2447" width="6" style="83" customWidth="1"/>
    <col min="2448" max="2451" width="3.28515625" style="83" customWidth="1"/>
    <col min="2452" max="2452" width="5.140625" style="83" customWidth="1"/>
    <col min="2453" max="2456" width="3.28515625" style="83" customWidth="1"/>
    <col min="2457" max="2457" width="5.5703125" style="83" customWidth="1"/>
    <col min="2458" max="2463" width="3.28515625" style="83" customWidth="1"/>
    <col min="2464" max="2464" width="5.140625" style="83" customWidth="1"/>
    <col min="2465" max="2470" width="3.28515625" style="83" customWidth="1"/>
    <col min="2471" max="2471" width="6.7109375" style="83" customWidth="1"/>
    <col min="2472" max="2475" width="3.28515625" style="83" customWidth="1"/>
    <col min="2476" max="2476" width="5.5703125" style="83" customWidth="1"/>
    <col min="2477" max="2477" width="4.28515625" style="83" customWidth="1"/>
    <col min="2478" max="2480" width="3.28515625" style="83" customWidth="1"/>
    <col min="2481" max="2481" width="5.5703125" style="83" customWidth="1"/>
    <col min="2482" max="2487" width="3.85546875" style="83" customWidth="1"/>
    <col min="2488" max="2488" width="7" style="83" customWidth="1"/>
    <col min="2489" max="2489" width="3.85546875" style="83" customWidth="1"/>
    <col min="2490" max="2490" width="3.5703125" style="83" customWidth="1"/>
    <col min="2491" max="2494" width="3.85546875" style="83" customWidth="1"/>
    <col min="2495" max="2495" width="6" style="83" customWidth="1"/>
    <col min="2496" max="2496" width="3.28515625" style="83" customWidth="1"/>
    <col min="2497" max="2497" width="9" style="83" customWidth="1"/>
    <col min="2498" max="2507" width="3.28515625" style="83" customWidth="1"/>
    <col min="2508" max="2509" width="0" style="83" hidden="1" customWidth="1"/>
    <col min="2510" max="2510" width="5.85546875" style="83" customWidth="1"/>
    <col min="2511" max="2511" width="4.42578125" style="83" customWidth="1"/>
    <col min="2512" max="2513" width="4.28515625" style="83" customWidth="1"/>
    <col min="2514" max="2639" width="9.140625" style="83"/>
    <col min="2640" max="2640" width="4.28515625" style="83" customWidth="1"/>
    <col min="2641" max="2641" width="11.140625" style="83" customWidth="1"/>
    <col min="2642" max="2642" width="22.28515625" style="83" customWidth="1"/>
    <col min="2643" max="2648" width="3.28515625" style="83" customWidth="1"/>
    <col min="2649" max="2649" width="5.28515625" style="83" customWidth="1"/>
    <col min="2650" max="2655" width="3.28515625" style="83" customWidth="1"/>
    <col min="2656" max="2656" width="5.5703125" style="83" customWidth="1"/>
    <col min="2657" max="2662" width="3.28515625" style="83" customWidth="1"/>
    <col min="2663" max="2663" width="5.42578125" style="83" customWidth="1"/>
    <col min="2664" max="2669" width="3.28515625" style="83" customWidth="1"/>
    <col min="2670" max="2670" width="5.42578125" style="83" customWidth="1"/>
    <col min="2671" max="2674" width="3.28515625" style="83" customWidth="1"/>
    <col min="2675" max="2675" width="5.7109375" style="83" customWidth="1"/>
    <col min="2676" max="2681" width="3.28515625" style="83" customWidth="1"/>
    <col min="2682" max="2682" width="6.28515625" style="83" customWidth="1"/>
    <col min="2683" max="2688" width="3.28515625" style="83" customWidth="1"/>
    <col min="2689" max="2689" width="5.85546875" style="83" customWidth="1"/>
    <col min="2690" max="2695" width="3.28515625" style="83" customWidth="1"/>
    <col min="2696" max="2696" width="5.28515625" style="83" customWidth="1"/>
    <col min="2697" max="2702" width="3.28515625" style="83" customWidth="1"/>
    <col min="2703" max="2703" width="6" style="83" customWidth="1"/>
    <col min="2704" max="2707" width="3.28515625" style="83" customWidth="1"/>
    <col min="2708" max="2708" width="5.140625" style="83" customWidth="1"/>
    <col min="2709" max="2712" width="3.28515625" style="83" customWidth="1"/>
    <col min="2713" max="2713" width="5.5703125" style="83" customWidth="1"/>
    <col min="2714" max="2719" width="3.28515625" style="83" customWidth="1"/>
    <col min="2720" max="2720" width="5.140625" style="83" customWidth="1"/>
    <col min="2721" max="2726" width="3.28515625" style="83" customWidth="1"/>
    <col min="2727" max="2727" width="6.7109375" style="83" customWidth="1"/>
    <col min="2728" max="2731" width="3.28515625" style="83" customWidth="1"/>
    <col min="2732" max="2732" width="5.5703125" style="83" customWidth="1"/>
    <col min="2733" max="2733" width="4.28515625" style="83" customWidth="1"/>
    <col min="2734" max="2736" width="3.28515625" style="83" customWidth="1"/>
    <col min="2737" max="2737" width="5.5703125" style="83" customWidth="1"/>
    <col min="2738" max="2743" width="3.85546875" style="83" customWidth="1"/>
    <col min="2744" max="2744" width="7" style="83" customWidth="1"/>
    <col min="2745" max="2745" width="3.85546875" style="83" customWidth="1"/>
    <col min="2746" max="2746" width="3.5703125" style="83" customWidth="1"/>
    <col min="2747" max="2750" width="3.85546875" style="83" customWidth="1"/>
    <col min="2751" max="2751" width="6" style="83" customWidth="1"/>
    <col min="2752" max="2752" width="3.28515625" style="83" customWidth="1"/>
    <col min="2753" max="2753" width="9" style="83" customWidth="1"/>
    <col min="2754" max="2763" width="3.28515625" style="83" customWidth="1"/>
    <col min="2764" max="2765" width="0" style="83" hidden="1" customWidth="1"/>
    <col min="2766" max="2766" width="5.85546875" style="83" customWidth="1"/>
    <col min="2767" max="2767" width="4.42578125" style="83" customWidth="1"/>
    <col min="2768" max="2769" width="4.28515625" style="83" customWidth="1"/>
    <col min="2770" max="2895" width="9.140625" style="83"/>
    <col min="2896" max="2896" width="4.28515625" style="83" customWidth="1"/>
    <col min="2897" max="2897" width="11.140625" style="83" customWidth="1"/>
    <col min="2898" max="2898" width="22.28515625" style="83" customWidth="1"/>
    <col min="2899" max="2904" width="3.28515625" style="83" customWidth="1"/>
    <col min="2905" max="2905" width="5.28515625" style="83" customWidth="1"/>
    <col min="2906" max="2911" width="3.28515625" style="83" customWidth="1"/>
    <col min="2912" max="2912" width="5.5703125" style="83" customWidth="1"/>
    <col min="2913" max="2918" width="3.28515625" style="83" customWidth="1"/>
    <col min="2919" max="2919" width="5.42578125" style="83" customWidth="1"/>
    <col min="2920" max="2925" width="3.28515625" style="83" customWidth="1"/>
    <col min="2926" max="2926" width="5.42578125" style="83" customWidth="1"/>
    <col min="2927" max="2930" width="3.28515625" style="83" customWidth="1"/>
    <col min="2931" max="2931" width="5.7109375" style="83" customWidth="1"/>
    <col min="2932" max="2937" width="3.28515625" style="83" customWidth="1"/>
    <col min="2938" max="2938" width="6.28515625" style="83" customWidth="1"/>
    <col min="2939" max="2944" width="3.28515625" style="83" customWidth="1"/>
    <col min="2945" max="2945" width="5.85546875" style="83" customWidth="1"/>
    <col min="2946" max="2951" width="3.28515625" style="83" customWidth="1"/>
    <col min="2952" max="2952" width="5.28515625" style="83" customWidth="1"/>
    <col min="2953" max="2958" width="3.28515625" style="83" customWidth="1"/>
    <col min="2959" max="2959" width="6" style="83" customWidth="1"/>
    <col min="2960" max="2963" width="3.28515625" style="83" customWidth="1"/>
    <col min="2964" max="2964" width="5.140625" style="83" customWidth="1"/>
    <col min="2965" max="2968" width="3.28515625" style="83" customWidth="1"/>
    <col min="2969" max="2969" width="5.5703125" style="83" customWidth="1"/>
    <col min="2970" max="2975" width="3.28515625" style="83" customWidth="1"/>
    <col min="2976" max="2976" width="5.140625" style="83" customWidth="1"/>
    <col min="2977" max="2982" width="3.28515625" style="83" customWidth="1"/>
    <col min="2983" max="2983" width="6.7109375" style="83" customWidth="1"/>
    <col min="2984" max="2987" width="3.28515625" style="83" customWidth="1"/>
    <col min="2988" max="2988" width="5.5703125" style="83" customWidth="1"/>
    <col min="2989" max="2989" width="4.28515625" style="83" customWidth="1"/>
    <col min="2990" max="2992" width="3.28515625" style="83" customWidth="1"/>
    <col min="2993" max="2993" width="5.5703125" style="83" customWidth="1"/>
    <col min="2994" max="2999" width="3.85546875" style="83" customWidth="1"/>
    <col min="3000" max="3000" width="7" style="83" customWidth="1"/>
    <col min="3001" max="3001" width="3.85546875" style="83" customWidth="1"/>
    <col min="3002" max="3002" width="3.5703125" style="83" customWidth="1"/>
    <col min="3003" max="3006" width="3.85546875" style="83" customWidth="1"/>
    <col min="3007" max="3007" width="6" style="83" customWidth="1"/>
    <col min="3008" max="3008" width="3.28515625" style="83" customWidth="1"/>
    <col min="3009" max="3009" width="9" style="83" customWidth="1"/>
    <col min="3010" max="3019" width="3.28515625" style="83" customWidth="1"/>
    <col min="3020" max="3021" width="0" style="83" hidden="1" customWidth="1"/>
    <col min="3022" max="3022" width="5.85546875" style="83" customWidth="1"/>
    <col min="3023" max="3023" width="4.42578125" style="83" customWidth="1"/>
    <col min="3024" max="3025" width="4.28515625" style="83" customWidth="1"/>
    <col min="3026" max="3151" width="9.140625" style="83"/>
    <col min="3152" max="3152" width="4.28515625" style="83" customWidth="1"/>
    <col min="3153" max="3153" width="11.140625" style="83" customWidth="1"/>
    <col min="3154" max="3154" width="22.28515625" style="83" customWidth="1"/>
    <col min="3155" max="3160" width="3.28515625" style="83" customWidth="1"/>
    <col min="3161" max="3161" width="5.28515625" style="83" customWidth="1"/>
    <col min="3162" max="3167" width="3.28515625" style="83" customWidth="1"/>
    <col min="3168" max="3168" width="5.5703125" style="83" customWidth="1"/>
    <col min="3169" max="3174" width="3.28515625" style="83" customWidth="1"/>
    <col min="3175" max="3175" width="5.42578125" style="83" customWidth="1"/>
    <col min="3176" max="3181" width="3.28515625" style="83" customWidth="1"/>
    <col min="3182" max="3182" width="5.42578125" style="83" customWidth="1"/>
    <col min="3183" max="3186" width="3.28515625" style="83" customWidth="1"/>
    <col min="3187" max="3187" width="5.7109375" style="83" customWidth="1"/>
    <col min="3188" max="3193" width="3.28515625" style="83" customWidth="1"/>
    <col min="3194" max="3194" width="6.28515625" style="83" customWidth="1"/>
    <col min="3195" max="3200" width="3.28515625" style="83" customWidth="1"/>
    <col min="3201" max="3201" width="5.85546875" style="83" customWidth="1"/>
    <col min="3202" max="3207" width="3.28515625" style="83" customWidth="1"/>
    <col min="3208" max="3208" width="5.28515625" style="83" customWidth="1"/>
    <col min="3209" max="3214" width="3.28515625" style="83" customWidth="1"/>
    <col min="3215" max="3215" width="6" style="83" customWidth="1"/>
    <col min="3216" max="3219" width="3.28515625" style="83" customWidth="1"/>
    <col min="3220" max="3220" width="5.140625" style="83" customWidth="1"/>
    <col min="3221" max="3224" width="3.28515625" style="83" customWidth="1"/>
    <col min="3225" max="3225" width="5.5703125" style="83" customWidth="1"/>
    <col min="3226" max="3231" width="3.28515625" style="83" customWidth="1"/>
    <col min="3232" max="3232" width="5.140625" style="83" customWidth="1"/>
    <col min="3233" max="3238" width="3.28515625" style="83" customWidth="1"/>
    <col min="3239" max="3239" width="6.7109375" style="83" customWidth="1"/>
    <col min="3240" max="3243" width="3.28515625" style="83" customWidth="1"/>
    <col min="3244" max="3244" width="5.5703125" style="83" customWidth="1"/>
    <col min="3245" max="3245" width="4.28515625" style="83" customWidth="1"/>
    <col min="3246" max="3248" width="3.28515625" style="83" customWidth="1"/>
    <col min="3249" max="3249" width="5.5703125" style="83" customWidth="1"/>
    <col min="3250" max="3255" width="3.85546875" style="83" customWidth="1"/>
    <col min="3256" max="3256" width="7" style="83" customWidth="1"/>
    <col min="3257" max="3257" width="3.85546875" style="83" customWidth="1"/>
    <col min="3258" max="3258" width="3.5703125" style="83" customWidth="1"/>
    <col min="3259" max="3262" width="3.85546875" style="83" customWidth="1"/>
    <col min="3263" max="3263" width="6" style="83" customWidth="1"/>
    <col min="3264" max="3264" width="3.28515625" style="83" customWidth="1"/>
    <col min="3265" max="3265" width="9" style="83" customWidth="1"/>
    <col min="3266" max="3275" width="3.28515625" style="83" customWidth="1"/>
    <col min="3276" max="3277" width="0" style="83" hidden="1" customWidth="1"/>
    <col min="3278" max="3278" width="5.85546875" style="83" customWidth="1"/>
    <col min="3279" max="3279" width="4.42578125" style="83" customWidth="1"/>
    <col min="3280" max="3281" width="4.28515625" style="83" customWidth="1"/>
    <col min="3282" max="3407" width="9.140625" style="83"/>
    <col min="3408" max="3408" width="4.28515625" style="83" customWidth="1"/>
    <col min="3409" max="3409" width="11.140625" style="83" customWidth="1"/>
    <col min="3410" max="3410" width="22.28515625" style="83" customWidth="1"/>
    <col min="3411" max="3416" width="3.28515625" style="83" customWidth="1"/>
    <col min="3417" max="3417" width="5.28515625" style="83" customWidth="1"/>
    <col min="3418" max="3423" width="3.28515625" style="83" customWidth="1"/>
    <col min="3424" max="3424" width="5.5703125" style="83" customWidth="1"/>
    <col min="3425" max="3430" width="3.28515625" style="83" customWidth="1"/>
    <col min="3431" max="3431" width="5.42578125" style="83" customWidth="1"/>
    <col min="3432" max="3437" width="3.28515625" style="83" customWidth="1"/>
    <col min="3438" max="3438" width="5.42578125" style="83" customWidth="1"/>
    <col min="3439" max="3442" width="3.28515625" style="83" customWidth="1"/>
    <col min="3443" max="3443" width="5.7109375" style="83" customWidth="1"/>
    <col min="3444" max="3449" width="3.28515625" style="83" customWidth="1"/>
    <col min="3450" max="3450" width="6.28515625" style="83" customWidth="1"/>
    <col min="3451" max="3456" width="3.28515625" style="83" customWidth="1"/>
    <col min="3457" max="3457" width="5.85546875" style="83" customWidth="1"/>
    <col min="3458" max="3463" width="3.28515625" style="83" customWidth="1"/>
    <col min="3464" max="3464" width="5.28515625" style="83" customWidth="1"/>
    <col min="3465" max="3470" width="3.28515625" style="83" customWidth="1"/>
    <col min="3471" max="3471" width="6" style="83" customWidth="1"/>
    <col min="3472" max="3475" width="3.28515625" style="83" customWidth="1"/>
    <col min="3476" max="3476" width="5.140625" style="83" customWidth="1"/>
    <col min="3477" max="3480" width="3.28515625" style="83" customWidth="1"/>
    <col min="3481" max="3481" width="5.5703125" style="83" customWidth="1"/>
    <col min="3482" max="3487" width="3.28515625" style="83" customWidth="1"/>
    <col min="3488" max="3488" width="5.140625" style="83" customWidth="1"/>
    <col min="3489" max="3494" width="3.28515625" style="83" customWidth="1"/>
    <col min="3495" max="3495" width="6.7109375" style="83" customWidth="1"/>
    <col min="3496" max="3499" width="3.28515625" style="83" customWidth="1"/>
    <col min="3500" max="3500" width="5.5703125" style="83" customWidth="1"/>
    <col min="3501" max="3501" width="4.28515625" style="83" customWidth="1"/>
    <col min="3502" max="3504" width="3.28515625" style="83" customWidth="1"/>
    <col min="3505" max="3505" width="5.5703125" style="83" customWidth="1"/>
    <col min="3506" max="3511" width="3.85546875" style="83" customWidth="1"/>
    <col min="3512" max="3512" width="7" style="83" customWidth="1"/>
    <col min="3513" max="3513" width="3.85546875" style="83" customWidth="1"/>
    <col min="3514" max="3514" width="3.5703125" style="83" customWidth="1"/>
    <col min="3515" max="3518" width="3.85546875" style="83" customWidth="1"/>
    <col min="3519" max="3519" width="6" style="83" customWidth="1"/>
    <col min="3520" max="3520" width="3.28515625" style="83" customWidth="1"/>
    <col min="3521" max="3521" width="9" style="83" customWidth="1"/>
    <col min="3522" max="3531" width="3.28515625" style="83" customWidth="1"/>
    <col min="3532" max="3533" width="0" style="83" hidden="1" customWidth="1"/>
    <col min="3534" max="3534" width="5.85546875" style="83" customWidth="1"/>
    <col min="3535" max="3535" width="4.42578125" style="83" customWidth="1"/>
    <col min="3536" max="3537" width="4.28515625" style="83" customWidth="1"/>
    <col min="3538" max="3663" width="9.140625" style="83"/>
    <col min="3664" max="3664" width="4.28515625" style="83" customWidth="1"/>
    <col min="3665" max="3665" width="11.140625" style="83" customWidth="1"/>
    <col min="3666" max="3666" width="22.28515625" style="83" customWidth="1"/>
    <col min="3667" max="3672" width="3.28515625" style="83" customWidth="1"/>
    <col min="3673" max="3673" width="5.28515625" style="83" customWidth="1"/>
    <col min="3674" max="3679" width="3.28515625" style="83" customWidth="1"/>
    <col min="3680" max="3680" width="5.5703125" style="83" customWidth="1"/>
    <col min="3681" max="3686" width="3.28515625" style="83" customWidth="1"/>
    <col min="3687" max="3687" width="5.42578125" style="83" customWidth="1"/>
    <col min="3688" max="3693" width="3.28515625" style="83" customWidth="1"/>
    <col min="3694" max="3694" width="5.42578125" style="83" customWidth="1"/>
    <col min="3695" max="3698" width="3.28515625" style="83" customWidth="1"/>
    <col min="3699" max="3699" width="5.7109375" style="83" customWidth="1"/>
    <col min="3700" max="3705" width="3.28515625" style="83" customWidth="1"/>
    <col min="3706" max="3706" width="6.28515625" style="83" customWidth="1"/>
    <col min="3707" max="3712" width="3.28515625" style="83" customWidth="1"/>
    <col min="3713" max="3713" width="5.85546875" style="83" customWidth="1"/>
    <col min="3714" max="3719" width="3.28515625" style="83" customWidth="1"/>
    <col min="3720" max="3720" width="5.28515625" style="83" customWidth="1"/>
    <col min="3721" max="3726" width="3.28515625" style="83" customWidth="1"/>
    <col min="3727" max="3727" width="6" style="83" customWidth="1"/>
    <col min="3728" max="3731" width="3.28515625" style="83" customWidth="1"/>
    <col min="3732" max="3732" width="5.140625" style="83" customWidth="1"/>
    <col min="3733" max="3736" width="3.28515625" style="83" customWidth="1"/>
    <col min="3737" max="3737" width="5.5703125" style="83" customWidth="1"/>
    <col min="3738" max="3743" width="3.28515625" style="83" customWidth="1"/>
    <col min="3744" max="3744" width="5.140625" style="83" customWidth="1"/>
    <col min="3745" max="3750" width="3.28515625" style="83" customWidth="1"/>
    <col min="3751" max="3751" width="6.7109375" style="83" customWidth="1"/>
    <col min="3752" max="3755" width="3.28515625" style="83" customWidth="1"/>
    <col min="3756" max="3756" width="5.5703125" style="83" customWidth="1"/>
    <col min="3757" max="3757" width="4.28515625" style="83" customWidth="1"/>
    <col min="3758" max="3760" width="3.28515625" style="83" customWidth="1"/>
    <col min="3761" max="3761" width="5.5703125" style="83" customWidth="1"/>
    <col min="3762" max="3767" width="3.85546875" style="83" customWidth="1"/>
    <col min="3768" max="3768" width="7" style="83" customWidth="1"/>
    <col min="3769" max="3769" width="3.85546875" style="83" customWidth="1"/>
    <col min="3770" max="3770" width="3.5703125" style="83" customWidth="1"/>
    <col min="3771" max="3774" width="3.85546875" style="83" customWidth="1"/>
    <col min="3775" max="3775" width="6" style="83" customWidth="1"/>
    <col min="3776" max="3776" width="3.28515625" style="83" customWidth="1"/>
    <col min="3777" max="3777" width="9" style="83" customWidth="1"/>
    <col min="3778" max="3787" width="3.28515625" style="83" customWidth="1"/>
    <col min="3788" max="3789" width="0" style="83" hidden="1" customWidth="1"/>
    <col min="3790" max="3790" width="5.85546875" style="83" customWidth="1"/>
    <col min="3791" max="3791" width="4.42578125" style="83" customWidth="1"/>
    <col min="3792" max="3793" width="4.28515625" style="83" customWidth="1"/>
    <col min="3794" max="3919" width="9.140625" style="83"/>
    <col min="3920" max="3920" width="4.28515625" style="83" customWidth="1"/>
    <col min="3921" max="3921" width="11.140625" style="83" customWidth="1"/>
    <col min="3922" max="3922" width="22.28515625" style="83" customWidth="1"/>
    <col min="3923" max="3928" width="3.28515625" style="83" customWidth="1"/>
    <col min="3929" max="3929" width="5.28515625" style="83" customWidth="1"/>
    <col min="3930" max="3935" width="3.28515625" style="83" customWidth="1"/>
    <col min="3936" max="3936" width="5.5703125" style="83" customWidth="1"/>
    <col min="3937" max="3942" width="3.28515625" style="83" customWidth="1"/>
    <col min="3943" max="3943" width="5.42578125" style="83" customWidth="1"/>
    <col min="3944" max="3949" width="3.28515625" style="83" customWidth="1"/>
    <col min="3950" max="3950" width="5.42578125" style="83" customWidth="1"/>
    <col min="3951" max="3954" width="3.28515625" style="83" customWidth="1"/>
    <col min="3955" max="3955" width="5.7109375" style="83" customWidth="1"/>
    <col min="3956" max="3961" width="3.28515625" style="83" customWidth="1"/>
    <col min="3962" max="3962" width="6.28515625" style="83" customWidth="1"/>
    <col min="3963" max="3968" width="3.28515625" style="83" customWidth="1"/>
    <col min="3969" max="3969" width="5.85546875" style="83" customWidth="1"/>
    <col min="3970" max="3975" width="3.28515625" style="83" customWidth="1"/>
    <col min="3976" max="3976" width="5.28515625" style="83" customWidth="1"/>
    <col min="3977" max="3982" width="3.28515625" style="83" customWidth="1"/>
    <col min="3983" max="3983" width="6" style="83" customWidth="1"/>
    <col min="3984" max="3987" width="3.28515625" style="83" customWidth="1"/>
    <col min="3988" max="3988" width="5.140625" style="83" customWidth="1"/>
    <col min="3989" max="3992" width="3.28515625" style="83" customWidth="1"/>
    <col min="3993" max="3993" width="5.5703125" style="83" customWidth="1"/>
    <col min="3994" max="3999" width="3.28515625" style="83" customWidth="1"/>
    <col min="4000" max="4000" width="5.140625" style="83" customWidth="1"/>
    <col min="4001" max="4006" width="3.28515625" style="83" customWidth="1"/>
    <col min="4007" max="4007" width="6.7109375" style="83" customWidth="1"/>
    <col min="4008" max="4011" width="3.28515625" style="83" customWidth="1"/>
    <col min="4012" max="4012" width="5.5703125" style="83" customWidth="1"/>
    <col min="4013" max="4013" width="4.28515625" style="83" customWidth="1"/>
    <col min="4014" max="4016" width="3.28515625" style="83" customWidth="1"/>
    <col min="4017" max="4017" width="5.5703125" style="83" customWidth="1"/>
    <col min="4018" max="4023" width="3.85546875" style="83" customWidth="1"/>
    <col min="4024" max="4024" width="7" style="83" customWidth="1"/>
    <col min="4025" max="4025" width="3.85546875" style="83" customWidth="1"/>
    <col min="4026" max="4026" width="3.5703125" style="83" customWidth="1"/>
    <col min="4027" max="4030" width="3.85546875" style="83" customWidth="1"/>
    <col min="4031" max="4031" width="6" style="83" customWidth="1"/>
    <col min="4032" max="4032" width="3.28515625" style="83" customWidth="1"/>
    <col min="4033" max="4033" width="9" style="83" customWidth="1"/>
    <col min="4034" max="4043" width="3.28515625" style="83" customWidth="1"/>
    <col min="4044" max="4045" width="0" style="83" hidden="1" customWidth="1"/>
    <col min="4046" max="4046" width="5.85546875" style="83" customWidth="1"/>
    <col min="4047" max="4047" width="4.42578125" style="83" customWidth="1"/>
    <col min="4048" max="4049" width="4.28515625" style="83" customWidth="1"/>
    <col min="4050" max="4175" width="9.140625" style="83"/>
    <col min="4176" max="4176" width="4.28515625" style="83" customWidth="1"/>
    <col min="4177" max="4177" width="11.140625" style="83" customWidth="1"/>
    <col min="4178" max="4178" width="22.28515625" style="83" customWidth="1"/>
    <col min="4179" max="4184" width="3.28515625" style="83" customWidth="1"/>
    <col min="4185" max="4185" width="5.28515625" style="83" customWidth="1"/>
    <col min="4186" max="4191" width="3.28515625" style="83" customWidth="1"/>
    <col min="4192" max="4192" width="5.5703125" style="83" customWidth="1"/>
    <col min="4193" max="4198" width="3.28515625" style="83" customWidth="1"/>
    <col min="4199" max="4199" width="5.42578125" style="83" customWidth="1"/>
    <col min="4200" max="4205" width="3.28515625" style="83" customWidth="1"/>
    <col min="4206" max="4206" width="5.42578125" style="83" customWidth="1"/>
    <col min="4207" max="4210" width="3.28515625" style="83" customWidth="1"/>
    <col min="4211" max="4211" width="5.7109375" style="83" customWidth="1"/>
    <col min="4212" max="4217" width="3.28515625" style="83" customWidth="1"/>
    <col min="4218" max="4218" width="6.28515625" style="83" customWidth="1"/>
    <col min="4219" max="4224" width="3.28515625" style="83" customWidth="1"/>
    <col min="4225" max="4225" width="5.85546875" style="83" customWidth="1"/>
    <col min="4226" max="4231" width="3.28515625" style="83" customWidth="1"/>
    <col min="4232" max="4232" width="5.28515625" style="83" customWidth="1"/>
    <col min="4233" max="4238" width="3.28515625" style="83" customWidth="1"/>
    <col min="4239" max="4239" width="6" style="83" customWidth="1"/>
    <col min="4240" max="4243" width="3.28515625" style="83" customWidth="1"/>
    <col min="4244" max="4244" width="5.140625" style="83" customWidth="1"/>
    <col min="4245" max="4248" width="3.28515625" style="83" customWidth="1"/>
    <col min="4249" max="4249" width="5.5703125" style="83" customWidth="1"/>
    <col min="4250" max="4255" width="3.28515625" style="83" customWidth="1"/>
    <col min="4256" max="4256" width="5.140625" style="83" customWidth="1"/>
    <col min="4257" max="4262" width="3.28515625" style="83" customWidth="1"/>
    <col min="4263" max="4263" width="6.7109375" style="83" customWidth="1"/>
    <col min="4264" max="4267" width="3.28515625" style="83" customWidth="1"/>
    <col min="4268" max="4268" width="5.5703125" style="83" customWidth="1"/>
    <col min="4269" max="4269" width="4.28515625" style="83" customWidth="1"/>
    <col min="4270" max="4272" width="3.28515625" style="83" customWidth="1"/>
    <col min="4273" max="4273" width="5.5703125" style="83" customWidth="1"/>
    <col min="4274" max="4279" width="3.85546875" style="83" customWidth="1"/>
    <col min="4280" max="4280" width="7" style="83" customWidth="1"/>
    <col min="4281" max="4281" width="3.85546875" style="83" customWidth="1"/>
    <col min="4282" max="4282" width="3.5703125" style="83" customWidth="1"/>
    <col min="4283" max="4286" width="3.85546875" style="83" customWidth="1"/>
    <col min="4287" max="4287" width="6" style="83" customWidth="1"/>
    <col min="4288" max="4288" width="3.28515625" style="83" customWidth="1"/>
    <col min="4289" max="4289" width="9" style="83" customWidth="1"/>
    <col min="4290" max="4299" width="3.28515625" style="83" customWidth="1"/>
    <col min="4300" max="4301" width="0" style="83" hidden="1" customWidth="1"/>
    <col min="4302" max="4302" width="5.85546875" style="83" customWidth="1"/>
    <col min="4303" max="4303" width="4.42578125" style="83" customWidth="1"/>
    <col min="4304" max="4305" width="4.28515625" style="83" customWidth="1"/>
    <col min="4306" max="4431" width="9.140625" style="83"/>
    <col min="4432" max="4432" width="4.28515625" style="83" customWidth="1"/>
    <col min="4433" max="4433" width="11.140625" style="83" customWidth="1"/>
    <col min="4434" max="4434" width="22.28515625" style="83" customWidth="1"/>
    <col min="4435" max="4440" width="3.28515625" style="83" customWidth="1"/>
    <col min="4441" max="4441" width="5.28515625" style="83" customWidth="1"/>
    <col min="4442" max="4447" width="3.28515625" style="83" customWidth="1"/>
    <col min="4448" max="4448" width="5.5703125" style="83" customWidth="1"/>
    <col min="4449" max="4454" width="3.28515625" style="83" customWidth="1"/>
    <col min="4455" max="4455" width="5.42578125" style="83" customWidth="1"/>
    <col min="4456" max="4461" width="3.28515625" style="83" customWidth="1"/>
    <col min="4462" max="4462" width="5.42578125" style="83" customWidth="1"/>
    <col min="4463" max="4466" width="3.28515625" style="83" customWidth="1"/>
    <col min="4467" max="4467" width="5.7109375" style="83" customWidth="1"/>
    <col min="4468" max="4473" width="3.28515625" style="83" customWidth="1"/>
    <col min="4474" max="4474" width="6.28515625" style="83" customWidth="1"/>
    <col min="4475" max="4480" width="3.28515625" style="83" customWidth="1"/>
    <col min="4481" max="4481" width="5.85546875" style="83" customWidth="1"/>
    <col min="4482" max="4487" width="3.28515625" style="83" customWidth="1"/>
    <col min="4488" max="4488" width="5.28515625" style="83" customWidth="1"/>
    <col min="4489" max="4494" width="3.28515625" style="83" customWidth="1"/>
    <col min="4495" max="4495" width="6" style="83" customWidth="1"/>
    <col min="4496" max="4499" width="3.28515625" style="83" customWidth="1"/>
    <col min="4500" max="4500" width="5.140625" style="83" customWidth="1"/>
    <col min="4501" max="4504" width="3.28515625" style="83" customWidth="1"/>
    <col min="4505" max="4505" width="5.5703125" style="83" customWidth="1"/>
    <col min="4506" max="4511" width="3.28515625" style="83" customWidth="1"/>
    <col min="4512" max="4512" width="5.140625" style="83" customWidth="1"/>
    <col min="4513" max="4518" width="3.28515625" style="83" customWidth="1"/>
    <col min="4519" max="4519" width="6.7109375" style="83" customWidth="1"/>
    <col min="4520" max="4523" width="3.28515625" style="83" customWidth="1"/>
    <col min="4524" max="4524" width="5.5703125" style="83" customWidth="1"/>
    <col min="4525" max="4525" width="4.28515625" style="83" customWidth="1"/>
    <col min="4526" max="4528" width="3.28515625" style="83" customWidth="1"/>
    <col min="4529" max="4529" width="5.5703125" style="83" customWidth="1"/>
    <col min="4530" max="4535" width="3.85546875" style="83" customWidth="1"/>
    <col min="4536" max="4536" width="7" style="83" customWidth="1"/>
    <col min="4537" max="4537" width="3.85546875" style="83" customWidth="1"/>
    <col min="4538" max="4538" width="3.5703125" style="83" customWidth="1"/>
    <col min="4539" max="4542" width="3.85546875" style="83" customWidth="1"/>
    <col min="4543" max="4543" width="6" style="83" customWidth="1"/>
    <col min="4544" max="4544" width="3.28515625" style="83" customWidth="1"/>
    <col min="4545" max="4545" width="9" style="83" customWidth="1"/>
    <col min="4546" max="4555" width="3.28515625" style="83" customWidth="1"/>
    <col min="4556" max="4557" width="0" style="83" hidden="1" customWidth="1"/>
    <col min="4558" max="4558" width="5.85546875" style="83" customWidth="1"/>
    <col min="4559" max="4559" width="4.42578125" style="83" customWidth="1"/>
    <col min="4560" max="4561" width="4.28515625" style="83" customWidth="1"/>
    <col min="4562" max="4687" width="9.140625" style="83"/>
    <col min="4688" max="4688" width="4.28515625" style="83" customWidth="1"/>
    <col min="4689" max="4689" width="11.140625" style="83" customWidth="1"/>
    <col min="4690" max="4690" width="22.28515625" style="83" customWidth="1"/>
    <col min="4691" max="4696" width="3.28515625" style="83" customWidth="1"/>
    <col min="4697" max="4697" width="5.28515625" style="83" customWidth="1"/>
    <col min="4698" max="4703" width="3.28515625" style="83" customWidth="1"/>
    <col min="4704" max="4704" width="5.5703125" style="83" customWidth="1"/>
    <col min="4705" max="4710" width="3.28515625" style="83" customWidth="1"/>
    <col min="4711" max="4711" width="5.42578125" style="83" customWidth="1"/>
    <col min="4712" max="4717" width="3.28515625" style="83" customWidth="1"/>
    <col min="4718" max="4718" width="5.42578125" style="83" customWidth="1"/>
    <col min="4719" max="4722" width="3.28515625" style="83" customWidth="1"/>
    <col min="4723" max="4723" width="5.7109375" style="83" customWidth="1"/>
    <col min="4724" max="4729" width="3.28515625" style="83" customWidth="1"/>
    <col min="4730" max="4730" width="6.28515625" style="83" customWidth="1"/>
    <col min="4731" max="4736" width="3.28515625" style="83" customWidth="1"/>
    <col min="4737" max="4737" width="5.85546875" style="83" customWidth="1"/>
    <col min="4738" max="4743" width="3.28515625" style="83" customWidth="1"/>
    <col min="4744" max="4744" width="5.28515625" style="83" customWidth="1"/>
    <col min="4745" max="4750" width="3.28515625" style="83" customWidth="1"/>
    <col min="4751" max="4751" width="6" style="83" customWidth="1"/>
    <col min="4752" max="4755" width="3.28515625" style="83" customWidth="1"/>
    <col min="4756" max="4756" width="5.140625" style="83" customWidth="1"/>
    <col min="4757" max="4760" width="3.28515625" style="83" customWidth="1"/>
    <col min="4761" max="4761" width="5.5703125" style="83" customWidth="1"/>
    <col min="4762" max="4767" width="3.28515625" style="83" customWidth="1"/>
    <col min="4768" max="4768" width="5.140625" style="83" customWidth="1"/>
    <col min="4769" max="4774" width="3.28515625" style="83" customWidth="1"/>
    <col min="4775" max="4775" width="6.7109375" style="83" customWidth="1"/>
    <col min="4776" max="4779" width="3.28515625" style="83" customWidth="1"/>
    <col min="4780" max="4780" width="5.5703125" style="83" customWidth="1"/>
    <col min="4781" max="4781" width="4.28515625" style="83" customWidth="1"/>
    <col min="4782" max="4784" width="3.28515625" style="83" customWidth="1"/>
    <col min="4785" max="4785" width="5.5703125" style="83" customWidth="1"/>
    <col min="4786" max="4791" width="3.85546875" style="83" customWidth="1"/>
    <col min="4792" max="4792" width="7" style="83" customWidth="1"/>
    <col min="4793" max="4793" width="3.85546875" style="83" customWidth="1"/>
    <col min="4794" max="4794" width="3.5703125" style="83" customWidth="1"/>
    <col min="4795" max="4798" width="3.85546875" style="83" customWidth="1"/>
    <col min="4799" max="4799" width="6" style="83" customWidth="1"/>
    <col min="4800" max="4800" width="3.28515625" style="83" customWidth="1"/>
    <col min="4801" max="4801" width="9" style="83" customWidth="1"/>
    <col min="4802" max="4811" width="3.28515625" style="83" customWidth="1"/>
    <col min="4812" max="4813" width="0" style="83" hidden="1" customWidth="1"/>
    <col min="4814" max="4814" width="5.85546875" style="83" customWidth="1"/>
    <col min="4815" max="4815" width="4.42578125" style="83" customWidth="1"/>
    <col min="4816" max="4817" width="4.28515625" style="83" customWidth="1"/>
    <col min="4818" max="4943" width="9.140625" style="83"/>
    <col min="4944" max="4944" width="4.28515625" style="83" customWidth="1"/>
    <col min="4945" max="4945" width="11.140625" style="83" customWidth="1"/>
    <col min="4946" max="4946" width="22.28515625" style="83" customWidth="1"/>
    <col min="4947" max="4952" width="3.28515625" style="83" customWidth="1"/>
    <col min="4953" max="4953" width="5.28515625" style="83" customWidth="1"/>
    <col min="4954" max="4959" width="3.28515625" style="83" customWidth="1"/>
    <col min="4960" max="4960" width="5.5703125" style="83" customWidth="1"/>
    <col min="4961" max="4966" width="3.28515625" style="83" customWidth="1"/>
    <col min="4967" max="4967" width="5.42578125" style="83" customWidth="1"/>
    <col min="4968" max="4973" width="3.28515625" style="83" customWidth="1"/>
    <col min="4974" max="4974" width="5.42578125" style="83" customWidth="1"/>
    <col min="4975" max="4978" width="3.28515625" style="83" customWidth="1"/>
    <col min="4979" max="4979" width="5.7109375" style="83" customWidth="1"/>
    <col min="4980" max="4985" width="3.28515625" style="83" customWidth="1"/>
    <col min="4986" max="4986" width="6.28515625" style="83" customWidth="1"/>
    <col min="4987" max="4992" width="3.28515625" style="83" customWidth="1"/>
    <col min="4993" max="4993" width="5.85546875" style="83" customWidth="1"/>
    <col min="4994" max="4999" width="3.28515625" style="83" customWidth="1"/>
    <col min="5000" max="5000" width="5.28515625" style="83" customWidth="1"/>
    <col min="5001" max="5006" width="3.28515625" style="83" customWidth="1"/>
    <col min="5007" max="5007" width="6" style="83" customWidth="1"/>
    <col min="5008" max="5011" width="3.28515625" style="83" customWidth="1"/>
    <col min="5012" max="5012" width="5.140625" style="83" customWidth="1"/>
    <col min="5013" max="5016" width="3.28515625" style="83" customWidth="1"/>
    <col min="5017" max="5017" width="5.5703125" style="83" customWidth="1"/>
    <col min="5018" max="5023" width="3.28515625" style="83" customWidth="1"/>
    <col min="5024" max="5024" width="5.140625" style="83" customWidth="1"/>
    <col min="5025" max="5030" width="3.28515625" style="83" customWidth="1"/>
    <col min="5031" max="5031" width="6.7109375" style="83" customWidth="1"/>
    <col min="5032" max="5035" width="3.28515625" style="83" customWidth="1"/>
    <col min="5036" max="5036" width="5.5703125" style="83" customWidth="1"/>
    <col min="5037" max="5037" width="4.28515625" style="83" customWidth="1"/>
    <col min="5038" max="5040" width="3.28515625" style="83" customWidth="1"/>
    <col min="5041" max="5041" width="5.5703125" style="83" customWidth="1"/>
    <col min="5042" max="5047" width="3.85546875" style="83" customWidth="1"/>
    <col min="5048" max="5048" width="7" style="83" customWidth="1"/>
    <col min="5049" max="5049" width="3.85546875" style="83" customWidth="1"/>
    <col min="5050" max="5050" width="3.5703125" style="83" customWidth="1"/>
    <col min="5051" max="5054" width="3.85546875" style="83" customWidth="1"/>
    <col min="5055" max="5055" width="6" style="83" customWidth="1"/>
    <col min="5056" max="5056" width="3.28515625" style="83" customWidth="1"/>
    <col min="5057" max="5057" width="9" style="83" customWidth="1"/>
    <col min="5058" max="5067" width="3.28515625" style="83" customWidth="1"/>
    <col min="5068" max="5069" width="0" style="83" hidden="1" customWidth="1"/>
    <col min="5070" max="5070" width="5.85546875" style="83" customWidth="1"/>
    <col min="5071" max="5071" width="4.42578125" style="83" customWidth="1"/>
    <col min="5072" max="5073" width="4.28515625" style="83" customWidth="1"/>
    <col min="5074" max="5199" width="9.140625" style="83"/>
    <col min="5200" max="5200" width="4.28515625" style="83" customWidth="1"/>
    <col min="5201" max="5201" width="11.140625" style="83" customWidth="1"/>
    <col min="5202" max="5202" width="22.28515625" style="83" customWidth="1"/>
    <col min="5203" max="5208" width="3.28515625" style="83" customWidth="1"/>
    <col min="5209" max="5209" width="5.28515625" style="83" customWidth="1"/>
    <col min="5210" max="5215" width="3.28515625" style="83" customWidth="1"/>
    <col min="5216" max="5216" width="5.5703125" style="83" customWidth="1"/>
    <col min="5217" max="5222" width="3.28515625" style="83" customWidth="1"/>
    <col min="5223" max="5223" width="5.42578125" style="83" customWidth="1"/>
    <col min="5224" max="5229" width="3.28515625" style="83" customWidth="1"/>
    <col min="5230" max="5230" width="5.42578125" style="83" customWidth="1"/>
    <col min="5231" max="5234" width="3.28515625" style="83" customWidth="1"/>
    <col min="5235" max="5235" width="5.7109375" style="83" customWidth="1"/>
    <col min="5236" max="5241" width="3.28515625" style="83" customWidth="1"/>
    <col min="5242" max="5242" width="6.28515625" style="83" customWidth="1"/>
    <col min="5243" max="5248" width="3.28515625" style="83" customWidth="1"/>
    <col min="5249" max="5249" width="5.85546875" style="83" customWidth="1"/>
    <col min="5250" max="5255" width="3.28515625" style="83" customWidth="1"/>
    <col min="5256" max="5256" width="5.28515625" style="83" customWidth="1"/>
    <col min="5257" max="5262" width="3.28515625" style="83" customWidth="1"/>
    <col min="5263" max="5263" width="6" style="83" customWidth="1"/>
    <col min="5264" max="5267" width="3.28515625" style="83" customWidth="1"/>
    <col min="5268" max="5268" width="5.140625" style="83" customWidth="1"/>
    <col min="5269" max="5272" width="3.28515625" style="83" customWidth="1"/>
    <col min="5273" max="5273" width="5.5703125" style="83" customWidth="1"/>
    <col min="5274" max="5279" width="3.28515625" style="83" customWidth="1"/>
    <col min="5280" max="5280" width="5.140625" style="83" customWidth="1"/>
    <col min="5281" max="5286" width="3.28515625" style="83" customWidth="1"/>
    <col min="5287" max="5287" width="6.7109375" style="83" customWidth="1"/>
    <col min="5288" max="5291" width="3.28515625" style="83" customWidth="1"/>
    <col min="5292" max="5292" width="5.5703125" style="83" customWidth="1"/>
    <col min="5293" max="5293" width="4.28515625" style="83" customWidth="1"/>
    <col min="5294" max="5296" width="3.28515625" style="83" customWidth="1"/>
    <col min="5297" max="5297" width="5.5703125" style="83" customWidth="1"/>
    <col min="5298" max="5303" width="3.85546875" style="83" customWidth="1"/>
    <col min="5304" max="5304" width="7" style="83" customWidth="1"/>
    <col min="5305" max="5305" width="3.85546875" style="83" customWidth="1"/>
    <col min="5306" max="5306" width="3.5703125" style="83" customWidth="1"/>
    <col min="5307" max="5310" width="3.85546875" style="83" customWidth="1"/>
    <col min="5311" max="5311" width="6" style="83" customWidth="1"/>
    <col min="5312" max="5312" width="3.28515625" style="83" customWidth="1"/>
    <col min="5313" max="5313" width="9" style="83" customWidth="1"/>
    <col min="5314" max="5323" width="3.28515625" style="83" customWidth="1"/>
    <col min="5324" max="5325" width="0" style="83" hidden="1" customWidth="1"/>
    <col min="5326" max="5326" width="5.85546875" style="83" customWidth="1"/>
    <col min="5327" max="5327" width="4.42578125" style="83" customWidth="1"/>
    <col min="5328" max="5329" width="4.28515625" style="83" customWidth="1"/>
    <col min="5330" max="5455" width="9.140625" style="83"/>
    <col min="5456" max="5456" width="4.28515625" style="83" customWidth="1"/>
    <col min="5457" max="5457" width="11.140625" style="83" customWidth="1"/>
    <col min="5458" max="5458" width="22.28515625" style="83" customWidth="1"/>
    <col min="5459" max="5464" width="3.28515625" style="83" customWidth="1"/>
    <col min="5465" max="5465" width="5.28515625" style="83" customWidth="1"/>
    <col min="5466" max="5471" width="3.28515625" style="83" customWidth="1"/>
    <col min="5472" max="5472" width="5.5703125" style="83" customWidth="1"/>
    <col min="5473" max="5478" width="3.28515625" style="83" customWidth="1"/>
    <col min="5479" max="5479" width="5.42578125" style="83" customWidth="1"/>
    <col min="5480" max="5485" width="3.28515625" style="83" customWidth="1"/>
    <col min="5486" max="5486" width="5.42578125" style="83" customWidth="1"/>
    <col min="5487" max="5490" width="3.28515625" style="83" customWidth="1"/>
    <col min="5491" max="5491" width="5.7109375" style="83" customWidth="1"/>
    <col min="5492" max="5497" width="3.28515625" style="83" customWidth="1"/>
    <col min="5498" max="5498" width="6.28515625" style="83" customWidth="1"/>
    <col min="5499" max="5504" width="3.28515625" style="83" customWidth="1"/>
    <col min="5505" max="5505" width="5.85546875" style="83" customWidth="1"/>
    <col min="5506" max="5511" width="3.28515625" style="83" customWidth="1"/>
    <col min="5512" max="5512" width="5.28515625" style="83" customWidth="1"/>
    <col min="5513" max="5518" width="3.28515625" style="83" customWidth="1"/>
    <col min="5519" max="5519" width="6" style="83" customWidth="1"/>
    <col min="5520" max="5523" width="3.28515625" style="83" customWidth="1"/>
    <col min="5524" max="5524" width="5.140625" style="83" customWidth="1"/>
    <col min="5525" max="5528" width="3.28515625" style="83" customWidth="1"/>
    <col min="5529" max="5529" width="5.5703125" style="83" customWidth="1"/>
    <col min="5530" max="5535" width="3.28515625" style="83" customWidth="1"/>
    <col min="5536" max="5536" width="5.140625" style="83" customWidth="1"/>
    <col min="5537" max="5542" width="3.28515625" style="83" customWidth="1"/>
    <col min="5543" max="5543" width="6.7109375" style="83" customWidth="1"/>
    <col min="5544" max="5547" width="3.28515625" style="83" customWidth="1"/>
    <col min="5548" max="5548" width="5.5703125" style="83" customWidth="1"/>
    <col min="5549" max="5549" width="4.28515625" style="83" customWidth="1"/>
    <col min="5550" max="5552" width="3.28515625" style="83" customWidth="1"/>
    <col min="5553" max="5553" width="5.5703125" style="83" customWidth="1"/>
    <col min="5554" max="5559" width="3.85546875" style="83" customWidth="1"/>
    <col min="5560" max="5560" width="7" style="83" customWidth="1"/>
    <col min="5561" max="5561" width="3.85546875" style="83" customWidth="1"/>
    <col min="5562" max="5562" width="3.5703125" style="83" customWidth="1"/>
    <col min="5563" max="5566" width="3.85546875" style="83" customWidth="1"/>
    <col min="5567" max="5567" width="6" style="83" customWidth="1"/>
    <col min="5568" max="5568" width="3.28515625" style="83" customWidth="1"/>
    <col min="5569" max="5569" width="9" style="83" customWidth="1"/>
    <col min="5570" max="5579" width="3.28515625" style="83" customWidth="1"/>
    <col min="5580" max="5581" width="0" style="83" hidden="1" customWidth="1"/>
    <col min="5582" max="5582" width="5.85546875" style="83" customWidth="1"/>
    <col min="5583" max="5583" width="4.42578125" style="83" customWidth="1"/>
    <col min="5584" max="5585" width="4.28515625" style="83" customWidth="1"/>
    <col min="5586" max="5711" width="9.140625" style="83"/>
    <col min="5712" max="5712" width="4.28515625" style="83" customWidth="1"/>
    <col min="5713" max="5713" width="11.140625" style="83" customWidth="1"/>
    <col min="5714" max="5714" width="22.28515625" style="83" customWidth="1"/>
    <col min="5715" max="5720" width="3.28515625" style="83" customWidth="1"/>
    <col min="5721" max="5721" width="5.28515625" style="83" customWidth="1"/>
    <col min="5722" max="5727" width="3.28515625" style="83" customWidth="1"/>
    <col min="5728" max="5728" width="5.5703125" style="83" customWidth="1"/>
    <col min="5729" max="5734" width="3.28515625" style="83" customWidth="1"/>
    <col min="5735" max="5735" width="5.42578125" style="83" customWidth="1"/>
    <col min="5736" max="5741" width="3.28515625" style="83" customWidth="1"/>
    <col min="5742" max="5742" width="5.42578125" style="83" customWidth="1"/>
    <col min="5743" max="5746" width="3.28515625" style="83" customWidth="1"/>
    <col min="5747" max="5747" width="5.7109375" style="83" customWidth="1"/>
    <col min="5748" max="5753" width="3.28515625" style="83" customWidth="1"/>
    <col min="5754" max="5754" width="6.28515625" style="83" customWidth="1"/>
    <col min="5755" max="5760" width="3.28515625" style="83" customWidth="1"/>
    <col min="5761" max="5761" width="5.85546875" style="83" customWidth="1"/>
    <col min="5762" max="5767" width="3.28515625" style="83" customWidth="1"/>
    <col min="5768" max="5768" width="5.28515625" style="83" customWidth="1"/>
    <col min="5769" max="5774" width="3.28515625" style="83" customWidth="1"/>
    <col min="5775" max="5775" width="6" style="83" customWidth="1"/>
    <col min="5776" max="5779" width="3.28515625" style="83" customWidth="1"/>
    <col min="5780" max="5780" width="5.140625" style="83" customWidth="1"/>
    <col min="5781" max="5784" width="3.28515625" style="83" customWidth="1"/>
    <col min="5785" max="5785" width="5.5703125" style="83" customWidth="1"/>
    <col min="5786" max="5791" width="3.28515625" style="83" customWidth="1"/>
    <col min="5792" max="5792" width="5.140625" style="83" customWidth="1"/>
    <col min="5793" max="5798" width="3.28515625" style="83" customWidth="1"/>
    <col min="5799" max="5799" width="6.7109375" style="83" customWidth="1"/>
    <col min="5800" max="5803" width="3.28515625" style="83" customWidth="1"/>
    <col min="5804" max="5804" width="5.5703125" style="83" customWidth="1"/>
    <col min="5805" max="5805" width="4.28515625" style="83" customWidth="1"/>
    <col min="5806" max="5808" width="3.28515625" style="83" customWidth="1"/>
    <col min="5809" max="5809" width="5.5703125" style="83" customWidth="1"/>
    <col min="5810" max="5815" width="3.85546875" style="83" customWidth="1"/>
    <col min="5816" max="5816" width="7" style="83" customWidth="1"/>
    <col min="5817" max="5817" width="3.85546875" style="83" customWidth="1"/>
    <col min="5818" max="5818" width="3.5703125" style="83" customWidth="1"/>
    <col min="5819" max="5822" width="3.85546875" style="83" customWidth="1"/>
    <col min="5823" max="5823" width="6" style="83" customWidth="1"/>
    <col min="5824" max="5824" width="3.28515625" style="83" customWidth="1"/>
    <col min="5825" max="5825" width="9" style="83" customWidth="1"/>
    <col min="5826" max="5835" width="3.28515625" style="83" customWidth="1"/>
    <col min="5836" max="5837" width="0" style="83" hidden="1" customWidth="1"/>
    <col min="5838" max="5838" width="5.85546875" style="83" customWidth="1"/>
    <col min="5839" max="5839" width="4.42578125" style="83" customWidth="1"/>
    <col min="5840" max="5841" width="4.28515625" style="83" customWidth="1"/>
    <col min="5842" max="5967" width="9.140625" style="83"/>
    <col min="5968" max="5968" width="4.28515625" style="83" customWidth="1"/>
    <col min="5969" max="5969" width="11.140625" style="83" customWidth="1"/>
    <col min="5970" max="5970" width="22.28515625" style="83" customWidth="1"/>
    <col min="5971" max="5976" width="3.28515625" style="83" customWidth="1"/>
    <col min="5977" max="5977" width="5.28515625" style="83" customWidth="1"/>
    <col min="5978" max="5983" width="3.28515625" style="83" customWidth="1"/>
    <col min="5984" max="5984" width="5.5703125" style="83" customWidth="1"/>
    <col min="5985" max="5990" width="3.28515625" style="83" customWidth="1"/>
    <col min="5991" max="5991" width="5.42578125" style="83" customWidth="1"/>
    <col min="5992" max="5997" width="3.28515625" style="83" customWidth="1"/>
    <col min="5998" max="5998" width="5.42578125" style="83" customWidth="1"/>
    <col min="5999" max="6002" width="3.28515625" style="83" customWidth="1"/>
    <col min="6003" max="6003" width="5.7109375" style="83" customWidth="1"/>
    <col min="6004" max="6009" width="3.28515625" style="83" customWidth="1"/>
    <col min="6010" max="6010" width="6.28515625" style="83" customWidth="1"/>
    <col min="6011" max="6016" width="3.28515625" style="83" customWidth="1"/>
    <col min="6017" max="6017" width="5.85546875" style="83" customWidth="1"/>
    <col min="6018" max="6023" width="3.28515625" style="83" customWidth="1"/>
    <col min="6024" max="6024" width="5.28515625" style="83" customWidth="1"/>
    <col min="6025" max="6030" width="3.28515625" style="83" customWidth="1"/>
    <col min="6031" max="6031" width="6" style="83" customWidth="1"/>
    <col min="6032" max="6035" width="3.28515625" style="83" customWidth="1"/>
    <col min="6036" max="6036" width="5.140625" style="83" customWidth="1"/>
    <col min="6037" max="6040" width="3.28515625" style="83" customWidth="1"/>
    <col min="6041" max="6041" width="5.5703125" style="83" customWidth="1"/>
    <col min="6042" max="6047" width="3.28515625" style="83" customWidth="1"/>
    <col min="6048" max="6048" width="5.140625" style="83" customWidth="1"/>
    <col min="6049" max="6054" width="3.28515625" style="83" customWidth="1"/>
    <col min="6055" max="6055" width="6.7109375" style="83" customWidth="1"/>
    <col min="6056" max="6059" width="3.28515625" style="83" customWidth="1"/>
    <col min="6060" max="6060" width="5.5703125" style="83" customWidth="1"/>
    <col min="6061" max="6061" width="4.28515625" style="83" customWidth="1"/>
    <col min="6062" max="6064" width="3.28515625" style="83" customWidth="1"/>
    <col min="6065" max="6065" width="5.5703125" style="83" customWidth="1"/>
    <col min="6066" max="6071" width="3.85546875" style="83" customWidth="1"/>
    <col min="6072" max="6072" width="7" style="83" customWidth="1"/>
    <col min="6073" max="6073" width="3.85546875" style="83" customWidth="1"/>
    <col min="6074" max="6074" width="3.5703125" style="83" customWidth="1"/>
    <col min="6075" max="6078" width="3.85546875" style="83" customWidth="1"/>
    <col min="6079" max="6079" width="6" style="83" customWidth="1"/>
    <col min="6080" max="6080" width="3.28515625" style="83" customWidth="1"/>
    <col min="6081" max="6081" width="9" style="83" customWidth="1"/>
    <col min="6082" max="6091" width="3.28515625" style="83" customWidth="1"/>
    <col min="6092" max="6093" width="0" style="83" hidden="1" customWidth="1"/>
    <col min="6094" max="6094" width="5.85546875" style="83" customWidth="1"/>
    <col min="6095" max="6095" width="4.42578125" style="83" customWidth="1"/>
    <col min="6096" max="6097" width="4.28515625" style="83" customWidth="1"/>
    <col min="6098" max="6223" width="9.140625" style="83"/>
    <col min="6224" max="6224" width="4.28515625" style="83" customWidth="1"/>
    <col min="6225" max="6225" width="11.140625" style="83" customWidth="1"/>
    <col min="6226" max="6226" width="22.28515625" style="83" customWidth="1"/>
    <col min="6227" max="6232" width="3.28515625" style="83" customWidth="1"/>
    <col min="6233" max="6233" width="5.28515625" style="83" customWidth="1"/>
    <col min="6234" max="6239" width="3.28515625" style="83" customWidth="1"/>
    <col min="6240" max="6240" width="5.5703125" style="83" customWidth="1"/>
    <col min="6241" max="6246" width="3.28515625" style="83" customWidth="1"/>
    <col min="6247" max="6247" width="5.42578125" style="83" customWidth="1"/>
    <col min="6248" max="6253" width="3.28515625" style="83" customWidth="1"/>
    <col min="6254" max="6254" width="5.42578125" style="83" customWidth="1"/>
    <col min="6255" max="6258" width="3.28515625" style="83" customWidth="1"/>
    <col min="6259" max="6259" width="5.7109375" style="83" customWidth="1"/>
    <col min="6260" max="6265" width="3.28515625" style="83" customWidth="1"/>
    <col min="6266" max="6266" width="6.28515625" style="83" customWidth="1"/>
    <col min="6267" max="6272" width="3.28515625" style="83" customWidth="1"/>
    <col min="6273" max="6273" width="5.85546875" style="83" customWidth="1"/>
    <col min="6274" max="6279" width="3.28515625" style="83" customWidth="1"/>
    <col min="6280" max="6280" width="5.28515625" style="83" customWidth="1"/>
    <col min="6281" max="6286" width="3.28515625" style="83" customWidth="1"/>
    <col min="6287" max="6287" width="6" style="83" customWidth="1"/>
    <col min="6288" max="6291" width="3.28515625" style="83" customWidth="1"/>
    <col min="6292" max="6292" width="5.140625" style="83" customWidth="1"/>
    <col min="6293" max="6296" width="3.28515625" style="83" customWidth="1"/>
    <col min="6297" max="6297" width="5.5703125" style="83" customWidth="1"/>
    <col min="6298" max="6303" width="3.28515625" style="83" customWidth="1"/>
    <col min="6304" max="6304" width="5.140625" style="83" customWidth="1"/>
    <col min="6305" max="6310" width="3.28515625" style="83" customWidth="1"/>
    <col min="6311" max="6311" width="6.7109375" style="83" customWidth="1"/>
    <col min="6312" max="6315" width="3.28515625" style="83" customWidth="1"/>
    <col min="6316" max="6316" width="5.5703125" style="83" customWidth="1"/>
    <col min="6317" max="6317" width="4.28515625" style="83" customWidth="1"/>
    <col min="6318" max="6320" width="3.28515625" style="83" customWidth="1"/>
    <col min="6321" max="6321" width="5.5703125" style="83" customWidth="1"/>
    <col min="6322" max="6327" width="3.85546875" style="83" customWidth="1"/>
    <col min="6328" max="6328" width="7" style="83" customWidth="1"/>
    <col min="6329" max="6329" width="3.85546875" style="83" customWidth="1"/>
    <col min="6330" max="6330" width="3.5703125" style="83" customWidth="1"/>
    <col min="6331" max="6334" width="3.85546875" style="83" customWidth="1"/>
    <col min="6335" max="6335" width="6" style="83" customWidth="1"/>
    <col min="6336" max="6336" width="3.28515625" style="83" customWidth="1"/>
    <col min="6337" max="6337" width="9" style="83" customWidth="1"/>
    <col min="6338" max="6347" width="3.28515625" style="83" customWidth="1"/>
    <col min="6348" max="6349" width="0" style="83" hidden="1" customWidth="1"/>
    <col min="6350" max="6350" width="5.85546875" style="83" customWidth="1"/>
    <col min="6351" max="6351" width="4.42578125" style="83" customWidth="1"/>
    <col min="6352" max="6353" width="4.28515625" style="83" customWidth="1"/>
    <col min="6354" max="6479" width="9.140625" style="83"/>
    <col min="6480" max="6480" width="4.28515625" style="83" customWidth="1"/>
    <col min="6481" max="6481" width="11.140625" style="83" customWidth="1"/>
    <col min="6482" max="6482" width="22.28515625" style="83" customWidth="1"/>
    <col min="6483" max="6488" width="3.28515625" style="83" customWidth="1"/>
    <col min="6489" max="6489" width="5.28515625" style="83" customWidth="1"/>
    <col min="6490" max="6495" width="3.28515625" style="83" customWidth="1"/>
    <col min="6496" max="6496" width="5.5703125" style="83" customWidth="1"/>
    <col min="6497" max="6502" width="3.28515625" style="83" customWidth="1"/>
    <col min="6503" max="6503" width="5.42578125" style="83" customWidth="1"/>
    <col min="6504" max="6509" width="3.28515625" style="83" customWidth="1"/>
    <col min="6510" max="6510" width="5.42578125" style="83" customWidth="1"/>
    <col min="6511" max="6514" width="3.28515625" style="83" customWidth="1"/>
    <col min="6515" max="6515" width="5.7109375" style="83" customWidth="1"/>
    <col min="6516" max="6521" width="3.28515625" style="83" customWidth="1"/>
    <col min="6522" max="6522" width="6.28515625" style="83" customWidth="1"/>
    <col min="6523" max="6528" width="3.28515625" style="83" customWidth="1"/>
    <col min="6529" max="6529" width="5.85546875" style="83" customWidth="1"/>
    <col min="6530" max="6535" width="3.28515625" style="83" customWidth="1"/>
    <col min="6536" max="6536" width="5.28515625" style="83" customWidth="1"/>
    <col min="6537" max="6542" width="3.28515625" style="83" customWidth="1"/>
    <col min="6543" max="6543" width="6" style="83" customWidth="1"/>
    <col min="6544" max="6547" width="3.28515625" style="83" customWidth="1"/>
    <col min="6548" max="6548" width="5.140625" style="83" customWidth="1"/>
    <col min="6549" max="6552" width="3.28515625" style="83" customWidth="1"/>
    <col min="6553" max="6553" width="5.5703125" style="83" customWidth="1"/>
    <col min="6554" max="6559" width="3.28515625" style="83" customWidth="1"/>
    <col min="6560" max="6560" width="5.140625" style="83" customWidth="1"/>
    <col min="6561" max="6566" width="3.28515625" style="83" customWidth="1"/>
    <col min="6567" max="6567" width="6.7109375" style="83" customWidth="1"/>
    <col min="6568" max="6571" width="3.28515625" style="83" customWidth="1"/>
    <col min="6572" max="6572" width="5.5703125" style="83" customWidth="1"/>
    <col min="6573" max="6573" width="4.28515625" style="83" customWidth="1"/>
    <col min="6574" max="6576" width="3.28515625" style="83" customWidth="1"/>
    <col min="6577" max="6577" width="5.5703125" style="83" customWidth="1"/>
    <col min="6578" max="6583" width="3.85546875" style="83" customWidth="1"/>
    <col min="6584" max="6584" width="7" style="83" customWidth="1"/>
    <col min="6585" max="6585" width="3.85546875" style="83" customWidth="1"/>
    <col min="6586" max="6586" width="3.5703125" style="83" customWidth="1"/>
    <col min="6587" max="6590" width="3.85546875" style="83" customWidth="1"/>
    <col min="6591" max="6591" width="6" style="83" customWidth="1"/>
    <col min="6592" max="6592" width="3.28515625" style="83" customWidth="1"/>
    <col min="6593" max="6593" width="9" style="83" customWidth="1"/>
    <col min="6594" max="6603" width="3.28515625" style="83" customWidth="1"/>
    <col min="6604" max="6605" width="0" style="83" hidden="1" customWidth="1"/>
    <col min="6606" max="6606" width="5.85546875" style="83" customWidth="1"/>
    <col min="6607" max="6607" width="4.42578125" style="83" customWidth="1"/>
    <col min="6608" max="6609" width="4.28515625" style="83" customWidth="1"/>
    <col min="6610" max="6735" width="9.140625" style="83"/>
    <col min="6736" max="6736" width="4.28515625" style="83" customWidth="1"/>
    <col min="6737" max="6737" width="11.140625" style="83" customWidth="1"/>
    <col min="6738" max="6738" width="22.28515625" style="83" customWidth="1"/>
    <col min="6739" max="6744" width="3.28515625" style="83" customWidth="1"/>
    <col min="6745" max="6745" width="5.28515625" style="83" customWidth="1"/>
    <col min="6746" max="6751" width="3.28515625" style="83" customWidth="1"/>
    <col min="6752" max="6752" width="5.5703125" style="83" customWidth="1"/>
    <col min="6753" max="6758" width="3.28515625" style="83" customWidth="1"/>
    <col min="6759" max="6759" width="5.42578125" style="83" customWidth="1"/>
    <col min="6760" max="6765" width="3.28515625" style="83" customWidth="1"/>
    <col min="6766" max="6766" width="5.42578125" style="83" customWidth="1"/>
    <col min="6767" max="6770" width="3.28515625" style="83" customWidth="1"/>
    <col min="6771" max="6771" width="5.7109375" style="83" customWidth="1"/>
    <col min="6772" max="6777" width="3.28515625" style="83" customWidth="1"/>
    <col min="6778" max="6778" width="6.28515625" style="83" customWidth="1"/>
    <col min="6779" max="6784" width="3.28515625" style="83" customWidth="1"/>
    <col min="6785" max="6785" width="5.85546875" style="83" customWidth="1"/>
    <col min="6786" max="6791" width="3.28515625" style="83" customWidth="1"/>
    <col min="6792" max="6792" width="5.28515625" style="83" customWidth="1"/>
    <col min="6793" max="6798" width="3.28515625" style="83" customWidth="1"/>
    <col min="6799" max="6799" width="6" style="83" customWidth="1"/>
    <col min="6800" max="6803" width="3.28515625" style="83" customWidth="1"/>
    <col min="6804" max="6804" width="5.140625" style="83" customWidth="1"/>
    <col min="6805" max="6808" width="3.28515625" style="83" customWidth="1"/>
    <col min="6809" max="6809" width="5.5703125" style="83" customWidth="1"/>
    <col min="6810" max="6815" width="3.28515625" style="83" customWidth="1"/>
    <col min="6816" max="6816" width="5.140625" style="83" customWidth="1"/>
    <col min="6817" max="6822" width="3.28515625" style="83" customWidth="1"/>
    <col min="6823" max="6823" width="6.7109375" style="83" customWidth="1"/>
    <col min="6824" max="6827" width="3.28515625" style="83" customWidth="1"/>
    <col min="6828" max="6828" width="5.5703125" style="83" customWidth="1"/>
    <col min="6829" max="6829" width="4.28515625" style="83" customWidth="1"/>
    <col min="6830" max="6832" width="3.28515625" style="83" customWidth="1"/>
    <col min="6833" max="6833" width="5.5703125" style="83" customWidth="1"/>
    <col min="6834" max="6839" width="3.85546875" style="83" customWidth="1"/>
    <col min="6840" max="6840" width="7" style="83" customWidth="1"/>
    <col min="6841" max="6841" width="3.85546875" style="83" customWidth="1"/>
    <col min="6842" max="6842" width="3.5703125" style="83" customWidth="1"/>
    <col min="6843" max="6846" width="3.85546875" style="83" customWidth="1"/>
    <col min="6847" max="6847" width="6" style="83" customWidth="1"/>
    <col min="6848" max="6848" width="3.28515625" style="83" customWidth="1"/>
    <col min="6849" max="6849" width="9" style="83" customWidth="1"/>
    <col min="6850" max="6859" width="3.28515625" style="83" customWidth="1"/>
    <col min="6860" max="6861" width="0" style="83" hidden="1" customWidth="1"/>
    <col min="6862" max="6862" width="5.85546875" style="83" customWidth="1"/>
    <col min="6863" max="6863" width="4.42578125" style="83" customWidth="1"/>
    <col min="6864" max="6865" width="4.28515625" style="83" customWidth="1"/>
    <col min="6866" max="6991" width="9.140625" style="83"/>
    <col min="6992" max="6992" width="4.28515625" style="83" customWidth="1"/>
    <col min="6993" max="6993" width="11.140625" style="83" customWidth="1"/>
    <col min="6994" max="6994" width="22.28515625" style="83" customWidth="1"/>
    <col min="6995" max="7000" width="3.28515625" style="83" customWidth="1"/>
    <col min="7001" max="7001" width="5.28515625" style="83" customWidth="1"/>
    <col min="7002" max="7007" width="3.28515625" style="83" customWidth="1"/>
    <col min="7008" max="7008" width="5.5703125" style="83" customWidth="1"/>
    <col min="7009" max="7014" width="3.28515625" style="83" customWidth="1"/>
    <col min="7015" max="7015" width="5.42578125" style="83" customWidth="1"/>
    <col min="7016" max="7021" width="3.28515625" style="83" customWidth="1"/>
    <col min="7022" max="7022" width="5.42578125" style="83" customWidth="1"/>
    <col min="7023" max="7026" width="3.28515625" style="83" customWidth="1"/>
    <col min="7027" max="7027" width="5.7109375" style="83" customWidth="1"/>
    <col min="7028" max="7033" width="3.28515625" style="83" customWidth="1"/>
    <col min="7034" max="7034" width="6.28515625" style="83" customWidth="1"/>
    <col min="7035" max="7040" width="3.28515625" style="83" customWidth="1"/>
    <col min="7041" max="7041" width="5.85546875" style="83" customWidth="1"/>
    <col min="7042" max="7047" width="3.28515625" style="83" customWidth="1"/>
    <col min="7048" max="7048" width="5.28515625" style="83" customWidth="1"/>
    <col min="7049" max="7054" width="3.28515625" style="83" customWidth="1"/>
    <col min="7055" max="7055" width="6" style="83" customWidth="1"/>
    <col min="7056" max="7059" width="3.28515625" style="83" customWidth="1"/>
    <col min="7060" max="7060" width="5.140625" style="83" customWidth="1"/>
    <col min="7061" max="7064" width="3.28515625" style="83" customWidth="1"/>
    <col min="7065" max="7065" width="5.5703125" style="83" customWidth="1"/>
    <col min="7066" max="7071" width="3.28515625" style="83" customWidth="1"/>
    <col min="7072" max="7072" width="5.140625" style="83" customWidth="1"/>
    <col min="7073" max="7078" width="3.28515625" style="83" customWidth="1"/>
    <col min="7079" max="7079" width="6.7109375" style="83" customWidth="1"/>
    <col min="7080" max="7083" width="3.28515625" style="83" customWidth="1"/>
    <col min="7084" max="7084" width="5.5703125" style="83" customWidth="1"/>
    <col min="7085" max="7085" width="4.28515625" style="83" customWidth="1"/>
    <col min="7086" max="7088" width="3.28515625" style="83" customWidth="1"/>
    <col min="7089" max="7089" width="5.5703125" style="83" customWidth="1"/>
    <col min="7090" max="7095" width="3.85546875" style="83" customWidth="1"/>
    <col min="7096" max="7096" width="7" style="83" customWidth="1"/>
    <col min="7097" max="7097" width="3.85546875" style="83" customWidth="1"/>
    <col min="7098" max="7098" width="3.5703125" style="83" customWidth="1"/>
    <col min="7099" max="7102" width="3.85546875" style="83" customWidth="1"/>
    <col min="7103" max="7103" width="6" style="83" customWidth="1"/>
    <col min="7104" max="7104" width="3.28515625" style="83" customWidth="1"/>
    <col min="7105" max="7105" width="9" style="83" customWidth="1"/>
    <col min="7106" max="7115" width="3.28515625" style="83" customWidth="1"/>
    <col min="7116" max="7117" width="0" style="83" hidden="1" customWidth="1"/>
    <col min="7118" max="7118" width="5.85546875" style="83" customWidth="1"/>
    <col min="7119" max="7119" width="4.42578125" style="83" customWidth="1"/>
    <col min="7120" max="7121" width="4.28515625" style="83" customWidth="1"/>
    <col min="7122" max="7247" width="9.140625" style="83"/>
    <col min="7248" max="7248" width="4.28515625" style="83" customWidth="1"/>
    <col min="7249" max="7249" width="11.140625" style="83" customWidth="1"/>
    <col min="7250" max="7250" width="22.28515625" style="83" customWidth="1"/>
    <col min="7251" max="7256" width="3.28515625" style="83" customWidth="1"/>
    <col min="7257" max="7257" width="5.28515625" style="83" customWidth="1"/>
    <col min="7258" max="7263" width="3.28515625" style="83" customWidth="1"/>
    <col min="7264" max="7264" width="5.5703125" style="83" customWidth="1"/>
    <col min="7265" max="7270" width="3.28515625" style="83" customWidth="1"/>
    <col min="7271" max="7271" width="5.42578125" style="83" customWidth="1"/>
    <col min="7272" max="7277" width="3.28515625" style="83" customWidth="1"/>
    <col min="7278" max="7278" width="5.42578125" style="83" customWidth="1"/>
    <col min="7279" max="7282" width="3.28515625" style="83" customWidth="1"/>
    <col min="7283" max="7283" width="5.7109375" style="83" customWidth="1"/>
    <col min="7284" max="7289" width="3.28515625" style="83" customWidth="1"/>
    <col min="7290" max="7290" width="6.28515625" style="83" customWidth="1"/>
    <col min="7291" max="7296" width="3.28515625" style="83" customWidth="1"/>
    <col min="7297" max="7297" width="5.85546875" style="83" customWidth="1"/>
    <col min="7298" max="7303" width="3.28515625" style="83" customWidth="1"/>
    <col min="7304" max="7304" width="5.28515625" style="83" customWidth="1"/>
    <col min="7305" max="7310" width="3.28515625" style="83" customWidth="1"/>
    <col min="7311" max="7311" width="6" style="83" customWidth="1"/>
    <col min="7312" max="7315" width="3.28515625" style="83" customWidth="1"/>
    <col min="7316" max="7316" width="5.140625" style="83" customWidth="1"/>
    <col min="7317" max="7320" width="3.28515625" style="83" customWidth="1"/>
    <col min="7321" max="7321" width="5.5703125" style="83" customWidth="1"/>
    <col min="7322" max="7327" width="3.28515625" style="83" customWidth="1"/>
    <col min="7328" max="7328" width="5.140625" style="83" customWidth="1"/>
    <col min="7329" max="7334" width="3.28515625" style="83" customWidth="1"/>
    <col min="7335" max="7335" width="6.7109375" style="83" customWidth="1"/>
    <col min="7336" max="7339" width="3.28515625" style="83" customWidth="1"/>
    <col min="7340" max="7340" width="5.5703125" style="83" customWidth="1"/>
    <col min="7341" max="7341" width="4.28515625" style="83" customWidth="1"/>
    <col min="7342" max="7344" width="3.28515625" style="83" customWidth="1"/>
    <col min="7345" max="7345" width="5.5703125" style="83" customWidth="1"/>
    <col min="7346" max="7351" width="3.85546875" style="83" customWidth="1"/>
    <col min="7352" max="7352" width="7" style="83" customWidth="1"/>
    <col min="7353" max="7353" width="3.85546875" style="83" customWidth="1"/>
    <col min="7354" max="7354" width="3.5703125" style="83" customWidth="1"/>
    <col min="7355" max="7358" width="3.85546875" style="83" customWidth="1"/>
    <col min="7359" max="7359" width="6" style="83" customWidth="1"/>
    <col min="7360" max="7360" width="3.28515625" style="83" customWidth="1"/>
    <col min="7361" max="7361" width="9" style="83" customWidth="1"/>
    <col min="7362" max="7371" width="3.28515625" style="83" customWidth="1"/>
    <col min="7372" max="7373" width="0" style="83" hidden="1" customWidth="1"/>
    <col min="7374" max="7374" width="5.85546875" style="83" customWidth="1"/>
    <col min="7375" max="7375" width="4.42578125" style="83" customWidth="1"/>
    <col min="7376" max="7377" width="4.28515625" style="83" customWidth="1"/>
    <col min="7378" max="7503" width="9.140625" style="83"/>
    <col min="7504" max="7504" width="4.28515625" style="83" customWidth="1"/>
    <col min="7505" max="7505" width="11.140625" style="83" customWidth="1"/>
    <col min="7506" max="7506" width="22.28515625" style="83" customWidth="1"/>
    <col min="7507" max="7512" width="3.28515625" style="83" customWidth="1"/>
    <col min="7513" max="7513" width="5.28515625" style="83" customWidth="1"/>
    <col min="7514" max="7519" width="3.28515625" style="83" customWidth="1"/>
    <col min="7520" max="7520" width="5.5703125" style="83" customWidth="1"/>
    <col min="7521" max="7526" width="3.28515625" style="83" customWidth="1"/>
    <col min="7527" max="7527" width="5.42578125" style="83" customWidth="1"/>
    <col min="7528" max="7533" width="3.28515625" style="83" customWidth="1"/>
    <col min="7534" max="7534" width="5.42578125" style="83" customWidth="1"/>
    <col min="7535" max="7538" width="3.28515625" style="83" customWidth="1"/>
    <col min="7539" max="7539" width="5.7109375" style="83" customWidth="1"/>
    <col min="7540" max="7545" width="3.28515625" style="83" customWidth="1"/>
    <col min="7546" max="7546" width="6.28515625" style="83" customWidth="1"/>
    <col min="7547" max="7552" width="3.28515625" style="83" customWidth="1"/>
    <col min="7553" max="7553" width="5.85546875" style="83" customWidth="1"/>
    <col min="7554" max="7559" width="3.28515625" style="83" customWidth="1"/>
    <col min="7560" max="7560" width="5.28515625" style="83" customWidth="1"/>
    <col min="7561" max="7566" width="3.28515625" style="83" customWidth="1"/>
    <col min="7567" max="7567" width="6" style="83" customWidth="1"/>
    <col min="7568" max="7571" width="3.28515625" style="83" customWidth="1"/>
    <col min="7572" max="7572" width="5.140625" style="83" customWidth="1"/>
    <col min="7573" max="7576" width="3.28515625" style="83" customWidth="1"/>
    <col min="7577" max="7577" width="5.5703125" style="83" customWidth="1"/>
    <col min="7578" max="7583" width="3.28515625" style="83" customWidth="1"/>
    <col min="7584" max="7584" width="5.140625" style="83" customWidth="1"/>
    <col min="7585" max="7590" width="3.28515625" style="83" customWidth="1"/>
    <col min="7591" max="7591" width="6.7109375" style="83" customWidth="1"/>
    <col min="7592" max="7595" width="3.28515625" style="83" customWidth="1"/>
    <col min="7596" max="7596" width="5.5703125" style="83" customWidth="1"/>
    <col min="7597" max="7597" width="4.28515625" style="83" customWidth="1"/>
    <col min="7598" max="7600" width="3.28515625" style="83" customWidth="1"/>
    <col min="7601" max="7601" width="5.5703125" style="83" customWidth="1"/>
    <col min="7602" max="7607" width="3.85546875" style="83" customWidth="1"/>
    <col min="7608" max="7608" width="7" style="83" customWidth="1"/>
    <col min="7609" max="7609" width="3.85546875" style="83" customWidth="1"/>
    <col min="7610" max="7610" width="3.5703125" style="83" customWidth="1"/>
    <col min="7611" max="7614" width="3.85546875" style="83" customWidth="1"/>
    <col min="7615" max="7615" width="6" style="83" customWidth="1"/>
    <col min="7616" max="7616" width="3.28515625" style="83" customWidth="1"/>
    <col min="7617" max="7617" width="9" style="83" customWidth="1"/>
    <col min="7618" max="7627" width="3.28515625" style="83" customWidth="1"/>
    <col min="7628" max="7629" width="0" style="83" hidden="1" customWidth="1"/>
    <col min="7630" max="7630" width="5.85546875" style="83" customWidth="1"/>
    <col min="7631" max="7631" width="4.42578125" style="83" customWidth="1"/>
    <col min="7632" max="7633" width="4.28515625" style="83" customWidth="1"/>
    <col min="7634" max="7759" width="9.140625" style="83"/>
    <col min="7760" max="7760" width="4.28515625" style="83" customWidth="1"/>
    <col min="7761" max="7761" width="11.140625" style="83" customWidth="1"/>
    <col min="7762" max="7762" width="22.28515625" style="83" customWidth="1"/>
    <col min="7763" max="7768" width="3.28515625" style="83" customWidth="1"/>
    <col min="7769" max="7769" width="5.28515625" style="83" customWidth="1"/>
    <col min="7770" max="7775" width="3.28515625" style="83" customWidth="1"/>
    <col min="7776" max="7776" width="5.5703125" style="83" customWidth="1"/>
    <col min="7777" max="7782" width="3.28515625" style="83" customWidth="1"/>
    <col min="7783" max="7783" width="5.42578125" style="83" customWidth="1"/>
    <col min="7784" max="7789" width="3.28515625" style="83" customWidth="1"/>
    <col min="7790" max="7790" width="5.42578125" style="83" customWidth="1"/>
    <col min="7791" max="7794" width="3.28515625" style="83" customWidth="1"/>
    <col min="7795" max="7795" width="5.7109375" style="83" customWidth="1"/>
    <col min="7796" max="7801" width="3.28515625" style="83" customWidth="1"/>
    <col min="7802" max="7802" width="6.28515625" style="83" customWidth="1"/>
    <col min="7803" max="7808" width="3.28515625" style="83" customWidth="1"/>
    <col min="7809" max="7809" width="5.85546875" style="83" customWidth="1"/>
    <col min="7810" max="7815" width="3.28515625" style="83" customWidth="1"/>
    <col min="7816" max="7816" width="5.28515625" style="83" customWidth="1"/>
    <col min="7817" max="7822" width="3.28515625" style="83" customWidth="1"/>
    <col min="7823" max="7823" width="6" style="83" customWidth="1"/>
    <col min="7824" max="7827" width="3.28515625" style="83" customWidth="1"/>
    <col min="7828" max="7828" width="5.140625" style="83" customWidth="1"/>
    <col min="7829" max="7832" width="3.28515625" style="83" customWidth="1"/>
    <col min="7833" max="7833" width="5.5703125" style="83" customWidth="1"/>
    <col min="7834" max="7839" width="3.28515625" style="83" customWidth="1"/>
    <col min="7840" max="7840" width="5.140625" style="83" customWidth="1"/>
    <col min="7841" max="7846" width="3.28515625" style="83" customWidth="1"/>
    <col min="7847" max="7847" width="6.7109375" style="83" customWidth="1"/>
    <col min="7848" max="7851" width="3.28515625" style="83" customWidth="1"/>
    <col min="7852" max="7852" width="5.5703125" style="83" customWidth="1"/>
    <col min="7853" max="7853" width="4.28515625" style="83" customWidth="1"/>
    <col min="7854" max="7856" width="3.28515625" style="83" customWidth="1"/>
    <col min="7857" max="7857" width="5.5703125" style="83" customWidth="1"/>
    <col min="7858" max="7863" width="3.85546875" style="83" customWidth="1"/>
    <col min="7864" max="7864" width="7" style="83" customWidth="1"/>
    <col min="7865" max="7865" width="3.85546875" style="83" customWidth="1"/>
    <col min="7866" max="7866" width="3.5703125" style="83" customWidth="1"/>
    <col min="7867" max="7870" width="3.85546875" style="83" customWidth="1"/>
    <col min="7871" max="7871" width="6" style="83" customWidth="1"/>
    <col min="7872" max="7872" width="3.28515625" style="83" customWidth="1"/>
    <col min="7873" max="7873" width="9" style="83" customWidth="1"/>
    <col min="7874" max="7883" width="3.28515625" style="83" customWidth="1"/>
    <col min="7884" max="7885" width="0" style="83" hidden="1" customWidth="1"/>
    <col min="7886" max="7886" width="5.85546875" style="83" customWidth="1"/>
    <col min="7887" max="7887" width="4.42578125" style="83" customWidth="1"/>
    <col min="7888" max="7889" width="4.28515625" style="83" customWidth="1"/>
    <col min="7890" max="8015" width="9.140625" style="83"/>
    <col min="8016" max="8016" width="4.28515625" style="83" customWidth="1"/>
    <col min="8017" max="8017" width="11.140625" style="83" customWidth="1"/>
    <col min="8018" max="8018" width="22.28515625" style="83" customWidth="1"/>
    <col min="8019" max="8024" width="3.28515625" style="83" customWidth="1"/>
    <col min="8025" max="8025" width="5.28515625" style="83" customWidth="1"/>
    <col min="8026" max="8031" width="3.28515625" style="83" customWidth="1"/>
    <col min="8032" max="8032" width="5.5703125" style="83" customWidth="1"/>
    <col min="8033" max="8038" width="3.28515625" style="83" customWidth="1"/>
    <col min="8039" max="8039" width="5.42578125" style="83" customWidth="1"/>
    <col min="8040" max="8045" width="3.28515625" style="83" customWidth="1"/>
    <col min="8046" max="8046" width="5.42578125" style="83" customWidth="1"/>
    <col min="8047" max="8050" width="3.28515625" style="83" customWidth="1"/>
    <col min="8051" max="8051" width="5.7109375" style="83" customWidth="1"/>
    <col min="8052" max="8057" width="3.28515625" style="83" customWidth="1"/>
    <col min="8058" max="8058" width="6.28515625" style="83" customWidth="1"/>
    <col min="8059" max="8064" width="3.28515625" style="83" customWidth="1"/>
    <col min="8065" max="8065" width="5.85546875" style="83" customWidth="1"/>
    <col min="8066" max="8071" width="3.28515625" style="83" customWidth="1"/>
    <col min="8072" max="8072" width="5.28515625" style="83" customWidth="1"/>
    <col min="8073" max="8078" width="3.28515625" style="83" customWidth="1"/>
    <col min="8079" max="8079" width="6" style="83" customWidth="1"/>
    <col min="8080" max="8083" width="3.28515625" style="83" customWidth="1"/>
    <col min="8084" max="8084" width="5.140625" style="83" customWidth="1"/>
    <col min="8085" max="8088" width="3.28515625" style="83" customWidth="1"/>
    <col min="8089" max="8089" width="5.5703125" style="83" customWidth="1"/>
    <col min="8090" max="8095" width="3.28515625" style="83" customWidth="1"/>
    <col min="8096" max="8096" width="5.140625" style="83" customWidth="1"/>
    <col min="8097" max="8102" width="3.28515625" style="83" customWidth="1"/>
    <col min="8103" max="8103" width="6.7109375" style="83" customWidth="1"/>
    <col min="8104" max="8107" width="3.28515625" style="83" customWidth="1"/>
    <col min="8108" max="8108" width="5.5703125" style="83" customWidth="1"/>
    <col min="8109" max="8109" width="4.28515625" style="83" customWidth="1"/>
    <col min="8110" max="8112" width="3.28515625" style="83" customWidth="1"/>
    <col min="8113" max="8113" width="5.5703125" style="83" customWidth="1"/>
    <col min="8114" max="8119" width="3.85546875" style="83" customWidth="1"/>
    <col min="8120" max="8120" width="7" style="83" customWidth="1"/>
    <col min="8121" max="8121" width="3.85546875" style="83" customWidth="1"/>
    <col min="8122" max="8122" width="3.5703125" style="83" customWidth="1"/>
    <col min="8123" max="8126" width="3.85546875" style="83" customWidth="1"/>
    <col min="8127" max="8127" width="6" style="83" customWidth="1"/>
    <col min="8128" max="8128" width="3.28515625" style="83" customWidth="1"/>
    <col min="8129" max="8129" width="9" style="83" customWidth="1"/>
    <col min="8130" max="8139" width="3.28515625" style="83" customWidth="1"/>
    <col min="8140" max="8141" width="0" style="83" hidden="1" customWidth="1"/>
    <col min="8142" max="8142" width="5.85546875" style="83" customWidth="1"/>
    <col min="8143" max="8143" width="4.42578125" style="83" customWidth="1"/>
    <col min="8144" max="8145" width="4.28515625" style="83" customWidth="1"/>
    <col min="8146" max="8271" width="9.140625" style="83"/>
    <col min="8272" max="8272" width="4.28515625" style="83" customWidth="1"/>
    <col min="8273" max="8273" width="11.140625" style="83" customWidth="1"/>
    <col min="8274" max="8274" width="22.28515625" style="83" customWidth="1"/>
    <col min="8275" max="8280" width="3.28515625" style="83" customWidth="1"/>
    <col min="8281" max="8281" width="5.28515625" style="83" customWidth="1"/>
    <col min="8282" max="8287" width="3.28515625" style="83" customWidth="1"/>
    <col min="8288" max="8288" width="5.5703125" style="83" customWidth="1"/>
    <col min="8289" max="8294" width="3.28515625" style="83" customWidth="1"/>
    <col min="8295" max="8295" width="5.42578125" style="83" customWidth="1"/>
    <col min="8296" max="8301" width="3.28515625" style="83" customWidth="1"/>
    <col min="8302" max="8302" width="5.42578125" style="83" customWidth="1"/>
    <col min="8303" max="8306" width="3.28515625" style="83" customWidth="1"/>
    <col min="8307" max="8307" width="5.7109375" style="83" customWidth="1"/>
    <col min="8308" max="8313" width="3.28515625" style="83" customWidth="1"/>
    <col min="8314" max="8314" width="6.28515625" style="83" customWidth="1"/>
    <col min="8315" max="8320" width="3.28515625" style="83" customWidth="1"/>
    <col min="8321" max="8321" width="5.85546875" style="83" customWidth="1"/>
    <col min="8322" max="8327" width="3.28515625" style="83" customWidth="1"/>
    <col min="8328" max="8328" width="5.28515625" style="83" customWidth="1"/>
    <col min="8329" max="8334" width="3.28515625" style="83" customWidth="1"/>
    <col min="8335" max="8335" width="6" style="83" customWidth="1"/>
    <col min="8336" max="8339" width="3.28515625" style="83" customWidth="1"/>
    <col min="8340" max="8340" width="5.140625" style="83" customWidth="1"/>
    <col min="8341" max="8344" width="3.28515625" style="83" customWidth="1"/>
    <col min="8345" max="8345" width="5.5703125" style="83" customWidth="1"/>
    <col min="8346" max="8351" width="3.28515625" style="83" customWidth="1"/>
    <col min="8352" max="8352" width="5.140625" style="83" customWidth="1"/>
    <col min="8353" max="8358" width="3.28515625" style="83" customWidth="1"/>
    <col min="8359" max="8359" width="6.7109375" style="83" customWidth="1"/>
    <col min="8360" max="8363" width="3.28515625" style="83" customWidth="1"/>
    <col min="8364" max="8364" width="5.5703125" style="83" customWidth="1"/>
    <col min="8365" max="8365" width="4.28515625" style="83" customWidth="1"/>
    <col min="8366" max="8368" width="3.28515625" style="83" customWidth="1"/>
    <col min="8369" max="8369" width="5.5703125" style="83" customWidth="1"/>
    <col min="8370" max="8375" width="3.85546875" style="83" customWidth="1"/>
    <col min="8376" max="8376" width="7" style="83" customWidth="1"/>
    <col min="8377" max="8377" width="3.85546875" style="83" customWidth="1"/>
    <col min="8378" max="8378" width="3.5703125" style="83" customWidth="1"/>
    <col min="8379" max="8382" width="3.85546875" style="83" customWidth="1"/>
    <col min="8383" max="8383" width="6" style="83" customWidth="1"/>
    <col min="8384" max="8384" width="3.28515625" style="83" customWidth="1"/>
    <col min="8385" max="8385" width="9" style="83" customWidth="1"/>
    <col min="8386" max="8395" width="3.28515625" style="83" customWidth="1"/>
    <col min="8396" max="8397" width="0" style="83" hidden="1" customWidth="1"/>
    <col min="8398" max="8398" width="5.85546875" style="83" customWidth="1"/>
    <col min="8399" max="8399" width="4.42578125" style="83" customWidth="1"/>
    <col min="8400" max="8401" width="4.28515625" style="83" customWidth="1"/>
    <col min="8402" max="8527" width="9.140625" style="83"/>
    <col min="8528" max="8528" width="4.28515625" style="83" customWidth="1"/>
    <col min="8529" max="8529" width="11.140625" style="83" customWidth="1"/>
    <col min="8530" max="8530" width="22.28515625" style="83" customWidth="1"/>
    <col min="8531" max="8536" width="3.28515625" style="83" customWidth="1"/>
    <col min="8537" max="8537" width="5.28515625" style="83" customWidth="1"/>
    <col min="8538" max="8543" width="3.28515625" style="83" customWidth="1"/>
    <col min="8544" max="8544" width="5.5703125" style="83" customWidth="1"/>
    <col min="8545" max="8550" width="3.28515625" style="83" customWidth="1"/>
    <col min="8551" max="8551" width="5.42578125" style="83" customWidth="1"/>
    <col min="8552" max="8557" width="3.28515625" style="83" customWidth="1"/>
    <col min="8558" max="8558" width="5.42578125" style="83" customWidth="1"/>
    <col min="8559" max="8562" width="3.28515625" style="83" customWidth="1"/>
    <col min="8563" max="8563" width="5.7109375" style="83" customWidth="1"/>
    <col min="8564" max="8569" width="3.28515625" style="83" customWidth="1"/>
    <col min="8570" max="8570" width="6.28515625" style="83" customWidth="1"/>
    <col min="8571" max="8576" width="3.28515625" style="83" customWidth="1"/>
    <col min="8577" max="8577" width="5.85546875" style="83" customWidth="1"/>
    <col min="8578" max="8583" width="3.28515625" style="83" customWidth="1"/>
    <col min="8584" max="8584" width="5.28515625" style="83" customWidth="1"/>
    <col min="8585" max="8590" width="3.28515625" style="83" customWidth="1"/>
    <col min="8591" max="8591" width="6" style="83" customWidth="1"/>
    <col min="8592" max="8595" width="3.28515625" style="83" customWidth="1"/>
    <col min="8596" max="8596" width="5.140625" style="83" customWidth="1"/>
    <col min="8597" max="8600" width="3.28515625" style="83" customWidth="1"/>
    <col min="8601" max="8601" width="5.5703125" style="83" customWidth="1"/>
    <col min="8602" max="8607" width="3.28515625" style="83" customWidth="1"/>
    <col min="8608" max="8608" width="5.140625" style="83" customWidth="1"/>
    <col min="8609" max="8614" width="3.28515625" style="83" customWidth="1"/>
    <col min="8615" max="8615" width="6.7109375" style="83" customWidth="1"/>
    <col min="8616" max="8619" width="3.28515625" style="83" customWidth="1"/>
    <col min="8620" max="8620" width="5.5703125" style="83" customWidth="1"/>
    <col min="8621" max="8621" width="4.28515625" style="83" customWidth="1"/>
    <col min="8622" max="8624" width="3.28515625" style="83" customWidth="1"/>
    <col min="8625" max="8625" width="5.5703125" style="83" customWidth="1"/>
    <col min="8626" max="8631" width="3.85546875" style="83" customWidth="1"/>
    <col min="8632" max="8632" width="7" style="83" customWidth="1"/>
    <col min="8633" max="8633" width="3.85546875" style="83" customWidth="1"/>
    <col min="8634" max="8634" width="3.5703125" style="83" customWidth="1"/>
    <col min="8635" max="8638" width="3.85546875" style="83" customWidth="1"/>
    <col min="8639" max="8639" width="6" style="83" customWidth="1"/>
    <col min="8640" max="8640" width="3.28515625" style="83" customWidth="1"/>
    <col min="8641" max="8641" width="9" style="83" customWidth="1"/>
    <col min="8642" max="8651" width="3.28515625" style="83" customWidth="1"/>
    <col min="8652" max="8653" width="0" style="83" hidden="1" customWidth="1"/>
    <col min="8654" max="8654" width="5.85546875" style="83" customWidth="1"/>
    <col min="8655" max="8655" width="4.42578125" style="83" customWidth="1"/>
    <col min="8656" max="8657" width="4.28515625" style="83" customWidth="1"/>
    <col min="8658" max="8783" width="9.140625" style="83"/>
    <col min="8784" max="8784" width="4.28515625" style="83" customWidth="1"/>
    <col min="8785" max="8785" width="11.140625" style="83" customWidth="1"/>
    <col min="8786" max="8786" width="22.28515625" style="83" customWidth="1"/>
    <col min="8787" max="8792" width="3.28515625" style="83" customWidth="1"/>
    <col min="8793" max="8793" width="5.28515625" style="83" customWidth="1"/>
    <col min="8794" max="8799" width="3.28515625" style="83" customWidth="1"/>
    <col min="8800" max="8800" width="5.5703125" style="83" customWidth="1"/>
    <col min="8801" max="8806" width="3.28515625" style="83" customWidth="1"/>
    <col min="8807" max="8807" width="5.42578125" style="83" customWidth="1"/>
    <col min="8808" max="8813" width="3.28515625" style="83" customWidth="1"/>
    <col min="8814" max="8814" width="5.42578125" style="83" customWidth="1"/>
    <col min="8815" max="8818" width="3.28515625" style="83" customWidth="1"/>
    <col min="8819" max="8819" width="5.7109375" style="83" customWidth="1"/>
    <col min="8820" max="8825" width="3.28515625" style="83" customWidth="1"/>
    <col min="8826" max="8826" width="6.28515625" style="83" customWidth="1"/>
    <col min="8827" max="8832" width="3.28515625" style="83" customWidth="1"/>
    <col min="8833" max="8833" width="5.85546875" style="83" customWidth="1"/>
    <col min="8834" max="8839" width="3.28515625" style="83" customWidth="1"/>
    <col min="8840" max="8840" width="5.28515625" style="83" customWidth="1"/>
    <col min="8841" max="8846" width="3.28515625" style="83" customWidth="1"/>
    <col min="8847" max="8847" width="6" style="83" customWidth="1"/>
    <col min="8848" max="8851" width="3.28515625" style="83" customWidth="1"/>
    <col min="8852" max="8852" width="5.140625" style="83" customWidth="1"/>
    <col min="8853" max="8856" width="3.28515625" style="83" customWidth="1"/>
    <col min="8857" max="8857" width="5.5703125" style="83" customWidth="1"/>
    <col min="8858" max="8863" width="3.28515625" style="83" customWidth="1"/>
    <col min="8864" max="8864" width="5.140625" style="83" customWidth="1"/>
    <col min="8865" max="8870" width="3.28515625" style="83" customWidth="1"/>
    <col min="8871" max="8871" width="6.7109375" style="83" customWidth="1"/>
    <col min="8872" max="8875" width="3.28515625" style="83" customWidth="1"/>
    <col min="8876" max="8876" width="5.5703125" style="83" customWidth="1"/>
    <col min="8877" max="8877" width="4.28515625" style="83" customWidth="1"/>
    <col min="8878" max="8880" width="3.28515625" style="83" customWidth="1"/>
    <col min="8881" max="8881" width="5.5703125" style="83" customWidth="1"/>
    <col min="8882" max="8887" width="3.85546875" style="83" customWidth="1"/>
    <col min="8888" max="8888" width="7" style="83" customWidth="1"/>
    <col min="8889" max="8889" width="3.85546875" style="83" customWidth="1"/>
    <col min="8890" max="8890" width="3.5703125" style="83" customWidth="1"/>
    <col min="8891" max="8894" width="3.85546875" style="83" customWidth="1"/>
    <col min="8895" max="8895" width="6" style="83" customWidth="1"/>
    <col min="8896" max="8896" width="3.28515625" style="83" customWidth="1"/>
    <col min="8897" max="8897" width="9" style="83" customWidth="1"/>
    <col min="8898" max="8907" width="3.28515625" style="83" customWidth="1"/>
    <col min="8908" max="8909" width="0" style="83" hidden="1" customWidth="1"/>
    <col min="8910" max="8910" width="5.85546875" style="83" customWidth="1"/>
    <col min="8911" max="8911" width="4.42578125" style="83" customWidth="1"/>
    <col min="8912" max="8913" width="4.28515625" style="83" customWidth="1"/>
    <col min="8914" max="9039" width="9.140625" style="83"/>
    <col min="9040" max="9040" width="4.28515625" style="83" customWidth="1"/>
    <col min="9041" max="9041" width="11.140625" style="83" customWidth="1"/>
    <col min="9042" max="9042" width="22.28515625" style="83" customWidth="1"/>
    <col min="9043" max="9048" width="3.28515625" style="83" customWidth="1"/>
    <col min="9049" max="9049" width="5.28515625" style="83" customWidth="1"/>
    <col min="9050" max="9055" width="3.28515625" style="83" customWidth="1"/>
    <col min="9056" max="9056" width="5.5703125" style="83" customWidth="1"/>
    <col min="9057" max="9062" width="3.28515625" style="83" customWidth="1"/>
    <col min="9063" max="9063" width="5.42578125" style="83" customWidth="1"/>
    <col min="9064" max="9069" width="3.28515625" style="83" customWidth="1"/>
    <col min="9070" max="9070" width="5.42578125" style="83" customWidth="1"/>
    <col min="9071" max="9074" width="3.28515625" style="83" customWidth="1"/>
    <col min="9075" max="9075" width="5.7109375" style="83" customWidth="1"/>
    <col min="9076" max="9081" width="3.28515625" style="83" customWidth="1"/>
    <col min="9082" max="9082" width="6.28515625" style="83" customWidth="1"/>
    <col min="9083" max="9088" width="3.28515625" style="83" customWidth="1"/>
    <col min="9089" max="9089" width="5.85546875" style="83" customWidth="1"/>
    <col min="9090" max="9095" width="3.28515625" style="83" customWidth="1"/>
    <col min="9096" max="9096" width="5.28515625" style="83" customWidth="1"/>
    <col min="9097" max="9102" width="3.28515625" style="83" customWidth="1"/>
    <col min="9103" max="9103" width="6" style="83" customWidth="1"/>
    <col min="9104" max="9107" width="3.28515625" style="83" customWidth="1"/>
    <col min="9108" max="9108" width="5.140625" style="83" customWidth="1"/>
    <col min="9109" max="9112" width="3.28515625" style="83" customWidth="1"/>
    <col min="9113" max="9113" width="5.5703125" style="83" customWidth="1"/>
    <col min="9114" max="9119" width="3.28515625" style="83" customWidth="1"/>
    <col min="9120" max="9120" width="5.140625" style="83" customWidth="1"/>
    <col min="9121" max="9126" width="3.28515625" style="83" customWidth="1"/>
    <col min="9127" max="9127" width="6.7109375" style="83" customWidth="1"/>
    <col min="9128" max="9131" width="3.28515625" style="83" customWidth="1"/>
    <col min="9132" max="9132" width="5.5703125" style="83" customWidth="1"/>
    <col min="9133" max="9133" width="4.28515625" style="83" customWidth="1"/>
    <col min="9134" max="9136" width="3.28515625" style="83" customWidth="1"/>
    <col min="9137" max="9137" width="5.5703125" style="83" customWidth="1"/>
    <col min="9138" max="9143" width="3.85546875" style="83" customWidth="1"/>
    <col min="9144" max="9144" width="7" style="83" customWidth="1"/>
    <col min="9145" max="9145" width="3.85546875" style="83" customWidth="1"/>
    <col min="9146" max="9146" width="3.5703125" style="83" customWidth="1"/>
    <col min="9147" max="9150" width="3.85546875" style="83" customWidth="1"/>
    <col min="9151" max="9151" width="6" style="83" customWidth="1"/>
    <col min="9152" max="9152" width="3.28515625" style="83" customWidth="1"/>
    <col min="9153" max="9153" width="9" style="83" customWidth="1"/>
    <col min="9154" max="9163" width="3.28515625" style="83" customWidth="1"/>
    <col min="9164" max="9165" width="0" style="83" hidden="1" customWidth="1"/>
    <col min="9166" max="9166" width="5.85546875" style="83" customWidth="1"/>
    <col min="9167" max="9167" width="4.42578125" style="83" customWidth="1"/>
    <col min="9168" max="9169" width="4.28515625" style="83" customWidth="1"/>
    <col min="9170" max="9295" width="9.140625" style="83"/>
    <col min="9296" max="9296" width="4.28515625" style="83" customWidth="1"/>
    <col min="9297" max="9297" width="11.140625" style="83" customWidth="1"/>
    <col min="9298" max="9298" width="22.28515625" style="83" customWidth="1"/>
    <col min="9299" max="9304" width="3.28515625" style="83" customWidth="1"/>
    <col min="9305" max="9305" width="5.28515625" style="83" customWidth="1"/>
    <col min="9306" max="9311" width="3.28515625" style="83" customWidth="1"/>
    <col min="9312" max="9312" width="5.5703125" style="83" customWidth="1"/>
    <col min="9313" max="9318" width="3.28515625" style="83" customWidth="1"/>
    <col min="9319" max="9319" width="5.42578125" style="83" customWidth="1"/>
    <col min="9320" max="9325" width="3.28515625" style="83" customWidth="1"/>
    <col min="9326" max="9326" width="5.42578125" style="83" customWidth="1"/>
    <col min="9327" max="9330" width="3.28515625" style="83" customWidth="1"/>
    <col min="9331" max="9331" width="5.7109375" style="83" customWidth="1"/>
    <col min="9332" max="9337" width="3.28515625" style="83" customWidth="1"/>
    <col min="9338" max="9338" width="6.28515625" style="83" customWidth="1"/>
    <col min="9339" max="9344" width="3.28515625" style="83" customWidth="1"/>
    <col min="9345" max="9345" width="5.85546875" style="83" customWidth="1"/>
    <col min="9346" max="9351" width="3.28515625" style="83" customWidth="1"/>
    <col min="9352" max="9352" width="5.28515625" style="83" customWidth="1"/>
    <col min="9353" max="9358" width="3.28515625" style="83" customWidth="1"/>
    <col min="9359" max="9359" width="6" style="83" customWidth="1"/>
    <col min="9360" max="9363" width="3.28515625" style="83" customWidth="1"/>
    <col min="9364" max="9364" width="5.140625" style="83" customWidth="1"/>
    <col min="9365" max="9368" width="3.28515625" style="83" customWidth="1"/>
    <col min="9369" max="9369" width="5.5703125" style="83" customWidth="1"/>
    <col min="9370" max="9375" width="3.28515625" style="83" customWidth="1"/>
    <col min="9376" max="9376" width="5.140625" style="83" customWidth="1"/>
    <col min="9377" max="9382" width="3.28515625" style="83" customWidth="1"/>
    <col min="9383" max="9383" width="6.7109375" style="83" customWidth="1"/>
    <col min="9384" max="9387" width="3.28515625" style="83" customWidth="1"/>
    <col min="9388" max="9388" width="5.5703125" style="83" customWidth="1"/>
    <col min="9389" max="9389" width="4.28515625" style="83" customWidth="1"/>
    <col min="9390" max="9392" width="3.28515625" style="83" customWidth="1"/>
    <col min="9393" max="9393" width="5.5703125" style="83" customWidth="1"/>
    <col min="9394" max="9399" width="3.85546875" style="83" customWidth="1"/>
    <col min="9400" max="9400" width="7" style="83" customWidth="1"/>
    <col min="9401" max="9401" width="3.85546875" style="83" customWidth="1"/>
    <col min="9402" max="9402" width="3.5703125" style="83" customWidth="1"/>
    <col min="9403" max="9406" width="3.85546875" style="83" customWidth="1"/>
    <col min="9407" max="9407" width="6" style="83" customWidth="1"/>
    <col min="9408" max="9408" width="3.28515625" style="83" customWidth="1"/>
    <col min="9409" max="9409" width="9" style="83" customWidth="1"/>
    <col min="9410" max="9419" width="3.28515625" style="83" customWidth="1"/>
    <col min="9420" max="9421" width="0" style="83" hidden="1" customWidth="1"/>
    <col min="9422" max="9422" width="5.85546875" style="83" customWidth="1"/>
    <col min="9423" max="9423" width="4.42578125" style="83" customWidth="1"/>
    <col min="9424" max="9425" width="4.28515625" style="83" customWidth="1"/>
    <col min="9426" max="9551" width="9.140625" style="83"/>
    <col min="9552" max="9552" width="4.28515625" style="83" customWidth="1"/>
    <col min="9553" max="9553" width="11.140625" style="83" customWidth="1"/>
    <col min="9554" max="9554" width="22.28515625" style="83" customWidth="1"/>
    <col min="9555" max="9560" width="3.28515625" style="83" customWidth="1"/>
    <col min="9561" max="9561" width="5.28515625" style="83" customWidth="1"/>
    <col min="9562" max="9567" width="3.28515625" style="83" customWidth="1"/>
    <col min="9568" max="9568" width="5.5703125" style="83" customWidth="1"/>
    <col min="9569" max="9574" width="3.28515625" style="83" customWidth="1"/>
    <col min="9575" max="9575" width="5.42578125" style="83" customWidth="1"/>
    <col min="9576" max="9581" width="3.28515625" style="83" customWidth="1"/>
    <col min="9582" max="9582" width="5.42578125" style="83" customWidth="1"/>
    <col min="9583" max="9586" width="3.28515625" style="83" customWidth="1"/>
    <col min="9587" max="9587" width="5.7109375" style="83" customWidth="1"/>
    <col min="9588" max="9593" width="3.28515625" style="83" customWidth="1"/>
    <col min="9594" max="9594" width="6.28515625" style="83" customWidth="1"/>
    <col min="9595" max="9600" width="3.28515625" style="83" customWidth="1"/>
    <col min="9601" max="9601" width="5.85546875" style="83" customWidth="1"/>
    <col min="9602" max="9607" width="3.28515625" style="83" customWidth="1"/>
    <col min="9608" max="9608" width="5.28515625" style="83" customWidth="1"/>
    <col min="9609" max="9614" width="3.28515625" style="83" customWidth="1"/>
    <col min="9615" max="9615" width="6" style="83" customWidth="1"/>
    <col min="9616" max="9619" width="3.28515625" style="83" customWidth="1"/>
    <col min="9620" max="9620" width="5.140625" style="83" customWidth="1"/>
    <col min="9621" max="9624" width="3.28515625" style="83" customWidth="1"/>
    <col min="9625" max="9625" width="5.5703125" style="83" customWidth="1"/>
    <col min="9626" max="9631" width="3.28515625" style="83" customWidth="1"/>
    <col min="9632" max="9632" width="5.140625" style="83" customWidth="1"/>
    <col min="9633" max="9638" width="3.28515625" style="83" customWidth="1"/>
    <col min="9639" max="9639" width="6.7109375" style="83" customWidth="1"/>
    <col min="9640" max="9643" width="3.28515625" style="83" customWidth="1"/>
    <col min="9644" max="9644" width="5.5703125" style="83" customWidth="1"/>
    <col min="9645" max="9645" width="4.28515625" style="83" customWidth="1"/>
    <col min="9646" max="9648" width="3.28515625" style="83" customWidth="1"/>
    <col min="9649" max="9649" width="5.5703125" style="83" customWidth="1"/>
    <col min="9650" max="9655" width="3.85546875" style="83" customWidth="1"/>
    <col min="9656" max="9656" width="7" style="83" customWidth="1"/>
    <col min="9657" max="9657" width="3.85546875" style="83" customWidth="1"/>
    <col min="9658" max="9658" width="3.5703125" style="83" customWidth="1"/>
    <col min="9659" max="9662" width="3.85546875" style="83" customWidth="1"/>
    <col min="9663" max="9663" width="6" style="83" customWidth="1"/>
    <col min="9664" max="9664" width="3.28515625" style="83" customWidth="1"/>
    <col min="9665" max="9665" width="9" style="83" customWidth="1"/>
    <col min="9666" max="9675" width="3.28515625" style="83" customWidth="1"/>
    <col min="9676" max="9677" width="0" style="83" hidden="1" customWidth="1"/>
    <col min="9678" max="9678" width="5.85546875" style="83" customWidth="1"/>
    <col min="9679" max="9679" width="4.42578125" style="83" customWidth="1"/>
    <col min="9680" max="9681" width="4.28515625" style="83" customWidth="1"/>
    <col min="9682" max="9807" width="9.140625" style="83"/>
    <col min="9808" max="9808" width="4.28515625" style="83" customWidth="1"/>
    <col min="9809" max="9809" width="11.140625" style="83" customWidth="1"/>
    <col min="9810" max="9810" width="22.28515625" style="83" customWidth="1"/>
    <col min="9811" max="9816" width="3.28515625" style="83" customWidth="1"/>
    <col min="9817" max="9817" width="5.28515625" style="83" customWidth="1"/>
    <col min="9818" max="9823" width="3.28515625" style="83" customWidth="1"/>
    <col min="9824" max="9824" width="5.5703125" style="83" customWidth="1"/>
    <col min="9825" max="9830" width="3.28515625" style="83" customWidth="1"/>
    <col min="9831" max="9831" width="5.42578125" style="83" customWidth="1"/>
    <col min="9832" max="9837" width="3.28515625" style="83" customWidth="1"/>
    <col min="9838" max="9838" width="5.42578125" style="83" customWidth="1"/>
    <col min="9839" max="9842" width="3.28515625" style="83" customWidth="1"/>
    <col min="9843" max="9843" width="5.7109375" style="83" customWidth="1"/>
    <col min="9844" max="9849" width="3.28515625" style="83" customWidth="1"/>
    <col min="9850" max="9850" width="6.28515625" style="83" customWidth="1"/>
    <col min="9851" max="9856" width="3.28515625" style="83" customWidth="1"/>
    <col min="9857" max="9857" width="5.85546875" style="83" customWidth="1"/>
    <col min="9858" max="9863" width="3.28515625" style="83" customWidth="1"/>
    <col min="9864" max="9864" width="5.28515625" style="83" customWidth="1"/>
    <col min="9865" max="9870" width="3.28515625" style="83" customWidth="1"/>
    <col min="9871" max="9871" width="6" style="83" customWidth="1"/>
    <col min="9872" max="9875" width="3.28515625" style="83" customWidth="1"/>
    <col min="9876" max="9876" width="5.140625" style="83" customWidth="1"/>
    <col min="9877" max="9880" width="3.28515625" style="83" customWidth="1"/>
    <col min="9881" max="9881" width="5.5703125" style="83" customWidth="1"/>
    <col min="9882" max="9887" width="3.28515625" style="83" customWidth="1"/>
    <col min="9888" max="9888" width="5.140625" style="83" customWidth="1"/>
    <col min="9889" max="9894" width="3.28515625" style="83" customWidth="1"/>
    <col min="9895" max="9895" width="6.7109375" style="83" customWidth="1"/>
    <col min="9896" max="9899" width="3.28515625" style="83" customWidth="1"/>
    <col min="9900" max="9900" width="5.5703125" style="83" customWidth="1"/>
    <col min="9901" max="9901" width="4.28515625" style="83" customWidth="1"/>
    <col min="9902" max="9904" width="3.28515625" style="83" customWidth="1"/>
    <col min="9905" max="9905" width="5.5703125" style="83" customWidth="1"/>
    <col min="9906" max="9911" width="3.85546875" style="83" customWidth="1"/>
    <col min="9912" max="9912" width="7" style="83" customWidth="1"/>
    <col min="9913" max="9913" width="3.85546875" style="83" customWidth="1"/>
    <col min="9914" max="9914" width="3.5703125" style="83" customWidth="1"/>
    <col min="9915" max="9918" width="3.85546875" style="83" customWidth="1"/>
    <col min="9919" max="9919" width="6" style="83" customWidth="1"/>
    <col min="9920" max="9920" width="3.28515625" style="83" customWidth="1"/>
    <col min="9921" max="9921" width="9" style="83" customWidth="1"/>
    <col min="9922" max="9931" width="3.28515625" style="83" customWidth="1"/>
    <col min="9932" max="9933" width="0" style="83" hidden="1" customWidth="1"/>
    <col min="9934" max="9934" width="5.85546875" style="83" customWidth="1"/>
    <col min="9935" max="9935" width="4.42578125" style="83" customWidth="1"/>
    <col min="9936" max="9937" width="4.28515625" style="83" customWidth="1"/>
    <col min="9938" max="10063" width="9.140625" style="83"/>
    <col min="10064" max="10064" width="4.28515625" style="83" customWidth="1"/>
    <col min="10065" max="10065" width="11.140625" style="83" customWidth="1"/>
    <col min="10066" max="10066" width="22.28515625" style="83" customWidth="1"/>
    <col min="10067" max="10072" width="3.28515625" style="83" customWidth="1"/>
    <col min="10073" max="10073" width="5.28515625" style="83" customWidth="1"/>
    <col min="10074" max="10079" width="3.28515625" style="83" customWidth="1"/>
    <col min="10080" max="10080" width="5.5703125" style="83" customWidth="1"/>
    <col min="10081" max="10086" width="3.28515625" style="83" customWidth="1"/>
    <col min="10087" max="10087" width="5.42578125" style="83" customWidth="1"/>
    <col min="10088" max="10093" width="3.28515625" style="83" customWidth="1"/>
    <col min="10094" max="10094" width="5.42578125" style="83" customWidth="1"/>
    <col min="10095" max="10098" width="3.28515625" style="83" customWidth="1"/>
    <col min="10099" max="10099" width="5.7109375" style="83" customWidth="1"/>
    <col min="10100" max="10105" width="3.28515625" style="83" customWidth="1"/>
    <col min="10106" max="10106" width="6.28515625" style="83" customWidth="1"/>
    <col min="10107" max="10112" width="3.28515625" style="83" customWidth="1"/>
    <col min="10113" max="10113" width="5.85546875" style="83" customWidth="1"/>
    <col min="10114" max="10119" width="3.28515625" style="83" customWidth="1"/>
    <col min="10120" max="10120" width="5.28515625" style="83" customWidth="1"/>
    <col min="10121" max="10126" width="3.28515625" style="83" customWidth="1"/>
    <col min="10127" max="10127" width="6" style="83" customWidth="1"/>
    <col min="10128" max="10131" width="3.28515625" style="83" customWidth="1"/>
    <col min="10132" max="10132" width="5.140625" style="83" customWidth="1"/>
    <col min="10133" max="10136" width="3.28515625" style="83" customWidth="1"/>
    <col min="10137" max="10137" width="5.5703125" style="83" customWidth="1"/>
    <col min="10138" max="10143" width="3.28515625" style="83" customWidth="1"/>
    <col min="10144" max="10144" width="5.140625" style="83" customWidth="1"/>
    <col min="10145" max="10150" width="3.28515625" style="83" customWidth="1"/>
    <col min="10151" max="10151" width="6.7109375" style="83" customWidth="1"/>
    <col min="10152" max="10155" width="3.28515625" style="83" customWidth="1"/>
    <col min="10156" max="10156" width="5.5703125" style="83" customWidth="1"/>
    <col min="10157" max="10157" width="4.28515625" style="83" customWidth="1"/>
    <col min="10158" max="10160" width="3.28515625" style="83" customWidth="1"/>
    <col min="10161" max="10161" width="5.5703125" style="83" customWidth="1"/>
    <col min="10162" max="10167" width="3.85546875" style="83" customWidth="1"/>
    <col min="10168" max="10168" width="7" style="83" customWidth="1"/>
    <col min="10169" max="10169" width="3.85546875" style="83" customWidth="1"/>
    <col min="10170" max="10170" width="3.5703125" style="83" customWidth="1"/>
    <col min="10171" max="10174" width="3.85546875" style="83" customWidth="1"/>
    <col min="10175" max="10175" width="6" style="83" customWidth="1"/>
    <col min="10176" max="10176" width="3.28515625" style="83" customWidth="1"/>
    <col min="10177" max="10177" width="9" style="83" customWidth="1"/>
    <col min="10178" max="10187" width="3.28515625" style="83" customWidth="1"/>
    <col min="10188" max="10189" width="0" style="83" hidden="1" customWidth="1"/>
    <col min="10190" max="10190" width="5.85546875" style="83" customWidth="1"/>
    <col min="10191" max="10191" width="4.42578125" style="83" customWidth="1"/>
    <col min="10192" max="10193" width="4.28515625" style="83" customWidth="1"/>
    <col min="10194" max="10319" width="9.140625" style="83"/>
    <col min="10320" max="10320" width="4.28515625" style="83" customWidth="1"/>
    <col min="10321" max="10321" width="11.140625" style="83" customWidth="1"/>
    <col min="10322" max="10322" width="22.28515625" style="83" customWidth="1"/>
    <col min="10323" max="10328" width="3.28515625" style="83" customWidth="1"/>
    <col min="10329" max="10329" width="5.28515625" style="83" customWidth="1"/>
    <col min="10330" max="10335" width="3.28515625" style="83" customWidth="1"/>
    <col min="10336" max="10336" width="5.5703125" style="83" customWidth="1"/>
    <col min="10337" max="10342" width="3.28515625" style="83" customWidth="1"/>
    <col min="10343" max="10343" width="5.42578125" style="83" customWidth="1"/>
    <col min="10344" max="10349" width="3.28515625" style="83" customWidth="1"/>
    <col min="10350" max="10350" width="5.42578125" style="83" customWidth="1"/>
    <col min="10351" max="10354" width="3.28515625" style="83" customWidth="1"/>
    <col min="10355" max="10355" width="5.7109375" style="83" customWidth="1"/>
    <col min="10356" max="10361" width="3.28515625" style="83" customWidth="1"/>
    <col min="10362" max="10362" width="6.28515625" style="83" customWidth="1"/>
    <col min="10363" max="10368" width="3.28515625" style="83" customWidth="1"/>
    <col min="10369" max="10369" width="5.85546875" style="83" customWidth="1"/>
    <col min="10370" max="10375" width="3.28515625" style="83" customWidth="1"/>
    <col min="10376" max="10376" width="5.28515625" style="83" customWidth="1"/>
    <col min="10377" max="10382" width="3.28515625" style="83" customWidth="1"/>
    <col min="10383" max="10383" width="6" style="83" customWidth="1"/>
    <col min="10384" max="10387" width="3.28515625" style="83" customWidth="1"/>
    <col min="10388" max="10388" width="5.140625" style="83" customWidth="1"/>
    <col min="10389" max="10392" width="3.28515625" style="83" customWidth="1"/>
    <col min="10393" max="10393" width="5.5703125" style="83" customWidth="1"/>
    <col min="10394" max="10399" width="3.28515625" style="83" customWidth="1"/>
    <col min="10400" max="10400" width="5.140625" style="83" customWidth="1"/>
    <col min="10401" max="10406" width="3.28515625" style="83" customWidth="1"/>
    <col min="10407" max="10407" width="6.7109375" style="83" customWidth="1"/>
    <col min="10408" max="10411" width="3.28515625" style="83" customWidth="1"/>
    <col min="10412" max="10412" width="5.5703125" style="83" customWidth="1"/>
    <col min="10413" max="10413" width="4.28515625" style="83" customWidth="1"/>
    <col min="10414" max="10416" width="3.28515625" style="83" customWidth="1"/>
    <col min="10417" max="10417" width="5.5703125" style="83" customWidth="1"/>
    <col min="10418" max="10423" width="3.85546875" style="83" customWidth="1"/>
    <col min="10424" max="10424" width="7" style="83" customWidth="1"/>
    <col min="10425" max="10425" width="3.85546875" style="83" customWidth="1"/>
    <col min="10426" max="10426" width="3.5703125" style="83" customWidth="1"/>
    <col min="10427" max="10430" width="3.85546875" style="83" customWidth="1"/>
    <col min="10431" max="10431" width="6" style="83" customWidth="1"/>
    <col min="10432" max="10432" width="3.28515625" style="83" customWidth="1"/>
    <col min="10433" max="10433" width="9" style="83" customWidth="1"/>
    <col min="10434" max="10443" width="3.28515625" style="83" customWidth="1"/>
    <col min="10444" max="10445" width="0" style="83" hidden="1" customWidth="1"/>
    <col min="10446" max="10446" width="5.85546875" style="83" customWidth="1"/>
    <col min="10447" max="10447" width="4.42578125" style="83" customWidth="1"/>
    <col min="10448" max="10449" width="4.28515625" style="83" customWidth="1"/>
    <col min="10450" max="10575" width="9.140625" style="83"/>
    <col min="10576" max="10576" width="4.28515625" style="83" customWidth="1"/>
    <col min="10577" max="10577" width="11.140625" style="83" customWidth="1"/>
    <col min="10578" max="10578" width="22.28515625" style="83" customWidth="1"/>
    <col min="10579" max="10584" width="3.28515625" style="83" customWidth="1"/>
    <col min="10585" max="10585" width="5.28515625" style="83" customWidth="1"/>
    <col min="10586" max="10591" width="3.28515625" style="83" customWidth="1"/>
    <col min="10592" max="10592" width="5.5703125" style="83" customWidth="1"/>
    <col min="10593" max="10598" width="3.28515625" style="83" customWidth="1"/>
    <col min="10599" max="10599" width="5.42578125" style="83" customWidth="1"/>
    <col min="10600" max="10605" width="3.28515625" style="83" customWidth="1"/>
    <col min="10606" max="10606" width="5.42578125" style="83" customWidth="1"/>
    <col min="10607" max="10610" width="3.28515625" style="83" customWidth="1"/>
    <col min="10611" max="10611" width="5.7109375" style="83" customWidth="1"/>
    <col min="10612" max="10617" width="3.28515625" style="83" customWidth="1"/>
    <col min="10618" max="10618" width="6.28515625" style="83" customWidth="1"/>
    <col min="10619" max="10624" width="3.28515625" style="83" customWidth="1"/>
    <col min="10625" max="10625" width="5.85546875" style="83" customWidth="1"/>
    <col min="10626" max="10631" width="3.28515625" style="83" customWidth="1"/>
    <col min="10632" max="10632" width="5.28515625" style="83" customWidth="1"/>
    <col min="10633" max="10638" width="3.28515625" style="83" customWidth="1"/>
    <col min="10639" max="10639" width="6" style="83" customWidth="1"/>
    <col min="10640" max="10643" width="3.28515625" style="83" customWidth="1"/>
    <col min="10644" max="10644" width="5.140625" style="83" customWidth="1"/>
    <col min="10645" max="10648" width="3.28515625" style="83" customWidth="1"/>
    <col min="10649" max="10649" width="5.5703125" style="83" customWidth="1"/>
    <col min="10650" max="10655" width="3.28515625" style="83" customWidth="1"/>
    <col min="10656" max="10656" width="5.140625" style="83" customWidth="1"/>
    <col min="10657" max="10662" width="3.28515625" style="83" customWidth="1"/>
    <col min="10663" max="10663" width="6.7109375" style="83" customWidth="1"/>
    <col min="10664" max="10667" width="3.28515625" style="83" customWidth="1"/>
    <col min="10668" max="10668" width="5.5703125" style="83" customWidth="1"/>
    <col min="10669" max="10669" width="4.28515625" style="83" customWidth="1"/>
    <col min="10670" max="10672" width="3.28515625" style="83" customWidth="1"/>
    <col min="10673" max="10673" width="5.5703125" style="83" customWidth="1"/>
    <col min="10674" max="10679" width="3.85546875" style="83" customWidth="1"/>
    <col min="10680" max="10680" width="7" style="83" customWidth="1"/>
    <col min="10681" max="10681" width="3.85546875" style="83" customWidth="1"/>
    <col min="10682" max="10682" width="3.5703125" style="83" customWidth="1"/>
    <col min="10683" max="10686" width="3.85546875" style="83" customWidth="1"/>
    <col min="10687" max="10687" width="6" style="83" customWidth="1"/>
    <col min="10688" max="10688" width="3.28515625" style="83" customWidth="1"/>
    <col min="10689" max="10689" width="9" style="83" customWidth="1"/>
    <col min="10690" max="10699" width="3.28515625" style="83" customWidth="1"/>
    <col min="10700" max="10701" width="0" style="83" hidden="1" customWidth="1"/>
    <col min="10702" max="10702" width="5.85546875" style="83" customWidth="1"/>
    <col min="10703" max="10703" width="4.42578125" style="83" customWidth="1"/>
    <col min="10704" max="10705" width="4.28515625" style="83" customWidth="1"/>
    <col min="10706" max="10831" width="9.140625" style="83"/>
    <col min="10832" max="10832" width="4.28515625" style="83" customWidth="1"/>
    <col min="10833" max="10833" width="11.140625" style="83" customWidth="1"/>
    <col min="10834" max="10834" width="22.28515625" style="83" customWidth="1"/>
    <col min="10835" max="10840" width="3.28515625" style="83" customWidth="1"/>
    <col min="10841" max="10841" width="5.28515625" style="83" customWidth="1"/>
    <col min="10842" max="10847" width="3.28515625" style="83" customWidth="1"/>
    <col min="10848" max="10848" width="5.5703125" style="83" customWidth="1"/>
    <col min="10849" max="10854" width="3.28515625" style="83" customWidth="1"/>
    <col min="10855" max="10855" width="5.42578125" style="83" customWidth="1"/>
    <col min="10856" max="10861" width="3.28515625" style="83" customWidth="1"/>
    <col min="10862" max="10862" width="5.42578125" style="83" customWidth="1"/>
    <col min="10863" max="10866" width="3.28515625" style="83" customWidth="1"/>
    <col min="10867" max="10867" width="5.7109375" style="83" customWidth="1"/>
    <col min="10868" max="10873" width="3.28515625" style="83" customWidth="1"/>
    <col min="10874" max="10874" width="6.28515625" style="83" customWidth="1"/>
    <col min="10875" max="10880" width="3.28515625" style="83" customWidth="1"/>
    <col min="10881" max="10881" width="5.85546875" style="83" customWidth="1"/>
    <col min="10882" max="10887" width="3.28515625" style="83" customWidth="1"/>
    <col min="10888" max="10888" width="5.28515625" style="83" customWidth="1"/>
    <col min="10889" max="10894" width="3.28515625" style="83" customWidth="1"/>
    <col min="10895" max="10895" width="6" style="83" customWidth="1"/>
    <col min="10896" max="10899" width="3.28515625" style="83" customWidth="1"/>
    <col min="10900" max="10900" width="5.140625" style="83" customWidth="1"/>
    <col min="10901" max="10904" width="3.28515625" style="83" customWidth="1"/>
    <col min="10905" max="10905" width="5.5703125" style="83" customWidth="1"/>
    <col min="10906" max="10911" width="3.28515625" style="83" customWidth="1"/>
    <col min="10912" max="10912" width="5.140625" style="83" customWidth="1"/>
    <col min="10913" max="10918" width="3.28515625" style="83" customWidth="1"/>
    <col min="10919" max="10919" width="6.7109375" style="83" customWidth="1"/>
    <col min="10920" max="10923" width="3.28515625" style="83" customWidth="1"/>
    <col min="10924" max="10924" width="5.5703125" style="83" customWidth="1"/>
    <col min="10925" max="10925" width="4.28515625" style="83" customWidth="1"/>
    <col min="10926" max="10928" width="3.28515625" style="83" customWidth="1"/>
    <col min="10929" max="10929" width="5.5703125" style="83" customWidth="1"/>
    <col min="10930" max="10935" width="3.85546875" style="83" customWidth="1"/>
    <col min="10936" max="10936" width="7" style="83" customWidth="1"/>
    <col min="10937" max="10937" width="3.85546875" style="83" customWidth="1"/>
    <col min="10938" max="10938" width="3.5703125" style="83" customWidth="1"/>
    <col min="10939" max="10942" width="3.85546875" style="83" customWidth="1"/>
    <col min="10943" max="10943" width="6" style="83" customWidth="1"/>
    <col min="10944" max="10944" width="3.28515625" style="83" customWidth="1"/>
    <col min="10945" max="10945" width="9" style="83" customWidth="1"/>
    <col min="10946" max="10955" width="3.28515625" style="83" customWidth="1"/>
    <col min="10956" max="10957" width="0" style="83" hidden="1" customWidth="1"/>
    <col min="10958" max="10958" width="5.85546875" style="83" customWidth="1"/>
    <col min="10959" max="10959" width="4.42578125" style="83" customWidth="1"/>
    <col min="10960" max="10961" width="4.28515625" style="83" customWidth="1"/>
    <col min="10962" max="11087" width="9.140625" style="83"/>
    <col min="11088" max="11088" width="4.28515625" style="83" customWidth="1"/>
    <col min="11089" max="11089" width="11.140625" style="83" customWidth="1"/>
    <col min="11090" max="11090" width="22.28515625" style="83" customWidth="1"/>
    <col min="11091" max="11096" width="3.28515625" style="83" customWidth="1"/>
    <col min="11097" max="11097" width="5.28515625" style="83" customWidth="1"/>
    <col min="11098" max="11103" width="3.28515625" style="83" customWidth="1"/>
    <col min="11104" max="11104" width="5.5703125" style="83" customWidth="1"/>
    <col min="11105" max="11110" width="3.28515625" style="83" customWidth="1"/>
    <col min="11111" max="11111" width="5.42578125" style="83" customWidth="1"/>
    <col min="11112" max="11117" width="3.28515625" style="83" customWidth="1"/>
    <col min="11118" max="11118" width="5.42578125" style="83" customWidth="1"/>
    <col min="11119" max="11122" width="3.28515625" style="83" customWidth="1"/>
    <col min="11123" max="11123" width="5.7109375" style="83" customWidth="1"/>
    <col min="11124" max="11129" width="3.28515625" style="83" customWidth="1"/>
    <col min="11130" max="11130" width="6.28515625" style="83" customWidth="1"/>
    <col min="11131" max="11136" width="3.28515625" style="83" customWidth="1"/>
    <col min="11137" max="11137" width="5.85546875" style="83" customWidth="1"/>
    <col min="11138" max="11143" width="3.28515625" style="83" customWidth="1"/>
    <col min="11144" max="11144" width="5.28515625" style="83" customWidth="1"/>
    <col min="11145" max="11150" width="3.28515625" style="83" customWidth="1"/>
    <col min="11151" max="11151" width="6" style="83" customWidth="1"/>
    <col min="11152" max="11155" width="3.28515625" style="83" customWidth="1"/>
    <col min="11156" max="11156" width="5.140625" style="83" customWidth="1"/>
    <col min="11157" max="11160" width="3.28515625" style="83" customWidth="1"/>
    <col min="11161" max="11161" width="5.5703125" style="83" customWidth="1"/>
    <col min="11162" max="11167" width="3.28515625" style="83" customWidth="1"/>
    <col min="11168" max="11168" width="5.140625" style="83" customWidth="1"/>
    <col min="11169" max="11174" width="3.28515625" style="83" customWidth="1"/>
    <col min="11175" max="11175" width="6.7109375" style="83" customWidth="1"/>
    <col min="11176" max="11179" width="3.28515625" style="83" customWidth="1"/>
    <col min="11180" max="11180" width="5.5703125" style="83" customWidth="1"/>
    <col min="11181" max="11181" width="4.28515625" style="83" customWidth="1"/>
    <col min="11182" max="11184" width="3.28515625" style="83" customWidth="1"/>
    <col min="11185" max="11185" width="5.5703125" style="83" customWidth="1"/>
    <col min="11186" max="11191" width="3.85546875" style="83" customWidth="1"/>
    <col min="11192" max="11192" width="7" style="83" customWidth="1"/>
    <col min="11193" max="11193" width="3.85546875" style="83" customWidth="1"/>
    <col min="11194" max="11194" width="3.5703125" style="83" customWidth="1"/>
    <col min="11195" max="11198" width="3.85546875" style="83" customWidth="1"/>
    <col min="11199" max="11199" width="6" style="83" customWidth="1"/>
    <col min="11200" max="11200" width="3.28515625" style="83" customWidth="1"/>
    <col min="11201" max="11201" width="9" style="83" customWidth="1"/>
    <col min="11202" max="11211" width="3.28515625" style="83" customWidth="1"/>
    <col min="11212" max="11213" width="0" style="83" hidden="1" customWidth="1"/>
    <col min="11214" max="11214" width="5.85546875" style="83" customWidth="1"/>
    <col min="11215" max="11215" width="4.42578125" style="83" customWidth="1"/>
    <col min="11216" max="11217" width="4.28515625" style="83" customWidth="1"/>
    <col min="11218" max="11343" width="9.140625" style="83"/>
    <col min="11344" max="11344" width="4.28515625" style="83" customWidth="1"/>
    <col min="11345" max="11345" width="11.140625" style="83" customWidth="1"/>
    <col min="11346" max="11346" width="22.28515625" style="83" customWidth="1"/>
    <col min="11347" max="11352" width="3.28515625" style="83" customWidth="1"/>
    <col min="11353" max="11353" width="5.28515625" style="83" customWidth="1"/>
    <col min="11354" max="11359" width="3.28515625" style="83" customWidth="1"/>
    <col min="11360" max="11360" width="5.5703125" style="83" customWidth="1"/>
    <col min="11361" max="11366" width="3.28515625" style="83" customWidth="1"/>
    <col min="11367" max="11367" width="5.42578125" style="83" customWidth="1"/>
    <col min="11368" max="11373" width="3.28515625" style="83" customWidth="1"/>
    <col min="11374" max="11374" width="5.42578125" style="83" customWidth="1"/>
    <col min="11375" max="11378" width="3.28515625" style="83" customWidth="1"/>
    <col min="11379" max="11379" width="5.7109375" style="83" customWidth="1"/>
    <col min="11380" max="11385" width="3.28515625" style="83" customWidth="1"/>
    <col min="11386" max="11386" width="6.28515625" style="83" customWidth="1"/>
    <col min="11387" max="11392" width="3.28515625" style="83" customWidth="1"/>
    <col min="11393" max="11393" width="5.85546875" style="83" customWidth="1"/>
    <col min="11394" max="11399" width="3.28515625" style="83" customWidth="1"/>
    <col min="11400" max="11400" width="5.28515625" style="83" customWidth="1"/>
    <col min="11401" max="11406" width="3.28515625" style="83" customWidth="1"/>
    <col min="11407" max="11407" width="6" style="83" customWidth="1"/>
    <col min="11408" max="11411" width="3.28515625" style="83" customWidth="1"/>
    <col min="11412" max="11412" width="5.140625" style="83" customWidth="1"/>
    <col min="11413" max="11416" width="3.28515625" style="83" customWidth="1"/>
    <col min="11417" max="11417" width="5.5703125" style="83" customWidth="1"/>
    <col min="11418" max="11423" width="3.28515625" style="83" customWidth="1"/>
    <col min="11424" max="11424" width="5.140625" style="83" customWidth="1"/>
    <col min="11425" max="11430" width="3.28515625" style="83" customWidth="1"/>
    <col min="11431" max="11431" width="6.7109375" style="83" customWidth="1"/>
    <col min="11432" max="11435" width="3.28515625" style="83" customWidth="1"/>
    <col min="11436" max="11436" width="5.5703125" style="83" customWidth="1"/>
    <col min="11437" max="11437" width="4.28515625" style="83" customWidth="1"/>
    <col min="11438" max="11440" width="3.28515625" style="83" customWidth="1"/>
    <col min="11441" max="11441" width="5.5703125" style="83" customWidth="1"/>
    <col min="11442" max="11447" width="3.85546875" style="83" customWidth="1"/>
    <col min="11448" max="11448" width="7" style="83" customWidth="1"/>
    <col min="11449" max="11449" width="3.85546875" style="83" customWidth="1"/>
    <col min="11450" max="11450" width="3.5703125" style="83" customWidth="1"/>
    <col min="11451" max="11454" width="3.85546875" style="83" customWidth="1"/>
    <col min="11455" max="11455" width="6" style="83" customWidth="1"/>
    <col min="11456" max="11456" width="3.28515625" style="83" customWidth="1"/>
    <col min="11457" max="11457" width="9" style="83" customWidth="1"/>
    <col min="11458" max="11467" width="3.28515625" style="83" customWidth="1"/>
    <col min="11468" max="11469" width="0" style="83" hidden="1" customWidth="1"/>
    <col min="11470" max="11470" width="5.85546875" style="83" customWidth="1"/>
    <col min="11471" max="11471" width="4.42578125" style="83" customWidth="1"/>
    <col min="11472" max="11473" width="4.28515625" style="83" customWidth="1"/>
    <col min="11474" max="11599" width="9.140625" style="83"/>
    <col min="11600" max="11600" width="4.28515625" style="83" customWidth="1"/>
    <col min="11601" max="11601" width="11.140625" style="83" customWidth="1"/>
    <col min="11602" max="11602" width="22.28515625" style="83" customWidth="1"/>
    <col min="11603" max="11608" width="3.28515625" style="83" customWidth="1"/>
    <col min="11609" max="11609" width="5.28515625" style="83" customWidth="1"/>
    <col min="11610" max="11615" width="3.28515625" style="83" customWidth="1"/>
    <col min="11616" max="11616" width="5.5703125" style="83" customWidth="1"/>
    <col min="11617" max="11622" width="3.28515625" style="83" customWidth="1"/>
    <col min="11623" max="11623" width="5.42578125" style="83" customWidth="1"/>
    <col min="11624" max="11629" width="3.28515625" style="83" customWidth="1"/>
    <col min="11630" max="11630" width="5.42578125" style="83" customWidth="1"/>
    <col min="11631" max="11634" width="3.28515625" style="83" customWidth="1"/>
    <col min="11635" max="11635" width="5.7109375" style="83" customWidth="1"/>
    <col min="11636" max="11641" width="3.28515625" style="83" customWidth="1"/>
    <col min="11642" max="11642" width="6.28515625" style="83" customWidth="1"/>
    <col min="11643" max="11648" width="3.28515625" style="83" customWidth="1"/>
    <col min="11649" max="11649" width="5.85546875" style="83" customWidth="1"/>
    <col min="11650" max="11655" width="3.28515625" style="83" customWidth="1"/>
    <col min="11656" max="11656" width="5.28515625" style="83" customWidth="1"/>
    <col min="11657" max="11662" width="3.28515625" style="83" customWidth="1"/>
    <col min="11663" max="11663" width="6" style="83" customWidth="1"/>
    <col min="11664" max="11667" width="3.28515625" style="83" customWidth="1"/>
    <col min="11668" max="11668" width="5.140625" style="83" customWidth="1"/>
    <col min="11669" max="11672" width="3.28515625" style="83" customWidth="1"/>
    <col min="11673" max="11673" width="5.5703125" style="83" customWidth="1"/>
    <col min="11674" max="11679" width="3.28515625" style="83" customWidth="1"/>
    <col min="11680" max="11680" width="5.140625" style="83" customWidth="1"/>
    <col min="11681" max="11686" width="3.28515625" style="83" customWidth="1"/>
    <col min="11687" max="11687" width="6.7109375" style="83" customWidth="1"/>
    <col min="11688" max="11691" width="3.28515625" style="83" customWidth="1"/>
    <col min="11692" max="11692" width="5.5703125" style="83" customWidth="1"/>
    <col min="11693" max="11693" width="4.28515625" style="83" customWidth="1"/>
    <col min="11694" max="11696" width="3.28515625" style="83" customWidth="1"/>
    <col min="11697" max="11697" width="5.5703125" style="83" customWidth="1"/>
    <col min="11698" max="11703" width="3.85546875" style="83" customWidth="1"/>
    <col min="11704" max="11704" width="7" style="83" customWidth="1"/>
    <col min="11705" max="11705" width="3.85546875" style="83" customWidth="1"/>
    <col min="11706" max="11706" width="3.5703125" style="83" customWidth="1"/>
    <col min="11707" max="11710" width="3.85546875" style="83" customWidth="1"/>
    <col min="11711" max="11711" width="6" style="83" customWidth="1"/>
    <col min="11712" max="11712" width="3.28515625" style="83" customWidth="1"/>
    <col min="11713" max="11713" width="9" style="83" customWidth="1"/>
    <col min="11714" max="11723" width="3.28515625" style="83" customWidth="1"/>
    <col min="11724" max="11725" width="0" style="83" hidden="1" customWidth="1"/>
    <col min="11726" max="11726" width="5.85546875" style="83" customWidth="1"/>
    <col min="11727" max="11727" width="4.42578125" style="83" customWidth="1"/>
    <col min="11728" max="11729" width="4.28515625" style="83" customWidth="1"/>
    <col min="11730" max="11855" width="9.140625" style="83"/>
    <col min="11856" max="11856" width="4.28515625" style="83" customWidth="1"/>
    <col min="11857" max="11857" width="11.140625" style="83" customWidth="1"/>
    <col min="11858" max="11858" width="22.28515625" style="83" customWidth="1"/>
    <col min="11859" max="11864" width="3.28515625" style="83" customWidth="1"/>
    <col min="11865" max="11865" width="5.28515625" style="83" customWidth="1"/>
    <col min="11866" max="11871" width="3.28515625" style="83" customWidth="1"/>
    <col min="11872" max="11872" width="5.5703125" style="83" customWidth="1"/>
    <col min="11873" max="11878" width="3.28515625" style="83" customWidth="1"/>
    <col min="11879" max="11879" width="5.42578125" style="83" customWidth="1"/>
    <col min="11880" max="11885" width="3.28515625" style="83" customWidth="1"/>
    <col min="11886" max="11886" width="5.42578125" style="83" customWidth="1"/>
    <col min="11887" max="11890" width="3.28515625" style="83" customWidth="1"/>
    <col min="11891" max="11891" width="5.7109375" style="83" customWidth="1"/>
    <col min="11892" max="11897" width="3.28515625" style="83" customWidth="1"/>
    <col min="11898" max="11898" width="6.28515625" style="83" customWidth="1"/>
    <col min="11899" max="11904" width="3.28515625" style="83" customWidth="1"/>
    <col min="11905" max="11905" width="5.85546875" style="83" customWidth="1"/>
    <col min="11906" max="11911" width="3.28515625" style="83" customWidth="1"/>
    <col min="11912" max="11912" width="5.28515625" style="83" customWidth="1"/>
    <col min="11913" max="11918" width="3.28515625" style="83" customWidth="1"/>
    <col min="11919" max="11919" width="6" style="83" customWidth="1"/>
    <col min="11920" max="11923" width="3.28515625" style="83" customWidth="1"/>
    <col min="11924" max="11924" width="5.140625" style="83" customWidth="1"/>
    <col min="11925" max="11928" width="3.28515625" style="83" customWidth="1"/>
    <col min="11929" max="11929" width="5.5703125" style="83" customWidth="1"/>
    <col min="11930" max="11935" width="3.28515625" style="83" customWidth="1"/>
    <col min="11936" max="11936" width="5.140625" style="83" customWidth="1"/>
    <col min="11937" max="11942" width="3.28515625" style="83" customWidth="1"/>
    <col min="11943" max="11943" width="6.7109375" style="83" customWidth="1"/>
    <col min="11944" max="11947" width="3.28515625" style="83" customWidth="1"/>
    <col min="11948" max="11948" width="5.5703125" style="83" customWidth="1"/>
    <col min="11949" max="11949" width="4.28515625" style="83" customWidth="1"/>
    <col min="11950" max="11952" width="3.28515625" style="83" customWidth="1"/>
    <col min="11953" max="11953" width="5.5703125" style="83" customWidth="1"/>
    <col min="11954" max="11959" width="3.85546875" style="83" customWidth="1"/>
    <col min="11960" max="11960" width="7" style="83" customWidth="1"/>
    <col min="11961" max="11961" width="3.85546875" style="83" customWidth="1"/>
    <col min="11962" max="11962" width="3.5703125" style="83" customWidth="1"/>
    <col min="11963" max="11966" width="3.85546875" style="83" customWidth="1"/>
    <col min="11967" max="11967" width="6" style="83" customWidth="1"/>
    <col min="11968" max="11968" width="3.28515625" style="83" customWidth="1"/>
    <col min="11969" max="11969" width="9" style="83" customWidth="1"/>
    <col min="11970" max="11979" width="3.28515625" style="83" customWidth="1"/>
    <col min="11980" max="11981" width="0" style="83" hidden="1" customWidth="1"/>
    <col min="11982" max="11982" width="5.85546875" style="83" customWidth="1"/>
    <col min="11983" max="11983" width="4.42578125" style="83" customWidth="1"/>
    <col min="11984" max="11985" width="4.28515625" style="83" customWidth="1"/>
    <col min="11986" max="12111" width="9.140625" style="83"/>
    <col min="12112" max="12112" width="4.28515625" style="83" customWidth="1"/>
    <col min="12113" max="12113" width="11.140625" style="83" customWidth="1"/>
    <col min="12114" max="12114" width="22.28515625" style="83" customWidth="1"/>
    <col min="12115" max="12120" width="3.28515625" style="83" customWidth="1"/>
    <col min="12121" max="12121" width="5.28515625" style="83" customWidth="1"/>
    <col min="12122" max="12127" width="3.28515625" style="83" customWidth="1"/>
    <col min="12128" max="12128" width="5.5703125" style="83" customWidth="1"/>
    <col min="12129" max="12134" width="3.28515625" style="83" customWidth="1"/>
    <col min="12135" max="12135" width="5.42578125" style="83" customWidth="1"/>
    <col min="12136" max="12141" width="3.28515625" style="83" customWidth="1"/>
    <col min="12142" max="12142" width="5.42578125" style="83" customWidth="1"/>
    <col min="12143" max="12146" width="3.28515625" style="83" customWidth="1"/>
    <col min="12147" max="12147" width="5.7109375" style="83" customWidth="1"/>
    <col min="12148" max="12153" width="3.28515625" style="83" customWidth="1"/>
    <col min="12154" max="12154" width="6.28515625" style="83" customWidth="1"/>
    <col min="12155" max="12160" width="3.28515625" style="83" customWidth="1"/>
    <col min="12161" max="12161" width="5.85546875" style="83" customWidth="1"/>
    <col min="12162" max="12167" width="3.28515625" style="83" customWidth="1"/>
    <col min="12168" max="12168" width="5.28515625" style="83" customWidth="1"/>
    <col min="12169" max="12174" width="3.28515625" style="83" customWidth="1"/>
    <col min="12175" max="12175" width="6" style="83" customWidth="1"/>
    <col min="12176" max="12179" width="3.28515625" style="83" customWidth="1"/>
    <col min="12180" max="12180" width="5.140625" style="83" customWidth="1"/>
    <col min="12181" max="12184" width="3.28515625" style="83" customWidth="1"/>
    <col min="12185" max="12185" width="5.5703125" style="83" customWidth="1"/>
    <col min="12186" max="12191" width="3.28515625" style="83" customWidth="1"/>
    <col min="12192" max="12192" width="5.140625" style="83" customWidth="1"/>
    <col min="12193" max="12198" width="3.28515625" style="83" customWidth="1"/>
    <col min="12199" max="12199" width="6.7109375" style="83" customWidth="1"/>
    <col min="12200" max="12203" width="3.28515625" style="83" customWidth="1"/>
    <col min="12204" max="12204" width="5.5703125" style="83" customWidth="1"/>
    <col min="12205" max="12205" width="4.28515625" style="83" customWidth="1"/>
    <col min="12206" max="12208" width="3.28515625" style="83" customWidth="1"/>
    <col min="12209" max="12209" width="5.5703125" style="83" customWidth="1"/>
    <col min="12210" max="12215" width="3.85546875" style="83" customWidth="1"/>
    <col min="12216" max="12216" width="7" style="83" customWidth="1"/>
    <col min="12217" max="12217" width="3.85546875" style="83" customWidth="1"/>
    <col min="12218" max="12218" width="3.5703125" style="83" customWidth="1"/>
    <col min="12219" max="12222" width="3.85546875" style="83" customWidth="1"/>
    <col min="12223" max="12223" width="6" style="83" customWidth="1"/>
    <col min="12224" max="12224" width="3.28515625" style="83" customWidth="1"/>
    <col min="12225" max="12225" width="9" style="83" customWidth="1"/>
    <col min="12226" max="12235" width="3.28515625" style="83" customWidth="1"/>
    <col min="12236" max="12237" width="0" style="83" hidden="1" customWidth="1"/>
    <col min="12238" max="12238" width="5.85546875" style="83" customWidth="1"/>
    <col min="12239" max="12239" width="4.42578125" style="83" customWidth="1"/>
    <col min="12240" max="12241" width="4.28515625" style="83" customWidth="1"/>
    <col min="12242" max="12367" width="9.140625" style="83"/>
    <col min="12368" max="12368" width="4.28515625" style="83" customWidth="1"/>
    <col min="12369" max="12369" width="11.140625" style="83" customWidth="1"/>
    <col min="12370" max="12370" width="22.28515625" style="83" customWidth="1"/>
    <col min="12371" max="12376" width="3.28515625" style="83" customWidth="1"/>
    <col min="12377" max="12377" width="5.28515625" style="83" customWidth="1"/>
    <col min="12378" max="12383" width="3.28515625" style="83" customWidth="1"/>
    <col min="12384" max="12384" width="5.5703125" style="83" customWidth="1"/>
    <col min="12385" max="12390" width="3.28515625" style="83" customWidth="1"/>
    <col min="12391" max="12391" width="5.42578125" style="83" customWidth="1"/>
    <col min="12392" max="12397" width="3.28515625" style="83" customWidth="1"/>
    <col min="12398" max="12398" width="5.42578125" style="83" customWidth="1"/>
    <col min="12399" max="12402" width="3.28515625" style="83" customWidth="1"/>
    <col min="12403" max="12403" width="5.7109375" style="83" customWidth="1"/>
    <col min="12404" max="12409" width="3.28515625" style="83" customWidth="1"/>
    <col min="12410" max="12410" width="6.28515625" style="83" customWidth="1"/>
    <col min="12411" max="12416" width="3.28515625" style="83" customWidth="1"/>
    <col min="12417" max="12417" width="5.85546875" style="83" customWidth="1"/>
    <col min="12418" max="12423" width="3.28515625" style="83" customWidth="1"/>
    <col min="12424" max="12424" width="5.28515625" style="83" customWidth="1"/>
    <col min="12425" max="12430" width="3.28515625" style="83" customWidth="1"/>
    <col min="12431" max="12431" width="6" style="83" customWidth="1"/>
    <col min="12432" max="12435" width="3.28515625" style="83" customWidth="1"/>
    <col min="12436" max="12436" width="5.140625" style="83" customWidth="1"/>
    <col min="12437" max="12440" width="3.28515625" style="83" customWidth="1"/>
    <col min="12441" max="12441" width="5.5703125" style="83" customWidth="1"/>
    <col min="12442" max="12447" width="3.28515625" style="83" customWidth="1"/>
    <col min="12448" max="12448" width="5.140625" style="83" customWidth="1"/>
    <col min="12449" max="12454" width="3.28515625" style="83" customWidth="1"/>
    <col min="12455" max="12455" width="6.7109375" style="83" customWidth="1"/>
    <col min="12456" max="12459" width="3.28515625" style="83" customWidth="1"/>
    <col min="12460" max="12460" width="5.5703125" style="83" customWidth="1"/>
    <col min="12461" max="12461" width="4.28515625" style="83" customWidth="1"/>
    <col min="12462" max="12464" width="3.28515625" style="83" customWidth="1"/>
    <col min="12465" max="12465" width="5.5703125" style="83" customWidth="1"/>
    <col min="12466" max="12471" width="3.85546875" style="83" customWidth="1"/>
    <col min="12472" max="12472" width="7" style="83" customWidth="1"/>
    <col min="12473" max="12473" width="3.85546875" style="83" customWidth="1"/>
    <col min="12474" max="12474" width="3.5703125" style="83" customWidth="1"/>
    <col min="12475" max="12478" width="3.85546875" style="83" customWidth="1"/>
    <col min="12479" max="12479" width="6" style="83" customWidth="1"/>
    <col min="12480" max="12480" width="3.28515625" style="83" customWidth="1"/>
    <col min="12481" max="12481" width="9" style="83" customWidth="1"/>
    <col min="12482" max="12491" width="3.28515625" style="83" customWidth="1"/>
    <col min="12492" max="12493" width="0" style="83" hidden="1" customWidth="1"/>
    <col min="12494" max="12494" width="5.85546875" style="83" customWidth="1"/>
    <col min="12495" max="12495" width="4.42578125" style="83" customWidth="1"/>
    <col min="12496" max="12497" width="4.28515625" style="83" customWidth="1"/>
    <col min="12498" max="12623" width="9.140625" style="83"/>
    <col min="12624" max="12624" width="4.28515625" style="83" customWidth="1"/>
    <col min="12625" max="12625" width="11.140625" style="83" customWidth="1"/>
    <col min="12626" max="12626" width="22.28515625" style="83" customWidth="1"/>
    <col min="12627" max="12632" width="3.28515625" style="83" customWidth="1"/>
    <col min="12633" max="12633" width="5.28515625" style="83" customWidth="1"/>
    <col min="12634" max="12639" width="3.28515625" style="83" customWidth="1"/>
    <col min="12640" max="12640" width="5.5703125" style="83" customWidth="1"/>
    <col min="12641" max="12646" width="3.28515625" style="83" customWidth="1"/>
    <col min="12647" max="12647" width="5.42578125" style="83" customWidth="1"/>
    <col min="12648" max="12653" width="3.28515625" style="83" customWidth="1"/>
    <col min="12654" max="12654" width="5.42578125" style="83" customWidth="1"/>
    <col min="12655" max="12658" width="3.28515625" style="83" customWidth="1"/>
    <col min="12659" max="12659" width="5.7109375" style="83" customWidth="1"/>
    <col min="12660" max="12665" width="3.28515625" style="83" customWidth="1"/>
    <col min="12666" max="12666" width="6.28515625" style="83" customWidth="1"/>
    <col min="12667" max="12672" width="3.28515625" style="83" customWidth="1"/>
    <col min="12673" max="12673" width="5.85546875" style="83" customWidth="1"/>
    <col min="12674" max="12679" width="3.28515625" style="83" customWidth="1"/>
    <col min="12680" max="12680" width="5.28515625" style="83" customWidth="1"/>
    <col min="12681" max="12686" width="3.28515625" style="83" customWidth="1"/>
    <col min="12687" max="12687" width="6" style="83" customWidth="1"/>
    <col min="12688" max="12691" width="3.28515625" style="83" customWidth="1"/>
    <col min="12692" max="12692" width="5.140625" style="83" customWidth="1"/>
    <col min="12693" max="12696" width="3.28515625" style="83" customWidth="1"/>
    <col min="12697" max="12697" width="5.5703125" style="83" customWidth="1"/>
    <col min="12698" max="12703" width="3.28515625" style="83" customWidth="1"/>
    <col min="12704" max="12704" width="5.140625" style="83" customWidth="1"/>
    <col min="12705" max="12710" width="3.28515625" style="83" customWidth="1"/>
    <col min="12711" max="12711" width="6.7109375" style="83" customWidth="1"/>
    <col min="12712" max="12715" width="3.28515625" style="83" customWidth="1"/>
    <col min="12716" max="12716" width="5.5703125" style="83" customWidth="1"/>
    <col min="12717" max="12717" width="4.28515625" style="83" customWidth="1"/>
    <col min="12718" max="12720" width="3.28515625" style="83" customWidth="1"/>
    <col min="12721" max="12721" width="5.5703125" style="83" customWidth="1"/>
    <col min="12722" max="12727" width="3.85546875" style="83" customWidth="1"/>
    <col min="12728" max="12728" width="7" style="83" customWidth="1"/>
    <col min="12729" max="12729" width="3.85546875" style="83" customWidth="1"/>
    <col min="12730" max="12730" width="3.5703125" style="83" customWidth="1"/>
    <col min="12731" max="12734" width="3.85546875" style="83" customWidth="1"/>
    <col min="12735" max="12735" width="6" style="83" customWidth="1"/>
    <col min="12736" max="12736" width="3.28515625" style="83" customWidth="1"/>
    <col min="12737" max="12737" width="9" style="83" customWidth="1"/>
    <col min="12738" max="12747" width="3.28515625" style="83" customWidth="1"/>
    <col min="12748" max="12749" width="0" style="83" hidden="1" customWidth="1"/>
    <col min="12750" max="12750" width="5.85546875" style="83" customWidth="1"/>
    <col min="12751" max="12751" width="4.42578125" style="83" customWidth="1"/>
    <col min="12752" max="12753" width="4.28515625" style="83" customWidth="1"/>
    <col min="12754" max="12879" width="9.140625" style="83"/>
    <col min="12880" max="12880" width="4.28515625" style="83" customWidth="1"/>
    <col min="12881" max="12881" width="11.140625" style="83" customWidth="1"/>
    <col min="12882" max="12882" width="22.28515625" style="83" customWidth="1"/>
    <col min="12883" max="12888" width="3.28515625" style="83" customWidth="1"/>
    <col min="12889" max="12889" width="5.28515625" style="83" customWidth="1"/>
    <col min="12890" max="12895" width="3.28515625" style="83" customWidth="1"/>
    <col min="12896" max="12896" width="5.5703125" style="83" customWidth="1"/>
    <col min="12897" max="12902" width="3.28515625" style="83" customWidth="1"/>
    <col min="12903" max="12903" width="5.42578125" style="83" customWidth="1"/>
    <col min="12904" max="12909" width="3.28515625" style="83" customWidth="1"/>
    <col min="12910" max="12910" width="5.42578125" style="83" customWidth="1"/>
    <col min="12911" max="12914" width="3.28515625" style="83" customWidth="1"/>
    <col min="12915" max="12915" width="5.7109375" style="83" customWidth="1"/>
    <col min="12916" max="12921" width="3.28515625" style="83" customWidth="1"/>
    <col min="12922" max="12922" width="6.28515625" style="83" customWidth="1"/>
    <col min="12923" max="12928" width="3.28515625" style="83" customWidth="1"/>
    <col min="12929" max="12929" width="5.85546875" style="83" customWidth="1"/>
    <col min="12930" max="12935" width="3.28515625" style="83" customWidth="1"/>
    <col min="12936" max="12936" width="5.28515625" style="83" customWidth="1"/>
    <col min="12937" max="12942" width="3.28515625" style="83" customWidth="1"/>
    <col min="12943" max="12943" width="6" style="83" customWidth="1"/>
    <col min="12944" max="12947" width="3.28515625" style="83" customWidth="1"/>
    <col min="12948" max="12948" width="5.140625" style="83" customWidth="1"/>
    <col min="12949" max="12952" width="3.28515625" style="83" customWidth="1"/>
    <col min="12953" max="12953" width="5.5703125" style="83" customWidth="1"/>
    <col min="12954" max="12959" width="3.28515625" style="83" customWidth="1"/>
    <col min="12960" max="12960" width="5.140625" style="83" customWidth="1"/>
    <col min="12961" max="12966" width="3.28515625" style="83" customWidth="1"/>
    <col min="12967" max="12967" width="6.7109375" style="83" customWidth="1"/>
    <col min="12968" max="12971" width="3.28515625" style="83" customWidth="1"/>
    <col min="12972" max="12972" width="5.5703125" style="83" customWidth="1"/>
    <col min="12973" max="12973" width="4.28515625" style="83" customWidth="1"/>
    <col min="12974" max="12976" width="3.28515625" style="83" customWidth="1"/>
    <col min="12977" max="12977" width="5.5703125" style="83" customWidth="1"/>
    <col min="12978" max="12983" width="3.85546875" style="83" customWidth="1"/>
    <col min="12984" max="12984" width="7" style="83" customWidth="1"/>
    <col min="12985" max="12985" width="3.85546875" style="83" customWidth="1"/>
    <col min="12986" max="12986" width="3.5703125" style="83" customWidth="1"/>
    <col min="12987" max="12990" width="3.85546875" style="83" customWidth="1"/>
    <col min="12991" max="12991" width="6" style="83" customWidth="1"/>
    <col min="12992" max="12992" width="3.28515625" style="83" customWidth="1"/>
    <col min="12993" max="12993" width="9" style="83" customWidth="1"/>
    <col min="12994" max="13003" width="3.28515625" style="83" customWidth="1"/>
    <col min="13004" max="13005" width="0" style="83" hidden="1" customWidth="1"/>
    <col min="13006" max="13006" width="5.85546875" style="83" customWidth="1"/>
    <col min="13007" max="13007" width="4.42578125" style="83" customWidth="1"/>
    <col min="13008" max="13009" width="4.28515625" style="83" customWidth="1"/>
    <col min="13010" max="13135" width="9.140625" style="83"/>
    <col min="13136" max="13136" width="4.28515625" style="83" customWidth="1"/>
    <col min="13137" max="13137" width="11.140625" style="83" customWidth="1"/>
    <col min="13138" max="13138" width="22.28515625" style="83" customWidth="1"/>
    <col min="13139" max="13144" width="3.28515625" style="83" customWidth="1"/>
    <col min="13145" max="13145" width="5.28515625" style="83" customWidth="1"/>
    <col min="13146" max="13151" width="3.28515625" style="83" customWidth="1"/>
    <col min="13152" max="13152" width="5.5703125" style="83" customWidth="1"/>
    <col min="13153" max="13158" width="3.28515625" style="83" customWidth="1"/>
    <col min="13159" max="13159" width="5.42578125" style="83" customWidth="1"/>
    <col min="13160" max="13165" width="3.28515625" style="83" customWidth="1"/>
    <col min="13166" max="13166" width="5.42578125" style="83" customWidth="1"/>
    <col min="13167" max="13170" width="3.28515625" style="83" customWidth="1"/>
    <col min="13171" max="13171" width="5.7109375" style="83" customWidth="1"/>
    <col min="13172" max="13177" width="3.28515625" style="83" customWidth="1"/>
    <col min="13178" max="13178" width="6.28515625" style="83" customWidth="1"/>
    <col min="13179" max="13184" width="3.28515625" style="83" customWidth="1"/>
    <col min="13185" max="13185" width="5.85546875" style="83" customWidth="1"/>
    <col min="13186" max="13191" width="3.28515625" style="83" customWidth="1"/>
    <col min="13192" max="13192" width="5.28515625" style="83" customWidth="1"/>
    <col min="13193" max="13198" width="3.28515625" style="83" customWidth="1"/>
    <col min="13199" max="13199" width="6" style="83" customWidth="1"/>
    <col min="13200" max="13203" width="3.28515625" style="83" customWidth="1"/>
    <col min="13204" max="13204" width="5.140625" style="83" customWidth="1"/>
    <col min="13205" max="13208" width="3.28515625" style="83" customWidth="1"/>
    <col min="13209" max="13209" width="5.5703125" style="83" customWidth="1"/>
    <col min="13210" max="13215" width="3.28515625" style="83" customWidth="1"/>
    <col min="13216" max="13216" width="5.140625" style="83" customWidth="1"/>
    <col min="13217" max="13222" width="3.28515625" style="83" customWidth="1"/>
    <col min="13223" max="13223" width="6.7109375" style="83" customWidth="1"/>
    <col min="13224" max="13227" width="3.28515625" style="83" customWidth="1"/>
    <col min="13228" max="13228" width="5.5703125" style="83" customWidth="1"/>
    <col min="13229" max="13229" width="4.28515625" style="83" customWidth="1"/>
    <col min="13230" max="13232" width="3.28515625" style="83" customWidth="1"/>
    <col min="13233" max="13233" width="5.5703125" style="83" customWidth="1"/>
    <col min="13234" max="13239" width="3.85546875" style="83" customWidth="1"/>
    <col min="13240" max="13240" width="7" style="83" customWidth="1"/>
    <col min="13241" max="13241" width="3.85546875" style="83" customWidth="1"/>
    <col min="13242" max="13242" width="3.5703125" style="83" customWidth="1"/>
    <col min="13243" max="13246" width="3.85546875" style="83" customWidth="1"/>
    <col min="13247" max="13247" width="6" style="83" customWidth="1"/>
    <col min="13248" max="13248" width="3.28515625" style="83" customWidth="1"/>
    <col min="13249" max="13249" width="9" style="83" customWidth="1"/>
    <col min="13250" max="13259" width="3.28515625" style="83" customWidth="1"/>
    <col min="13260" max="13261" width="0" style="83" hidden="1" customWidth="1"/>
    <col min="13262" max="13262" width="5.85546875" style="83" customWidth="1"/>
    <col min="13263" max="13263" width="4.42578125" style="83" customWidth="1"/>
    <col min="13264" max="13265" width="4.28515625" style="83" customWidth="1"/>
    <col min="13266" max="13391" width="9.140625" style="83"/>
    <col min="13392" max="13392" width="4.28515625" style="83" customWidth="1"/>
    <col min="13393" max="13393" width="11.140625" style="83" customWidth="1"/>
    <col min="13394" max="13394" width="22.28515625" style="83" customWidth="1"/>
    <col min="13395" max="13400" width="3.28515625" style="83" customWidth="1"/>
    <col min="13401" max="13401" width="5.28515625" style="83" customWidth="1"/>
    <col min="13402" max="13407" width="3.28515625" style="83" customWidth="1"/>
    <col min="13408" max="13408" width="5.5703125" style="83" customWidth="1"/>
    <col min="13409" max="13414" width="3.28515625" style="83" customWidth="1"/>
    <col min="13415" max="13415" width="5.42578125" style="83" customWidth="1"/>
    <col min="13416" max="13421" width="3.28515625" style="83" customWidth="1"/>
    <col min="13422" max="13422" width="5.42578125" style="83" customWidth="1"/>
    <col min="13423" max="13426" width="3.28515625" style="83" customWidth="1"/>
    <col min="13427" max="13427" width="5.7109375" style="83" customWidth="1"/>
    <col min="13428" max="13433" width="3.28515625" style="83" customWidth="1"/>
    <col min="13434" max="13434" width="6.28515625" style="83" customWidth="1"/>
    <col min="13435" max="13440" width="3.28515625" style="83" customWidth="1"/>
    <col min="13441" max="13441" width="5.85546875" style="83" customWidth="1"/>
    <col min="13442" max="13447" width="3.28515625" style="83" customWidth="1"/>
    <col min="13448" max="13448" width="5.28515625" style="83" customWidth="1"/>
    <col min="13449" max="13454" width="3.28515625" style="83" customWidth="1"/>
    <col min="13455" max="13455" width="6" style="83" customWidth="1"/>
    <col min="13456" max="13459" width="3.28515625" style="83" customWidth="1"/>
    <col min="13460" max="13460" width="5.140625" style="83" customWidth="1"/>
    <col min="13461" max="13464" width="3.28515625" style="83" customWidth="1"/>
    <col min="13465" max="13465" width="5.5703125" style="83" customWidth="1"/>
    <col min="13466" max="13471" width="3.28515625" style="83" customWidth="1"/>
    <col min="13472" max="13472" width="5.140625" style="83" customWidth="1"/>
    <col min="13473" max="13478" width="3.28515625" style="83" customWidth="1"/>
    <col min="13479" max="13479" width="6.7109375" style="83" customWidth="1"/>
    <col min="13480" max="13483" width="3.28515625" style="83" customWidth="1"/>
    <col min="13484" max="13484" width="5.5703125" style="83" customWidth="1"/>
    <col min="13485" max="13485" width="4.28515625" style="83" customWidth="1"/>
    <col min="13486" max="13488" width="3.28515625" style="83" customWidth="1"/>
    <col min="13489" max="13489" width="5.5703125" style="83" customWidth="1"/>
    <col min="13490" max="13495" width="3.85546875" style="83" customWidth="1"/>
    <col min="13496" max="13496" width="7" style="83" customWidth="1"/>
    <col min="13497" max="13497" width="3.85546875" style="83" customWidth="1"/>
    <col min="13498" max="13498" width="3.5703125" style="83" customWidth="1"/>
    <col min="13499" max="13502" width="3.85546875" style="83" customWidth="1"/>
    <col min="13503" max="13503" width="6" style="83" customWidth="1"/>
    <col min="13504" max="13504" width="3.28515625" style="83" customWidth="1"/>
    <col min="13505" max="13505" width="9" style="83" customWidth="1"/>
    <col min="13506" max="13515" width="3.28515625" style="83" customWidth="1"/>
    <col min="13516" max="13517" width="0" style="83" hidden="1" customWidth="1"/>
    <col min="13518" max="13518" width="5.85546875" style="83" customWidth="1"/>
    <col min="13519" max="13519" width="4.42578125" style="83" customWidth="1"/>
    <col min="13520" max="13521" width="4.28515625" style="83" customWidth="1"/>
    <col min="13522" max="13647" width="9.140625" style="83"/>
    <col min="13648" max="13648" width="4.28515625" style="83" customWidth="1"/>
    <col min="13649" max="13649" width="11.140625" style="83" customWidth="1"/>
    <col min="13650" max="13650" width="22.28515625" style="83" customWidth="1"/>
    <col min="13651" max="13656" width="3.28515625" style="83" customWidth="1"/>
    <col min="13657" max="13657" width="5.28515625" style="83" customWidth="1"/>
    <col min="13658" max="13663" width="3.28515625" style="83" customWidth="1"/>
    <col min="13664" max="13664" width="5.5703125" style="83" customWidth="1"/>
    <col min="13665" max="13670" width="3.28515625" style="83" customWidth="1"/>
    <col min="13671" max="13671" width="5.42578125" style="83" customWidth="1"/>
    <col min="13672" max="13677" width="3.28515625" style="83" customWidth="1"/>
    <col min="13678" max="13678" width="5.42578125" style="83" customWidth="1"/>
    <col min="13679" max="13682" width="3.28515625" style="83" customWidth="1"/>
    <col min="13683" max="13683" width="5.7109375" style="83" customWidth="1"/>
    <col min="13684" max="13689" width="3.28515625" style="83" customWidth="1"/>
    <col min="13690" max="13690" width="6.28515625" style="83" customWidth="1"/>
    <col min="13691" max="13696" width="3.28515625" style="83" customWidth="1"/>
    <col min="13697" max="13697" width="5.85546875" style="83" customWidth="1"/>
    <col min="13698" max="13703" width="3.28515625" style="83" customWidth="1"/>
    <col min="13704" max="13704" width="5.28515625" style="83" customWidth="1"/>
    <col min="13705" max="13710" width="3.28515625" style="83" customWidth="1"/>
    <col min="13711" max="13711" width="6" style="83" customWidth="1"/>
    <col min="13712" max="13715" width="3.28515625" style="83" customWidth="1"/>
    <col min="13716" max="13716" width="5.140625" style="83" customWidth="1"/>
    <col min="13717" max="13720" width="3.28515625" style="83" customWidth="1"/>
    <col min="13721" max="13721" width="5.5703125" style="83" customWidth="1"/>
    <col min="13722" max="13727" width="3.28515625" style="83" customWidth="1"/>
    <col min="13728" max="13728" width="5.140625" style="83" customWidth="1"/>
    <col min="13729" max="13734" width="3.28515625" style="83" customWidth="1"/>
    <col min="13735" max="13735" width="6.7109375" style="83" customWidth="1"/>
    <col min="13736" max="13739" width="3.28515625" style="83" customWidth="1"/>
    <col min="13740" max="13740" width="5.5703125" style="83" customWidth="1"/>
    <col min="13741" max="13741" width="4.28515625" style="83" customWidth="1"/>
    <col min="13742" max="13744" width="3.28515625" style="83" customWidth="1"/>
    <col min="13745" max="13745" width="5.5703125" style="83" customWidth="1"/>
    <col min="13746" max="13751" width="3.85546875" style="83" customWidth="1"/>
    <col min="13752" max="13752" width="7" style="83" customWidth="1"/>
    <col min="13753" max="13753" width="3.85546875" style="83" customWidth="1"/>
    <col min="13754" max="13754" width="3.5703125" style="83" customWidth="1"/>
    <col min="13755" max="13758" width="3.85546875" style="83" customWidth="1"/>
    <col min="13759" max="13759" width="6" style="83" customWidth="1"/>
    <col min="13760" max="13760" width="3.28515625" style="83" customWidth="1"/>
    <col min="13761" max="13761" width="9" style="83" customWidth="1"/>
    <col min="13762" max="13771" width="3.28515625" style="83" customWidth="1"/>
    <col min="13772" max="13773" width="0" style="83" hidden="1" customWidth="1"/>
    <col min="13774" max="13774" width="5.85546875" style="83" customWidth="1"/>
    <col min="13775" max="13775" width="4.42578125" style="83" customWidth="1"/>
    <col min="13776" max="13777" width="4.28515625" style="83" customWidth="1"/>
    <col min="13778" max="13903" width="9.140625" style="83"/>
    <col min="13904" max="13904" width="4.28515625" style="83" customWidth="1"/>
    <col min="13905" max="13905" width="11.140625" style="83" customWidth="1"/>
    <col min="13906" max="13906" width="22.28515625" style="83" customWidth="1"/>
    <col min="13907" max="13912" width="3.28515625" style="83" customWidth="1"/>
    <col min="13913" max="13913" width="5.28515625" style="83" customWidth="1"/>
    <col min="13914" max="13919" width="3.28515625" style="83" customWidth="1"/>
    <col min="13920" max="13920" width="5.5703125" style="83" customWidth="1"/>
    <col min="13921" max="13926" width="3.28515625" style="83" customWidth="1"/>
    <col min="13927" max="13927" width="5.42578125" style="83" customWidth="1"/>
    <col min="13928" max="13933" width="3.28515625" style="83" customWidth="1"/>
    <col min="13934" max="13934" width="5.42578125" style="83" customWidth="1"/>
    <col min="13935" max="13938" width="3.28515625" style="83" customWidth="1"/>
    <col min="13939" max="13939" width="5.7109375" style="83" customWidth="1"/>
    <col min="13940" max="13945" width="3.28515625" style="83" customWidth="1"/>
    <col min="13946" max="13946" width="6.28515625" style="83" customWidth="1"/>
    <col min="13947" max="13952" width="3.28515625" style="83" customWidth="1"/>
    <col min="13953" max="13953" width="5.85546875" style="83" customWidth="1"/>
    <col min="13954" max="13959" width="3.28515625" style="83" customWidth="1"/>
    <col min="13960" max="13960" width="5.28515625" style="83" customWidth="1"/>
    <col min="13961" max="13966" width="3.28515625" style="83" customWidth="1"/>
    <col min="13967" max="13967" width="6" style="83" customWidth="1"/>
    <col min="13968" max="13971" width="3.28515625" style="83" customWidth="1"/>
    <col min="13972" max="13972" width="5.140625" style="83" customWidth="1"/>
    <col min="13973" max="13976" width="3.28515625" style="83" customWidth="1"/>
    <col min="13977" max="13977" width="5.5703125" style="83" customWidth="1"/>
    <col min="13978" max="13983" width="3.28515625" style="83" customWidth="1"/>
    <col min="13984" max="13984" width="5.140625" style="83" customWidth="1"/>
    <col min="13985" max="13990" width="3.28515625" style="83" customWidth="1"/>
    <col min="13991" max="13991" width="6.7109375" style="83" customWidth="1"/>
    <col min="13992" max="13995" width="3.28515625" style="83" customWidth="1"/>
    <col min="13996" max="13996" width="5.5703125" style="83" customWidth="1"/>
    <col min="13997" max="13997" width="4.28515625" style="83" customWidth="1"/>
    <col min="13998" max="14000" width="3.28515625" style="83" customWidth="1"/>
    <col min="14001" max="14001" width="5.5703125" style="83" customWidth="1"/>
    <col min="14002" max="14007" width="3.85546875" style="83" customWidth="1"/>
    <col min="14008" max="14008" width="7" style="83" customWidth="1"/>
    <col min="14009" max="14009" width="3.85546875" style="83" customWidth="1"/>
    <col min="14010" max="14010" width="3.5703125" style="83" customWidth="1"/>
    <col min="14011" max="14014" width="3.85546875" style="83" customWidth="1"/>
    <col min="14015" max="14015" width="6" style="83" customWidth="1"/>
    <col min="14016" max="14016" width="3.28515625" style="83" customWidth="1"/>
    <col min="14017" max="14017" width="9" style="83" customWidth="1"/>
    <col min="14018" max="14027" width="3.28515625" style="83" customWidth="1"/>
    <col min="14028" max="14029" width="0" style="83" hidden="1" customWidth="1"/>
    <col min="14030" max="14030" width="5.85546875" style="83" customWidth="1"/>
    <col min="14031" max="14031" width="4.42578125" style="83" customWidth="1"/>
    <col min="14032" max="14033" width="4.28515625" style="83" customWidth="1"/>
    <col min="14034" max="14159" width="9.140625" style="83"/>
    <col min="14160" max="14160" width="4.28515625" style="83" customWidth="1"/>
    <col min="14161" max="14161" width="11.140625" style="83" customWidth="1"/>
    <col min="14162" max="14162" width="22.28515625" style="83" customWidth="1"/>
    <col min="14163" max="14168" width="3.28515625" style="83" customWidth="1"/>
    <col min="14169" max="14169" width="5.28515625" style="83" customWidth="1"/>
    <col min="14170" max="14175" width="3.28515625" style="83" customWidth="1"/>
    <col min="14176" max="14176" width="5.5703125" style="83" customWidth="1"/>
    <col min="14177" max="14182" width="3.28515625" style="83" customWidth="1"/>
    <col min="14183" max="14183" width="5.42578125" style="83" customWidth="1"/>
    <col min="14184" max="14189" width="3.28515625" style="83" customWidth="1"/>
    <col min="14190" max="14190" width="5.42578125" style="83" customWidth="1"/>
    <col min="14191" max="14194" width="3.28515625" style="83" customWidth="1"/>
    <col min="14195" max="14195" width="5.7109375" style="83" customWidth="1"/>
    <col min="14196" max="14201" width="3.28515625" style="83" customWidth="1"/>
    <col min="14202" max="14202" width="6.28515625" style="83" customWidth="1"/>
    <col min="14203" max="14208" width="3.28515625" style="83" customWidth="1"/>
    <col min="14209" max="14209" width="5.85546875" style="83" customWidth="1"/>
    <col min="14210" max="14215" width="3.28515625" style="83" customWidth="1"/>
    <col min="14216" max="14216" width="5.28515625" style="83" customWidth="1"/>
    <col min="14217" max="14222" width="3.28515625" style="83" customWidth="1"/>
    <col min="14223" max="14223" width="6" style="83" customWidth="1"/>
    <col min="14224" max="14227" width="3.28515625" style="83" customWidth="1"/>
    <col min="14228" max="14228" width="5.140625" style="83" customWidth="1"/>
    <col min="14229" max="14232" width="3.28515625" style="83" customWidth="1"/>
    <col min="14233" max="14233" width="5.5703125" style="83" customWidth="1"/>
    <col min="14234" max="14239" width="3.28515625" style="83" customWidth="1"/>
    <col min="14240" max="14240" width="5.140625" style="83" customWidth="1"/>
    <col min="14241" max="14246" width="3.28515625" style="83" customWidth="1"/>
    <col min="14247" max="14247" width="6.7109375" style="83" customWidth="1"/>
    <col min="14248" max="14251" width="3.28515625" style="83" customWidth="1"/>
    <col min="14252" max="14252" width="5.5703125" style="83" customWidth="1"/>
    <col min="14253" max="14253" width="4.28515625" style="83" customWidth="1"/>
    <col min="14254" max="14256" width="3.28515625" style="83" customWidth="1"/>
    <col min="14257" max="14257" width="5.5703125" style="83" customWidth="1"/>
    <col min="14258" max="14263" width="3.85546875" style="83" customWidth="1"/>
    <col min="14264" max="14264" width="7" style="83" customWidth="1"/>
    <col min="14265" max="14265" width="3.85546875" style="83" customWidth="1"/>
    <col min="14266" max="14266" width="3.5703125" style="83" customWidth="1"/>
    <col min="14267" max="14270" width="3.85546875" style="83" customWidth="1"/>
    <col min="14271" max="14271" width="6" style="83" customWidth="1"/>
    <col min="14272" max="14272" width="3.28515625" style="83" customWidth="1"/>
    <col min="14273" max="14273" width="9" style="83" customWidth="1"/>
    <col min="14274" max="14283" width="3.28515625" style="83" customWidth="1"/>
    <col min="14284" max="14285" width="0" style="83" hidden="1" customWidth="1"/>
    <col min="14286" max="14286" width="5.85546875" style="83" customWidth="1"/>
    <col min="14287" max="14287" width="4.42578125" style="83" customWidth="1"/>
    <col min="14288" max="14289" width="4.28515625" style="83" customWidth="1"/>
    <col min="14290" max="14415" width="9.140625" style="83"/>
    <col min="14416" max="14416" width="4.28515625" style="83" customWidth="1"/>
    <col min="14417" max="14417" width="11.140625" style="83" customWidth="1"/>
    <col min="14418" max="14418" width="22.28515625" style="83" customWidth="1"/>
    <col min="14419" max="14424" width="3.28515625" style="83" customWidth="1"/>
    <col min="14425" max="14425" width="5.28515625" style="83" customWidth="1"/>
    <col min="14426" max="14431" width="3.28515625" style="83" customWidth="1"/>
    <col min="14432" max="14432" width="5.5703125" style="83" customWidth="1"/>
    <col min="14433" max="14438" width="3.28515625" style="83" customWidth="1"/>
    <col min="14439" max="14439" width="5.42578125" style="83" customWidth="1"/>
    <col min="14440" max="14445" width="3.28515625" style="83" customWidth="1"/>
    <col min="14446" max="14446" width="5.42578125" style="83" customWidth="1"/>
    <col min="14447" max="14450" width="3.28515625" style="83" customWidth="1"/>
    <col min="14451" max="14451" width="5.7109375" style="83" customWidth="1"/>
    <col min="14452" max="14457" width="3.28515625" style="83" customWidth="1"/>
    <col min="14458" max="14458" width="6.28515625" style="83" customWidth="1"/>
    <col min="14459" max="14464" width="3.28515625" style="83" customWidth="1"/>
    <col min="14465" max="14465" width="5.85546875" style="83" customWidth="1"/>
    <col min="14466" max="14471" width="3.28515625" style="83" customWidth="1"/>
    <col min="14472" max="14472" width="5.28515625" style="83" customWidth="1"/>
    <col min="14473" max="14478" width="3.28515625" style="83" customWidth="1"/>
    <col min="14479" max="14479" width="6" style="83" customWidth="1"/>
    <col min="14480" max="14483" width="3.28515625" style="83" customWidth="1"/>
    <col min="14484" max="14484" width="5.140625" style="83" customWidth="1"/>
    <col min="14485" max="14488" width="3.28515625" style="83" customWidth="1"/>
    <col min="14489" max="14489" width="5.5703125" style="83" customWidth="1"/>
    <col min="14490" max="14495" width="3.28515625" style="83" customWidth="1"/>
    <col min="14496" max="14496" width="5.140625" style="83" customWidth="1"/>
    <col min="14497" max="14502" width="3.28515625" style="83" customWidth="1"/>
    <col min="14503" max="14503" width="6.7109375" style="83" customWidth="1"/>
    <col min="14504" max="14507" width="3.28515625" style="83" customWidth="1"/>
    <col min="14508" max="14508" width="5.5703125" style="83" customWidth="1"/>
    <col min="14509" max="14509" width="4.28515625" style="83" customWidth="1"/>
    <col min="14510" max="14512" width="3.28515625" style="83" customWidth="1"/>
    <col min="14513" max="14513" width="5.5703125" style="83" customWidth="1"/>
    <col min="14514" max="14519" width="3.85546875" style="83" customWidth="1"/>
    <col min="14520" max="14520" width="7" style="83" customWidth="1"/>
    <col min="14521" max="14521" width="3.85546875" style="83" customWidth="1"/>
    <col min="14522" max="14522" width="3.5703125" style="83" customWidth="1"/>
    <col min="14523" max="14526" width="3.85546875" style="83" customWidth="1"/>
    <col min="14527" max="14527" width="6" style="83" customWidth="1"/>
    <col min="14528" max="14528" width="3.28515625" style="83" customWidth="1"/>
    <col min="14529" max="14529" width="9" style="83" customWidth="1"/>
    <col min="14530" max="14539" width="3.28515625" style="83" customWidth="1"/>
    <col min="14540" max="14541" width="0" style="83" hidden="1" customWidth="1"/>
    <col min="14542" max="14542" width="5.85546875" style="83" customWidth="1"/>
    <col min="14543" max="14543" width="4.42578125" style="83" customWidth="1"/>
    <col min="14544" max="14545" width="4.28515625" style="83" customWidth="1"/>
    <col min="14546" max="14671" width="9.140625" style="83"/>
    <col min="14672" max="14672" width="4.28515625" style="83" customWidth="1"/>
    <col min="14673" max="14673" width="11.140625" style="83" customWidth="1"/>
    <col min="14674" max="14674" width="22.28515625" style="83" customWidth="1"/>
    <col min="14675" max="14680" width="3.28515625" style="83" customWidth="1"/>
    <col min="14681" max="14681" width="5.28515625" style="83" customWidth="1"/>
    <col min="14682" max="14687" width="3.28515625" style="83" customWidth="1"/>
    <col min="14688" max="14688" width="5.5703125" style="83" customWidth="1"/>
    <col min="14689" max="14694" width="3.28515625" style="83" customWidth="1"/>
    <col min="14695" max="14695" width="5.42578125" style="83" customWidth="1"/>
    <col min="14696" max="14701" width="3.28515625" style="83" customWidth="1"/>
    <col min="14702" max="14702" width="5.42578125" style="83" customWidth="1"/>
    <col min="14703" max="14706" width="3.28515625" style="83" customWidth="1"/>
    <col min="14707" max="14707" width="5.7109375" style="83" customWidth="1"/>
    <col min="14708" max="14713" width="3.28515625" style="83" customWidth="1"/>
    <col min="14714" max="14714" width="6.28515625" style="83" customWidth="1"/>
    <col min="14715" max="14720" width="3.28515625" style="83" customWidth="1"/>
    <col min="14721" max="14721" width="5.85546875" style="83" customWidth="1"/>
    <col min="14722" max="14727" width="3.28515625" style="83" customWidth="1"/>
    <col min="14728" max="14728" width="5.28515625" style="83" customWidth="1"/>
    <col min="14729" max="14734" width="3.28515625" style="83" customWidth="1"/>
    <col min="14735" max="14735" width="6" style="83" customWidth="1"/>
    <col min="14736" max="14739" width="3.28515625" style="83" customWidth="1"/>
    <col min="14740" max="14740" width="5.140625" style="83" customWidth="1"/>
    <col min="14741" max="14744" width="3.28515625" style="83" customWidth="1"/>
    <col min="14745" max="14745" width="5.5703125" style="83" customWidth="1"/>
    <col min="14746" max="14751" width="3.28515625" style="83" customWidth="1"/>
    <col min="14752" max="14752" width="5.140625" style="83" customWidth="1"/>
    <col min="14753" max="14758" width="3.28515625" style="83" customWidth="1"/>
    <col min="14759" max="14759" width="6.7109375" style="83" customWidth="1"/>
    <col min="14760" max="14763" width="3.28515625" style="83" customWidth="1"/>
    <col min="14764" max="14764" width="5.5703125" style="83" customWidth="1"/>
    <col min="14765" max="14765" width="4.28515625" style="83" customWidth="1"/>
    <col min="14766" max="14768" width="3.28515625" style="83" customWidth="1"/>
    <col min="14769" max="14769" width="5.5703125" style="83" customWidth="1"/>
    <col min="14770" max="14775" width="3.85546875" style="83" customWidth="1"/>
    <col min="14776" max="14776" width="7" style="83" customWidth="1"/>
    <col min="14777" max="14777" width="3.85546875" style="83" customWidth="1"/>
    <col min="14778" max="14778" width="3.5703125" style="83" customWidth="1"/>
    <col min="14779" max="14782" width="3.85546875" style="83" customWidth="1"/>
    <col min="14783" max="14783" width="6" style="83" customWidth="1"/>
    <col min="14784" max="14784" width="3.28515625" style="83" customWidth="1"/>
    <col min="14785" max="14785" width="9" style="83" customWidth="1"/>
    <col min="14786" max="14795" width="3.28515625" style="83" customWidth="1"/>
    <col min="14796" max="14797" width="0" style="83" hidden="1" customWidth="1"/>
    <col min="14798" max="14798" width="5.85546875" style="83" customWidth="1"/>
    <col min="14799" max="14799" width="4.42578125" style="83" customWidth="1"/>
    <col min="14800" max="14801" width="4.28515625" style="83" customWidth="1"/>
    <col min="14802" max="14927" width="9.140625" style="83"/>
    <col min="14928" max="14928" width="4.28515625" style="83" customWidth="1"/>
    <col min="14929" max="14929" width="11.140625" style="83" customWidth="1"/>
    <col min="14930" max="14930" width="22.28515625" style="83" customWidth="1"/>
    <col min="14931" max="14936" width="3.28515625" style="83" customWidth="1"/>
    <col min="14937" max="14937" width="5.28515625" style="83" customWidth="1"/>
    <col min="14938" max="14943" width="3.28515625" style="83" customWidth="1"/>
    <col min="14944" max="14944" width="5.5703125" style="83" customWidth="1"/>
    <col min="14945" max="14950" width="3.28515625" style="83" customWidth="1"/>
    <col min="14951" max="14951" width="5.42578125" style="83" customWidth="1"/>
    <col min="14952" max="14957" width="3.28515625" style="83" customWidth="1"/>
    <col min="14958" max="14958" width="5.42578125" style="83" customWidth="1"/>
    <col min="14959" max="14962" width="3.28515625" style="83" customWidth="1"/>
    <col min="14963" max="14963" width="5.7109375" style="83" customWidth="1"/>
    <col min="14964" max="14969" width="3.28515625" style="83" customWidth="1"/>
    <col min="14970" max="14970" width="6.28515625" style="83" customWidth="1"/>
    <col min="14971" max="14976" width="3.28515625" style="83" customWidth="1"/>
    <col min="14977" max="14977" width="5.85546875" style="83" customWidth="1"/>
    <col min="14978" max="14983" width="3.28515625" style="83" customWidth="1"/>
    <col min="14984" max="14984" width="5.28515625" style="83" customWidth="1"/>
    <col min="14985" max="14990" width="3.28515625" style="83" customWidth="1"/>
    <col min="14991" max="14991" width="6" style="83" customWidth="1"/>
    <col min="14992" max="14995" width="3.28515625" style="83" customWidth="1"/>
    <col min="14996" max="14996" width="5.140625" style="83" customWidth="1"/>
    <col min="14997" max="15000" width="3.28515625" style="83" customWidth="1"/>
    <col min="15001" max="15001" width="5.5703125" style="83" customWidth="1"/>
    <col min="15002" max="15007" width="3.28515625" style="83" customWidth="1"/>
    <col min="15008" max="15008" width="5.140625" style="83" customWidth="1"/>
    <col min="15009" max="15014" width="3.28515625" style="83" customWidth="1"/>
    <col min="15015" max="15015" width="6.7109375" style="83" customWidth="1"/>
    <col min="15016" max="15019" width="3.28515625" style="83" customWidth="1"/>
    <col min="15020" max="15020" width="5.5703125" style="83" customWidth="1"/>
    <col min="15021" max="15021" width="4.28515625" style="83" customWidth="1"/>
    <col min="15022" max="15024" width="3.28515625" style="83" customWidth="1"/>
    <col min="15025" max="15025" width="5.5703125" style="83" customWidth="1"/>
    <col min="15026" max="15031" width="3.85546875" style="83" customWidth="1"/>
    <col min="15032" max="15032" width="7" style="83" customWidth="1"/>
    <col min="15033" max="15033" width="3.85546875" style="83" customWidth="1"/>
    <col min="15034" max="15034" width="3.5703125" style="83" customWidth="1"/>
    <col min="15035" max="15038" width="3.85546875" style="83" customWidth="1"/>
    <col min="15039" max="15039" width="6" style="83" customWidth="1"/>
    <col min="15040" max="15040" width="3.28515625" style="83" customWidth="1"/>
    <col min="15041" max="15041" width="9" style="83" customWidth="1"/>
    <col min="15042" max="15051" width="3.28515625" style="83" customWidth="1"/>
    <col min="15052" max="15053" width="0" style="83" hidden="1" customWidth="1"/>
    <col min="15054" max="15054" width="5.85546875" style="83" customWidth="1"/>
    <col min="15055" max="15055" width="4.42578125" style="83" customWidth="1"/>
    <col min="15056" max="15057" width="4.28515625" style="83" customWidth="1"/>
    <col min="15058" max="15183" width="9.140625" style="83"/>
    <col min="15184" max="15184" width="4.28515625" style="83" customWidth="1"/>
    <col min="15185" max="15185" width="11.140625" style="83" customWidth="1"/>
    <col min="15186" max="15186" width="22.28515625" style="83" customWidth="1"/>
    <col min="15187" max="15192" width="3.28515625" style="83" customWidth="1"/>
    <col min="15193" max="15193" width="5.28515625" style="83" customWidth="1"/>
    <col min="15194" max="15199" width="3.28515625" style="83" customWidth="1"/>
    <col min="15200" max="15200" width="5.5703125" style="83" customWidth="1"/>
    <col min="15201" max="15206" width="3.28515625" style="83" customWidth="1"/>
    <col min="15207" max="15207" width="5.42578125" style="83" customWidth="1"/>
    <col min="15208" max="15213" width="3.28515625" style="83" customWidth="1"/>
    <col min="15214" max="15214" width="5.42578125" style="83" customWidth="1"/>
    <col min="15215" max="15218" width="3.28515625" style="83" customWidth="1"/>
    <col min="15219" max="15219" width="5.7109375" style="83" customWidth="1"/>
    <col min="15220" max="15225" width="3.28515625" style="83" customWidth="1"/>
    <col min="15226" max="15226" width="6.28515625" style="83" customWidth="1"/>
    <col min="15227" max="15232" width="3.28515625" style="83" customWidth="1"/>
    <col min="15233" max="15233" width="5.85546875" style="83" customWidth="1"/>
    <col min="15234" max="15239" width="3.28515625" style="83" customWidth="1"/>
    <col min="15240" max="15240" width="5.28515625" style="83" customWidth="1"/>
    <col min="15241" max="15246" width="3.28515625" style="83" customWidth="1"/>
    <col min="15247" max="15247" width="6" style="83" customWidth="1"/>
    <col min="15248" max="15251" width="3.28515625" style="83" customWidth="1"/>
    <col min="15252" max="15252" width="5.140625" style="83" customWidth="1"/>
    <col min="15253" max="15256" width="3.28515625" style="83" customWidth="1"/>
    <col min="15257" max="15257" width="5.5703125" style="83" customWidth="1"/>
    <col min="15258" max="15263" width="3.28515625" style="83" customWidth="1"/>
    <col min="15264" max="15264" width="5.140625" style="83" customWidth="1"/>
    <col min="15265" max="15270" width="3.28515625" style="83" customWidth="1"/>
    <col min="15271" max="15271" width="6.7109375" style="83" customWidth="1"/>
    <col min="15272" max="15275" width="3.28515625" style="83" customWidth="1"/>
    <col min="15276" max="15276" width="5.5703125" style="83" customWidth="1"/>
    <col min="15277" max="15277" width="4.28515625" style="83" customWidth="1"/>
    <col min="15278" max="15280" width="3.28515625" style="83" customWidth="1"/>
    <col min="15281" max="15281" width="5.5703125" style="83" customWidth="1"/>
    <col min="15282" max="15287" width="3.85546875" style="83" customWidth="1"/>
    <col min="15288" max="15288" width="7" style="83" customWidth="1"/>
    <col min="15289" max="15289" width="3.85546875" style="83" customWidth="1"/>
    <col min="15290" max="15290" width="3.5703125" style="83" customWidth="1"/>
    <col min="15291" max="15294" width="3.85546875" style="83" customWidth="1"/>
    <col min="15295" max="15295" width="6" style="83" customWidth="1"/>
    <col min="15296" max="15296" width="3.28515625" style="83" customWidth="1"/>
    <col min="15297" max="15297" width="9" style="83" customWidth="1"/>
    <col min="15298" max="15307" width="3.28515625" style="83" customWidth="1"/>
    <col min="15308" max="15309" width="0" style="83" hidden="1" customWidth="1"/>
    <col min="15310" max="15310" width="5.85546875" style="83" customWidth="1"/>
    <col min="15311" max="15311" width="4.42578125" style="83" customWidth="1"/>
    <col min="15312" max="15313" width="4.28515625" style="83" customWidth="1"/>
    <col min="15314" max="15439" width="9.140625" style="83"/>
    <col min="15440" max="15440" width="4.28515625" style="83" customWidth="1"/>
    <col min="15441" max="15441" width="11.140625" style="83" customWidth="1"/>
    <col min="15442" max="15442" width="22.28515625" style="83" customWidth="1"/>
    <col min="15443" max="15448" width="3.28515625" style="83" customWidth="1"/>
    <col min="15449" max="15449" width="5.28515625" style="83" customWidth="1"/>
    <col min="15450" max="15455" width="3.28515625" style="83" customWidth="1"/>
    <col min="15456" max="15456" width="5.5703125" style="83" customWidth="1"/>
    <col min="15457" max="15462" width="3.28515625" style="83" customWidth="1"/>
    <col min="15463" max="15463" width="5.42578125" style="83" customWidth="1"/>
    <col min="15464" max="15469" width="3.28515625" style="83" customWidth="1"/>
    <col min="15470" max="15470" width="5.42578125" style="83" customWidth="1"/>
    <col min="15471" max="15474" width="3.28515625" style="83" customWidth="1"/>
    <col min="15475" max="15475" width="5.7109375" style="83" customWidth="1"/>
    <col min="15476" max="15481" width="3.28515625" style="83" customWidth="1"/>
    <col min="15482" max="15482" width="6.28515625" style="83" customWidth="1"/>
    <col min="15483" max="15488" width="3.28515625" style="83" customWidth="1"/>
    <col min="15489" max="15489" width="5.85546875" style="83" customWidth="1"/>
    <col min="15490" max="15495" width="3.28515625" style="83" customWidth="1"/>
    <col min="15496" max="15496" width="5.28515625" style="83" customWidth="1"/>
    <col min="15497" max="15502" width="3.28515625" style="83" customWidth="1"/>
    <col min="15503" max="15503" width="6" style="83" customWidth="1"/>
    <col min="15504" max="15507" width="3.28515625" style="83" customWidth="1"/>
    <col min="15508" max="15508" width="5.140625" style="83" customWidth="1"/>
    <col min="15509" max="15512" width="3.28515625" style="83" customWidth="1"/>
    <col min="15513" max="15513" width="5.5703125" style="83" customWidth="1"/>
    <col min="15514" max="15519" width="3.28515625" style="83" customWidth="1"/>
    <col min="15520" max="15520" width="5.140625" style="83" customWidth="1"/>
    <col min="15521" max="15526" width="3.28515625" style="83" customWidth="1"/>
    <col min="15527" max="15527" width="6.7109375" style="83" customWidth="1"/>
    <col min="15528" max="15531" width="3.28515625" style="83" customWidth="1"/>
    <col min="15532" max="15532" width="5.5703125" style="83" customWidth="1"/>
    <col min="15533" max="15533" width="4.28515625" style="83" customWidth="1"/>
    <col min="15534" max="15536" width="3.28515625" style="83" customWidth="1"/>
    <col min="15537" max="15537" width="5.5703125" style="83" customWidth="1"/>
    <col min="15538" max="15543" width="3.85546875" style="83" customWidth="1"/>
    <col min="15544" max="15544" width="7" style="83" customWidth="1"/>
    <col min="15545" max="15545" width="3.85546875" style="83" customWidth="1"/>
    <col min="15546" max="15546" width="3.5703125" style="83" customWidth="1"/>
    <col min="15547" max="15550" width="3.85546875" style="83" customWidth="1"/>
    <col min="15551" max="15551" width="6" style="83" customWidth="1"/>
    <col min="15552" max="15552" width="3.28515625" style="83" customWidth="1"/>
    <col min="15553" max="15553" width="9" style="83" customWidth="1"/>
    <col min="15554" max="15563" width="3.28515625" style="83" customWidth="1"/>
    <col min="15564" max="15565" width="0" style="83" hidden="1" customWidth="1"/>
    <col min="15566" max="15566" width="5.85546875" style="83" customWidth="1"/>
    <col min="15567" max="15567" width="4.42578125" style="83" customWidth="1"/>
    <col min="15568" max="15569" width="4.28515625" style="83" customWidth="1"/>
    <col min="15570" max="15695" width="9.140625" style="83"/>
    <col min="15696" max="15696" width="4.28515625" style="83" customWidth="1"/>
    <col min="15697" max="15697" width="11.140625" style="83" customWidth="1"/>
    <col min="15698" max="15698" width="22.28515625" style="83" customWidth="1"/>
    <col min="15699" max="15704" width="3.28515625" style="83" customWidth="1"/>
    <col min="15705" max="15705" width="5.28515625" style="83" customWidth="1"/>
    <col min="15706" max="15711" width="3.28515625" style="83" customWidth="1"/>
    <col min="15712" max="15712" width="5.5703125" style="83" customWidth="1"/>
    <col min="15713" max="15718" width="3.28515625" style="83" customWidth="1"/>
    <col min="15719" max="15719" width="5.42578125" style="83" customWidth="1"/>
    <col min="15720" max="15725" width="3.28515625" style="83" customWidth="1"/>
    <col min="15726" max="15726" width="5.42578125" style="83" customWidth="1"/>
    <col min="15727" max="15730" width="3.28515625" style="83" customWidth="1"/>
    <col min="15731" max="15731" width="5.7109375" style="83" customWidth="1"/>
    <col min="15732" max="15737" width="3.28515625" style="83" customWidth="1"/>
    <col min="15738" max="15738" width="6.28515625" style="83" customWidth="1"/>
    <col min="15739" max="15744" width="3.28515625" style="83" customWidth="1"/>
    <col min="15745" max="15745" width="5.85546875" style="83" customWidth="1"/>
    <col min="15746" max="15751" width="3.28515625" style="83" customWidth="1"/>
    <col min="15752" max="15752" width="5.28515625" style="83" customWidth="1"/>
    <col min="15753" max="15758" width="3.28515625" style="83" customWidth="1"/>
    <col min="15759" max="15759" width="6" style="83" customWidth="1"/>
    <col min="15760" max="15763" width="3.28515625" style="83" customWidth="1"/>
    <col min="15764" max="15764" width="5.140625" style="83" customWidth="1"/>
    <col min="15765" max="15768" width="3.28515625" style="83" customWidth="1"/>
    <col min="15769" max="15769" width="5.5703125" style="83" customWidth="1"/>
    <col min="15770" max="15775" width="3.28515625" style="83" customWidth="1"/>
    <col min="15776" max="15776" width="5.140625" style="83" customWidth="1"/>
    <col min="15777" max="15782" width="3.28515625" style="83" customWidth="1"/>
    <col min="15783" max="15783" width="6.7109375" style="83" customWidth="1"/>
    <col min="15784" max="15787" width="3.28515625" style="83" customWidth="1"/>
    <col min="15788" max="15788" width="5.5703125" style="83" customWidth="1"/>
    <col min="15789" max="15789" width="4.28515625" style="83" customWidth="1"/>
    <col min="15790" max="15792" width="3.28515625" style="83" customWidth="1"/>
    <col min="15793" max="15793" width="5.5703125" style="83" customWidth="1"/>
    <col min="15794" max="15799" width="3.85546875" style="83" customWidth="1"/>
    <col min="15800" max="15800" width="7" style="83" customWidth="1"/>
    <col min="15801" max="15801" width="3.85546875" style="83" customWidth="1"/>
    <col min="15802" max="15802" width="3.5703125" style="83" customWidth="1"/>
    <col min="15803" max="15806" width="3.85546875" style="83" customWidth="1"/>
    <col min="15807" max="15807" width="6" style="83" customWidth="1"/>
    <col min="15808" max="15808" width="3.28515625" style="83" customWidth="1"/>
    <col min="15809" max="15809" width="9" style="83" customWidth="1"/>
    <col min="15810" max="15819" width="3.28515625" style="83" customWidth="1"/>
    <col min="15820" max="15821" width="0" style="83" hidden="1" customWidth="1"/>
    <col min="15822" max="15822" width="5.85546875" style="83" customWidth="1"/>
    <col min="15823" max="15823" width="4.42578125" style="83" customWidth="1"/>
    <col min="15824" max="15825" width="4.28515625" style="83" customWidth="1"/>
    <col min="15826" max="15951" width="9.140625" style="83"/>
    <col min="15952" max="15952" width="4.28515625" style="83" customWidth="1"/>
    <col min="15953" max="15953" width="11.140625" style="83" customWidth="1"/>
    <col min="15954" max="15954" width="22.28515625" style="83" customWidth="1"/>
    <col min="15955" max="15960" width="3.28515625" style="83" customWidth="1"/>
    <col min="15961" max="15961" width="5.28515625" style="83" customWidth="1"/>
    <col min="15962" max="15967" width="3.28515625" style="83" customWidth="1"/>
    <col min="15968" max="15968" width="5.5703125" style="83" customWidth="1"/>
    <col min="15969" max="15974" width="3.28515625" style="83" customWidth="1"/>
    <col min="15975" max="15975" width="5.42578125" style="83" customWidth="1"/>
    <col min="15976" max="15981" width="3.28515625" style="83" customWidth="1"/>
    <col min="15982" max="15982" width="5.42578125" style="83" customWidth="1"/>
    <col min="15983" max="15986" width="3.28515625" style="83" customWidth="1"/>
    <col min="15987" max="15987" width="5.7109375" style="83" customWidth="1"/>
    <col min="15988" max="15993" width="3.28515625" style="83" customWidth="1"/>
    <col min="15994" max="15994" width="6.28515625" style="83" customWidth="1"/>
    <col min="15995" max="16000" width="3.28515625" style="83" customWidth="1"/>
    <col min="16001" max="16001" width="5.85546875" style="83" customWidth="1"/>
    <col min="16002" max="16007" width="3.28515625" style="83" customWidth="1"/>
    <col min="16008" max="16008" width="5.28515625" style="83" customWidth="1"/>
    <col min="16009" max="16014" width="3.28515625" style="83" customWidth="1"/>
    <col min="16015" max="16015" width="6" style="83" customWidth="1"/>
    <col min="16016" max="16019" width="3.28515625" style="83" customWidth="1"/>
    <col min="16020" max="16020" width="5.140625" style="83" customWidth="1"/>
    <col min="16021" max="16024" width="3.28515625" style="83" customWidth="1"/>
    <col min="16025" max="16025" width="5.5703125" style="83" customWidth="1"/>
    <col min="16026" max="16031" width="3.28515625" style="83" customWidth="1"/>
    <col min="16032" max="16032" width="5.140625" style="83" customWidth="1"/>
    <col min="16033" max="16038" width="3.28515625" style="83" customWidth="1"/>
    <col min="16039" max="16039" width="6.7109375" style="83" customWidth="1"/>
    <col min="16040" max="16043" width="3.28515625" style="83" customWidth="1"/>
    <col min="16044" max="16044" width="5.5703125" style="83" customWidth="1"/>
    <col min="16045" max="16045" width="4.28515625" style="83" customWidth="1"/>
    <col min="16046" max="16048" width="3.28515625" style="83" customWidth="1"/>
    <col min="16049" max="16049" width="5.5703125" style="83" customWidth="1"/>
    <col min="16050" max="16055" width="3.85546875" style="83" customWidth="1"/>
    <col min="16056" max="16056" width="7" style="83" customWidth="1"/>
    <col min="16057" max="16057" width="3.85546875" style="83" customWidth="1"/>
    <col min="16058" max="16058" width="3.5703125" style="83" customWidth="1"/>
    <col min="16059" max="16062" width="3.85546875" style="83" customWidth="1"/>
    <col min="16063" max="16063" width="6" style="83" customWidth="1"/>
    <col min="16064" max="16064" width="3.28515625" style="83" customWidth="1"/>
    <col min="16065" max="16065" width="9" style="83" customWidth="1"/>
    <col min="16066" max="16075" width="3.28515625" style="83" customWidth="1"/>
    <col min="16076" max="16077" width="0" style="83" hidden="1" customWidth="1"/>
    <col min="16078" max="16078" width="5.85546875" style="83" customWidth="1"/>
    <col min="16079" max="16079" width="4.42578125" style="83" customWidth="1"/>
    <col min="16080" max="16081" width="4.28515625" style="83" customWidth="1"/>
    <col min="16082" max="16207" width="9.140625" style="83"/>
    <col min="16208" max="16208" width="4.28515625" style="83" customWidth="1"/>
    <col min="16209" max="16209" width="11.140625" style="83" customWidth="1"/>
    <col min="16210" max="16210" width="22.28515625" style="83" customWidth="1"/>
    <col min="16211" max="16216" width="3.28515625" style="83" customWidth="1"/>
    <col min="16217" max="16217" width="5.28515625" style="83" customWidth="1"/>
    <col min="16218" max="16223" width="3.28515625" style="83" customWidth="1"/>
    <col min="16224" max="16224" width="5.5703125" style="83" customWidth="1"/>
    <col min="16225" max="16230" width="3.28515625" style="83" customWidth="1"/>
    <col min="16231" max="16231" width="5.42578125" style="83" customWidth="1"/>
    <col min="16232" max="16237" width="3.28515625" style="83" customWidth="1"/>
    <col min="16238" max="16238" width="5.42578125" style="83" customWidth="1"/>
    <col min="16239" max="16242" width="3.28515625" style="83" customWidth="1"/>
    <col min="16243" max="16243" width="5.7109375" style="83" customWidth="1"/>
    <col min="16244" max="16249" width="3.28515625" style="83" customWidth="1"/>
    <col min="16250" max="16250" width="6.28515625" style="83" customWidth="1"/>
    <col min="16251" max="16256" width="3.28515625" style="83" customWidth="1"/>
    <col min="16257" max="16257" width="5.85546875" style="83" customWidth="1"/>
    <col min="16258" max="16263" width="3.28515625" style="83" customWidth="1"/>
    <col min="16264" max="16264" width="5.28515625" style="83" customWidth="1"/>
    <col min="16265" max="16270" width="3.28515625" style="83" customWidth="1"/>
    <col min="16271" max="16271" width="6" style="83" customWidth="1"/>
    <col min="16272" max="16275" width="3.28515625" style="83" customWidth="1"/>
    <col min="16276" max="16276" width="5.140625" style="83" customWidth="1"/>
    <col min="16277" max="16280" width="3.28515625" style="83" customWidth="1"/>
    <col min="16281" max="16281" width="5.5703125" style="83" customWidth="1"/>
    <col min="16282" max="16287" width="3.28515625" style="83" customWidth="1"/>
    <col min="16288" max="16288" width="5.140625" style="83" customWidth="1"/>
    <col min="16289" max="16294" width="3.28515625" style="83" customWidth="1"/>
    <col min="16295" max="16295" width="6.7109375" style="83" customWidth="1"/>
    <col min="16296" max="16299" width="3.28515625" style="83" customWidth="1"/>
    <col min="16300" max="16300" width="5.5703125" style="83" customWidth="1"/>
    <col min="16301" max="16301" width="4.28515625" style="83" customWidth="1"/>
    <col min="16302" max="16304" width="3.28515625" style="83" customWidth="1"/>
    <col min="16305" max="16305" width="5.5703125" style="83" customWidth="1"/>
    <col min="16306" max="16311" width="3.85546875" style="83" customWidth="1"/>
    <col min="16312" max="16312" width="7" style="83" customWidth="1"/>
    <col min="16313" max="16313" width="3.85546875" style="83" customWidth="1"/>
    <col min="16314" max="16314" width="3.5703125" style="83" customWidth="1"/>
    <col min="16315" max="16318" width="3.85546875" style="83" customWidth="1"/>
    <col min="16319" max="16319" width="6" style="83" customWidth="1"/>
    <col min="16320" max="16320" width="3.28515625" style="83" customWidth="1"/>
    <col min="16321" max="16321" width="9" style="83" customWidth="1"/>
    <col min="16322" max="16331" width="3.28515625" style="83" customWidth="1"/>
    <col min="16332" max="16333" width="0" style="83" hidden="1" customWidth="1"/>
    <col min="16334" max="16334" width="5.85546875" style="83" customWidth="1"/>
    <col min="16335" max="16335" width="4.42578125" style="83" customWidth="1"/>
    <col min="16336" max="16337" width="4.28515625" style="83" customWidth="1"/>
    <col min="16338" max="16384" width="9.140625" style="83"/>
  </cols>
  <sheetData>
    <row r="1" spans="1:248" s="39" customFormat="1" ht="105.7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4" t="s">
        <v>6</v>
      </c>
      <c r="I1" s="5"/>
      <c r="J1" s="2" t="s">
        <v>7</v>
      </c>
      <c r="K1" s="6" t="s">
        <v>8</v>
      </c>
      <c r="L1" s="7" t="s">
        <v>9</v>
      </c>
      <c r="M1" s="8" t="s">
        <v>10</v>
      </c>
      <c r="N1" s="7" t="s">
        <v>11</v>
      </c>
      <c r="O1" s="8" t="s">
        <v>12</v>
      </c>
      <c r="P1" s="7" t="s">
        <v>13</v>
      </c>
      <c r="Q1" s="8" t="s">
        <v>14</v>
      </c>
      <c r="R1" s="7" t="s">
        <v>15</v>
      </c>
      <c r="S1" s="8" t="s">
        <v>16</v>
      </c>
      <c r="T1" s="7" t="s">
        <v>17</v>
      </c>
      <c r="U1" s="8" t="s">
        <v>18</v>
      </c>
      <c r="V1" s="7" t="s">
        <v>19</v>
      </c>
      <c r="W1" s="8" t="s">
        <v>20</v>
      </c>
      <c r="X1" s="9" t="s">
        <v>21</v>
      </c>
      <c r="Y1" s="10">
        <v>74.400000000000006</v>
      </c>
      <c r="Z1" s="11">
        <v>74.099999999999994</v>
      </c>
      <c r="AA1" s="12" t="s">
        <v>22</v>
      </c>
      <c r="AB1" s="13" t="s">
        <v>23</v>
      </c>
      <c r="AC1" s="12" t="s">
        <v>24</v>
      </c>
      <c r="AD1" s="13" t="s">
        <v>25</v>
      </c>
      <c r="AE1" s="12" t="s">
        <v>26</v>
      </c>
      <c r="AF1" s="13" t="s">
        <v>27</v>
      </c>
      <c r="AG1" s="12" t="s">
        <v>28</v>
      </c>
      <c r="AH1" s="13" t="s">
        <v>29</v>
      </c>
      <c r="AI1" s="12" t="s">
        <v>30</v>
      </c>
      <c r="AJ1" s="13" t="s">
        <v>31</v>
      </c>
      <c r="AK1" s="12" t="s">
        <v>32</v>
      </c>
      <c r="AL1" s="13" t="s">
        <v>33</v>
      </c>
      <c r="AM1" s="9" t="s">
        <v>34</v>
      </c>
      <c r="AN1" s="10">
        <v>74.400000000000006</v>
      </c>
      <c r="AO1" s="14">
        <v>74.099999999999994</v>
      </c>
      <c r="AP1" s="7" t="s">
        <v>35</v>
      </c>
      <c r="AQ1" s="8" t="s">
        <v>36</v>
      </c>
      <c r="AR1" s="7" t="s">
        <v>37</v>
      </c>
      <c r="AS1" s="8" t="s">
        <v>38</v>
      </c>
      <c r="AT1" s="7" t="s">
        <v>39</v>
      </c>
      <c r="AU1" s="8" t="s">
        <v>40</v>
      </c>
      <c r="AV1" s="7" t="s">
        <v>41</v>
      </c>
      <c r="AW1" s="8" t="s">
        <v>42</v>
      </c>
      <c r="AX1" s="7" t="s">
        <v>43</v>
      </c>
      <c r="AY1" s="8" t="s">
        <v>44</v>
      </c>
      <c r="AZ1" s="7" t="s">
        <v>45</v>
      </c>
      <c r="BA1" s="8" t="s">
        <v>46</v>
      </c>
      <c r="BB1" s="9" t="s">
        <v>47</v>
      </c>
      <c r="BC1" s="10">
        <v>74.400000000000006</v>
      </c>
      <c r="BD1" s="14">
        <v>74.099999999999994</v>
      </c>
      <c r="BE1" s="7" t="s">
        <v>48</v>
      </c>
      <c r="BF1" s="8" t="s">
        <v>49</v>
      </c>
      <c r="BG1" s="7" t="s">
        <v>50</v>
      </c>
      <c r="BH1" s="8" t="s">
        <v>51</v>
      </c>
      <c r="BI1" s="7" t="s">
        <v>52</v>
      </c>
      <c r="BJ1" s="8" t="s">
        <v>53</v>
      </c>
      <c r="BK1" s="7" t="s">
        <v>54</v>
      </c>
      <c r="BL1" s="8" t="s">
        <v>55</v>
      </c>
      <c r="BM1" s="7" t="s">
        <v>56</v>
      </c>
      <c r="BN1" s="8" t="s">
        <v>57</v>
      </c>
      <c r="BO1" s="7" t="s">
        <v>58</v>
      </c>
      <c r="BP1" s="8" t="s">
        <v>59</v>
      </c>
      <c r="BQ1" s="9" t="s">
        <v>60</v>
      </c>
      <c r="BR1" s="10">
        <v>74.400000000000006</v>
      </c>
      <c r="BS1" s="14">
        <v>74.099999999999994</v>
      </c>
      <c r="BT1" s="7" t="s">
        <v>61</v>
      </c>
      <c r="BU1" s="8" t="s">
        <v>62</v>
      </c>
      <c r="BV1" s="7" t="s">
        <v>63</v>
      </c>
      <c r="BW1" s="8" t="s">
        <v>64</v>
      </c>
      <c r="BX1" s="15" t="s">
        <v>65</v>
      </c>
      <c r="BY1" s="7" t="s">
        <v>66</v>
      </c>
      <c r="BZ1" s="8" t="s">
        <v>67</v>
      </c>
      <c r="CA1" s="7" t="s">
        <v>68</v>
      </c>
      <c r="CB1" s="8" t="s">
        <v>69</v>
      </c>
      <c r="CC1" s="7" t="s">
        <v>70</v>
      </c>
      <c r="CD1" s="8" t="s">
        <v>71</v>
      </c>
      <c r="CE1" s="7" t="s">
        <v>72</v>
      </c>
      <c r="CF1" s="8" t="s">
        <v>73</v>
      </c>
      <c r="CG1" s="7" t="s">
        <v>74</v>
      </c>
      <c r="CH1" s="8" t="s">
        <v>75</v>
      </c>
      <c r="CI1" s="7" t="s">
        <v>76</v>
      </c>
      <c r="CJ1" s="8" t="s">
        <v>77</v>
      </c>
      <c r="CK1" s="9" t="s">
        <v>78</v>
      </c>
      <c r="CL1" s="10">
        <v>74.400000000000006</v>
      </c>
      <c r="CM1" s="14">
        <v>74.099999999999994</v>
      </c>
      <c r="CN1" s="7" t="s">
        <v>79</v>
      </c>
      <c r="CO1" s="8" t="s">
        <v>80</v>
      </c>
      <c r="CP1" s="7" t="s">
        <v>81</v>
      </c>
      <c r="CQ1" s="8" t="s">
        <v>82</v>
      </c>
      <c r="CR1" s="15" t="s">
        <v>83</v>
      </c>
      <c r="CS1" s="7" t="s">
        <v>84</v>
      </c>
      <c r="CT1" s="8" t="s">
        <v>85</v>
      </c>
      <c r="CU1" s="7" t="s">
        <v>86</v>
      </c>
      <c r="CV1" s="8" t="s">
        <v>87</v>
      </c>
      <c r="CW1" s="7" t="s">
        <v>88</v>
      </c>
      <c r="CX1" s="8" t="s">
        <v>89</v>
      </c>
      <c r="CY1" s="7" t="s">
        <v>90</v>
      </c>
      <c r="CZ1" s="8" t="s">
        <v>91</v>
      </c>
      <c r="DA1" s="15" t="s">
        <v>92</v>
      </c>
      <c r="DB1" s="7" t="s">
        <v>93</v>
      </c>
      <c r="DC1" s="8" t="s">
        <v>94</v>
      </c>
      <c r="DD1" s="7" t="s">
        <v>95</v>
      </c>
      <c r="DE1" s="8" t="s">
        <v>96</v>
      </c>
      <c r="DF1" s="7" t="s">
        <v>97</v>
      </c>
      <c r="DG1" s="8" t="s">
        <v>98</v>
      </c>
      <c r="DH1" s="7" t="s">
        <v>99</v>
      </c>
      <c r="DI1" s="8" t="s">
        <v>100</v>
      </c>
      <c r="DJ1" s="16" t="s">
        <v>101</v>
      </c>
      <c r="DK1" s="17"/>
      <c r="DL1" s="14">
        <v>75</v>
      </c>
      <c r="DM1" s="7" t="s">
        <v>102</v>
      </c>
      <c r="DN1" s="8" t="s">
        <v>103</v>
      </c>
      <c r="DO1" s="7" t="s">
        <v>104</v>
      </c>
      <c r="DP1" s="8" t="s">
        <v>105</v>
      </c>
      <c r="DQ1" s="7" t="s">
        <v>106</v>
      </c>
      <c r="DR1" s="8" t="s">
        <v>107</v>
      </c>
      <c r="DS1" s="7" t="s">
        <v>108</v>
      </c>
      <c r="DT1" s="8" t="s">
        <v>109</v>
      </c>
      <c r="DU1" s="7" t="s">
        <v>110</v>
      </c>
      <c r="DV1" s="8" t="s">
        <v>111</v>
      </c>
      <c r="DW1" s="7" t="s">
        <v>112</v>
      </c>
      <c r="DX1" s="8" t="s">
        <v>113</v>
      </c>
      <c r="DY1" s="18"/>
      <c r="DZ1" s="19"/>
      <c r="EA1" s="15" t="s">
        <v>114</v>
      </c>
      <c r="EB1" s="7" t="s">
        <v>115</v>
      </c>
      <c r="EC1" s="8" t="s">
        <v>116</v>
      </c>
      <c r="ED1" s="7" t="s">
        <v>117</v>
      </c>
      <c r="EE1" s="8" t="s">
        <v>117</v>
      </c>
      <c r="EF1" s="7" t="s">
        <v>118</v>
      </c>
      <c r="EG1" s="8" t="s">
        <v>119</v>
      </c>
      <c r="EH1" s="7" t="s">
        <v>120</v>
      </c>
      <c r="EI1" s="8" t="s">
        <v>121</v>
      </c>
      <c r="EJ1" s="15" t="s">
        <v>122</v>
      </c>
      <c r="EK1" s="7" t="s">
        <v>123</v>
      </c>
      <c r="EL1" s="8" t="s">
        <v>124</v>
      </c>
      <c r="EM1" s="7" t="s">
        <v>125</v>
      </c>
      <c r="EN1" s="8" t="s">
        <v>126</v>
      </c>
      <c r="EO1" s="15" t="s">
        <v>127</v>
      </c>
      <c r="EP1" s="7" t="s">
        <v>128</v>
      </c>
      <c r="EQ1" s="8" t="s">
        <v>129</v>
      </c>
      <c r="ER1" s="7" t="s">
        <v>130</v>
      </c>
      <c r="ES1" s="8" t="s">
        <v>131</v>
      </c>
      <c r="ET1" s="15" t="s">
        <v>132</v>
      </c>
      <c r="EU1" s="7" t="s">
        <v>133</v>
      </c>
      <c r="EV1" s="8" t="s">
        <v>134</v>
      </c>
      <c r="EW1" s="7" t="s">
        <v>135</v>
      </c>
      <c r="EX1" s="8" t="s">
        <v>136</v>
      </c>
      <c r="EY1" s="15" t="s">
        <v>137</v>
      </c>
      <c r="EZ1" s="20"/>
      <c r="FA1" s="21"/>
      <c r="FB1" s="22"/>
      <c r="FC1" s="21"/>
      <c r="FD1" s="23"/>
      <c r="FE1" s="7" t="s">
        <v>138</v>
      </c>
      <c r="FF1" s="8" t="s">
        <v>139</v>
      </c>
      <c r="FG1" s="24" t="s">
        <v>140</v>
      </c>
      <c r="FH1" s="8" t="s">
        <v>141</v>
      </c>
      <c r="FI1" s="25">
        <v>72</v>
      </c>
      <c r="FJ1" s="7" t="s">
        <v>142</v>
      </c>
      <c r="FK1" s="8" t="s">
        <v>143</v>
      </c>
      <c r="FL1" s="24" t="s">
        <v>144</v>
      </c>
      <c r="FM1" s="8" t="s">
        <v>145</v>
      </c>
      <c r="FN1" s="25">
        <v>72</v>
      </c>
      <c r="FO1" s="7" t="s">
        <v>146</v>
      </c>
      <c r="FP1" s="8" t="s">
        <v>147</v>
      </c>
      <c r="FQ1" s="24" t="s">
        <v>148</v>
      </c>
      <c r="FR1" s="8" t="s">
        <v>149</v>
      </c>
      <c r="FS1" s="26">
        <v>72</v>
      </c>
      <c r="FT1" s="7" t="s">
        <v>150</v>
      </c>
      <c r="FU1" s="8" t="s">
        <v>151</v>
      </c>
      <c r="FV1" s="24" t="s">
        <v>152</v>
      </c>
      <c r="FW1" s="8" t="s">
        <v>153</v>
      </c>
      <c r="FX1" s="27"/>
      <c r="FY1" s="28" t="s">
        <v>154</v>
      </c>
      <c r="FZ1" s="7" t="s">
        <v>155</v>
      </c>
      <c r="GA1" s="8" t="s">
        <v>156</v>
      </c>
      <c r="GB1" s="24" t="s">
        <v>157</v>
      </c>
      <c r="GC1" s="8" t="s">
        <v>158</v>
      </c>
      <c r="GD1" s="29" t="s">
        <v>159</v>
      </c>
      <c r="GE1" s="30"/>
      <c r="GF1" s="7" t="s">
        <v>160</v>
      </c>
      <c r="GG1" s="8" t="s">
        <v>161</v>
      </c>
      <c r="GH1" s="24" t="s">
        <v>162</v>
      </c>
      <c r="GI1" s="8" t="s">
        <v>163</v>
      </c>
      <c r="GJ1" s="24" t="s">
        <v>164</v>
      </c>
      <c r="GK1" s="8" t="s">
        <v>165</v>
      </c>
      <c r="GL1" s="24" t="s">
        <v>166</v>
      </c>
      <c r="GM1" s="8" t="s">
        <v>167</v>
      </c>
      <c r="GN1" s="29" t="s">
        <v>168</v>
      </c>
      <c r="GO1" s="14">
        <v>75</v>
      </c>
      <c r="GP1" s="7" t="s">
        <v>169</v>
      </c>
      <c r="GQ1" s="8" t="s">
        <v>170</v>
      </c>
      <c r="GR1" s="24" t="s">
        <v>171</v>
      </c>
      <c r="GS1" s="8" t="s">
        <v>172</v>
      </c>
      <c r="GT1" s="24" t="s">
        <v>173</v>
      </c>
      <c r="GU1" s="8" t="s">
        <v>174</v>
      </c>
      <c r="GV1" s="24" t="s">
        <v>175</v>
      </c>
      <c r="GW1" s="8" t="s">
        <v>176</v>
      </c>
      <c r="GX1" s="29" t="s">
        <v>177</v>
      </c>
      <c r="GY1" s="14">
        <v>75</v>
      </c>
      <c r="GZ1" s="7" t="s">
        <v>178</v>
      </c>
      <c r="HA1" s="8" t="s">
        <v>179</v>
      </c>
      <c r="HB1" s="24" t="s">
        <v>180</v>
      </c>
      <c r="HC1" s="8" t="s">
        <v>181</v>
      </c>
      <c r="HD1" s="24" t="s">
        <v>182</v>
      </c>
      <c r="HE1" s="8" t="s">
        <v>183</v>
      </c>
      <c r="HF1" s="24" t="s">
        <v>184</v>
      </c>
      <c r="HG1" s="8" t="s">
        <v>185</v>
      </c>
      <c r="HH1" s="29" t="s">
        <v>186</v>
      </c>
      <c r="HI1" s="14">
        <v>75</v>
      </c>
      <c r="HJ1" s="20"/>
      <c r="HK1" s="21"/>
      <c r="HL1" s="22"/>
      <c r="HM1" s="21"/>
      <c r="HN1" s="22"/>
      <c r="HO1" s="21"/>
      <c r="HP1" s="22"/>
      <c r="HQ1" s="21"/>
      <c r="HR1" s="31">
        <v>75</v>
      </c>
      <c r="HS1" s="14">
        <v>75</v>
      </c>
      <c r="HT1" s="7" t="s">
        <v>187</v>
      </c>
      <c r="HU1" s="8" t="s">
        <v>188</v>
      </c>
      <c r="HV1" s="24" t="s">
        <v>189</v>
      </c>
      <c r="HW1" s="8" t="s">
        <v>190</v>
      </c>
      <c r="HX1" s="24" t="s">
        <v>191</v>
      </c>
      <c r="HY1" s="8" t="s">
        <v>192</v>
      </c>
      <c r="HZ1" s="24" t="s">
        <v>193</v>
      </c>
      <c r="IA1" s="8" t="s">
        <v>194</v>
      </c>
      <c r="IB1" s="29" t="s">
        <v>195</v>
      </c>
      <c r="IC1" s="11">
        <v>75</v>
      </c>
      <c r="ID1" s="32" t="s">
        <v>196</v>
      </c>
      <c r="IE1" s="33"/>
      <c r="IF1" s="33"/>
      <c r="IG1" s="34"/>
      <c r="IH1" s="35" t="s">
        <v>197</v>
      </c>
      <c r="II1" s="36"/>
      <c r="IJ1" s="37" t="s">
        <v>198</v>
      </c>
      <c r="IK1" s="38" t="s">
        <v>199</v>
      </c>
      <c r="IL1" s="32" t="s">
        <v>200</v>
      </c>
      <c r="IM1" s="32" t="s">
        <v>201</v>
      </c>
      <c r="IN1" s="32" t="s">
        <v>202</v>
      </c>
    </row>
    <row r="2" spans="1:248" ht="18.75" customHeight="1" x14ac:dyDescent="0.3">
      <c r="A2" s="40">
        <v>1</v>
      </c>
      <c r="B2" s="41"/>
      <c r="C2" s="41"/>
      <c r="D2" s="41"/>
      <c r="E2" s="41"/>
      <c r="F2" s="42"/>
      <c r="G2" s="43"/>
      <c r="H2" s="43" t="e">
        <f t="shared" ref="H2:H65" si="0">IF(AND(Z2&gt;=74.1,AO2&gt;=74.1,BD2&gt;=74.1,BS2&gt;=74.1,BX2&gt;=72,CM2&gt;=74.1,CR2&gt;=72,DA2&gt;=73.5,DL2&gt;=74.5,DZ2&gt;=73.8,EJ2&gt;=73.5,EO2&gt;=72,ET2&gt;=72,EY2&gt;=72,FY2&gt;=72,IH2&gt;=74.5),"LULUS","TIDAK LULUS")</f>
        <v>#DIV/0!</v>
      </c>
      <c r="I2" s="43" t="e">
        <f t="shared" ref="I2:I65" si="1">IF(AND(Y2&gt;=74.4,AN2&gt;=74.4,BC2&gt;=74.4,BR2&gt;=74.4,BX2&gt;=72,CL2&gt;=74.4,CR2&gt;=72,DA2&gt;=73.5,DJ2&gt;=74.5,EA2&gt;=73.8,EJ2&gt;=73.5,EO2&gt;=72,ET2&gt;=72,EY2&gt;=72,FY2&gt;=72,IG2&gt;=74.5),"LULUS","TIDAK LULUS")</f>
        <v>#DIV/0!</v>
      </c>
      <c r="J2" s="44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 t="e">
        <f>(AVERAGE(L2:U2)*50%)+(X2*50%)</f>
        <v>#DIV/0!</v>
      </c>
      <c r="Z2" s="49" t="e">
        <f t="shared" ref="Z2:Z65" si="2">AVERAGE(L2:X2)</f>
        <v>#DIV/0!</v>
      </c>
      <c r="AA2" s="46"/>
      <c r="AB2" s="47"/>
      <c r="AC2" s="47"/>
      <c r="AD2" s="47"/>
      <c r="AE2" s="47"/>
      <c r="AF2" s="47"/>
      <c r="AG2" s="47"/>
      <c r="AH2" s="47"/>
      <c r="AI2" s="47"/>
      <c r="AJ2" s="47"/>
      <c r="AK2" s="50"/>
      <c r="AL2" s="50"/>
      <c r="AM2" s="51"/>
      <c r="AN2" s="52" t="e">
        <f>(AVERAGE(AA2:AJ2)*50%)+(AM2*50%)</f>
        <v>#DIV/0!</v>
      </c>
      <c r="AO2" s="49" t="e">
        <f>AVERAGE(AA2:AM2)</f>
        <v>#DIV/0!</v>
      </c>
      <c r="AP2" s="46"/>
      <c r="AQ2" s="47"/>
      <c r="AR2" s="47"/>
      <c r="AS2" s="47"/>
      <c r="AT2" s="47"/>
      <c r="AU2" s="47"/>
      <c r="AV2" s="47"/>
      <c r="AW2" s="47"/>
      <c r="AX2" s="47"/>
      <c r="AY2" s="47"/>
      <c r="AZ2" s="50"/>
      <c r="BA2" s="50"/>
      <c r="BB2" s="51"/>
      <c r="BC2" s="52" t="e">
        <f>(AVERAGE(AP2:AY2)*50%)+(BB2*50%)</f>
        <v>#DIV/0!</v>
      </c>
      <c r="BD2" s="49" t="e">
        <f>AVERAGE(AP2:BB2)</f>
        <v>#DIV/0!</v>
      </c>
      <c r="BE2" s="46"/>
      <c r="BF2" s="47"/>
      <c r="BG2" s="47"/>
      <c r="BH2" s="47"/>
      <c r="BI2" s="47"/>
      <c r="BJ2" s="47"/>
      <c r="BK2" s="47"/>
      <c r="BL2" s="47"/>
      <c r="BM2" s="47"/>
      <c r="BN2" s="47"/>
      <c r="BO2" s="50"/>
      <c r="BP2" s="50"/>
      <c r="BQ2" s="51"/>
      <c r="BR2" s="52" t="e">
        <f>(AVERAGE(BE2:BN2)*50%)+(BQ2*50%)</f>
        <v>#DIV/0!</v>
      </c>
      <c r="BS2" s="49" t="e">
        <f>AVERAGE(BE2:BQ2)</f>
        <v>#DIV/0!</v>
      </c>
      <c r="BT2" s="46"/>
      <c r="BU2" s="47"/>
      <c r="BV2" s="47"/>
      <c r="BW2" s="47"/>
      <c r="BX2" s="53" t="e">
        <f>AVERAGE(BT2:BW2)</f>
        <v>#DIV/0!</v>
      </c>
      <c r="BY2" s="54"/>
      <c r="BZ2" s="55"/>
      <c r="CA2" s="47"/>
      <c r="CB2" s="47"/>
      <c r="CC2" s="47"/>
      <c r="CD2" s="47"/>
      <c r="CE2" s="47"/>
      <c r="CF2" s="47"/>
      <c r="CG2" s="47"/>
      <c r="CH2" s="47"/>
      <c r="CI2" s="50"/>
      <c r="CJ2" s="50"/>
      <c r="CK2" s="51"/>
      <c r="CL2" s="52" t="e">
        <f>(AVERAGE(BY2:CH2)*50%)+(CK2*50%)</f>
        <v>#DIV/0!</v>
      </c>
      <c r="CM2" s="56" t="e">
        <f>AVERAGE(BY2:CK2)</f>
        <v>#DIV/0!</v>
      </c>
      <c r="CN2" s="54"/>
      <c r="CO2" s="55"/>
      <c r="CP2" s="47"/>
      <c r="CQ2" s="47"/>
      <c r="CR2" s="53" t="e">
        <f>AVERAGE(CN2:CQ2)</f>
        <v>#DIV/0!</v>
      </c>
      <c r="CS2" s="54"/>
      <c r="CT2" s="55"/>
      <c r="CU2" s="47"/>
      <c r="CV2" s="47"/>
      <c r="CW2" s="47"/>
      <c r="CX2" s="47"/>
      <c r="CY2" s="47"/>
      <c r="CZ2" s="47"/>
      <c r="DA2" s="53" t="e">
        <f t="shared" ref="DA2:DA62" si="3">AVERAGE(CS2:CZ2)</f>
        <v>#DIV/0!</v>
      </c>
      <c r="DB2" s="46"/>
      <c r="DC2" s="47"/>
      <c r="DD2" s="47"/>
      <c r="DE2" s="47"/>
      <c r="DF2" s="47"/>
      <c r="DG2" s="47"/>
      <c r="DH2" s="47"/>
      <c r="DI2" s="47"/>
      <c r="DJ2" s="57" t="e">
        <f>AVERAGE(DB2:DI2)</f>
        <v>#DIV/0!</v>
      </c>
      <c r="DK2" s="58"/>
      <c r="DL2" s="56" t="e">
        <f>AVERAGE(DB2:DI2,DK2)</f>
        <v>#DIV/0!</v>
      </c>
      <c r="DM2" s="46"/>
      <c r="DN2" s="47"/>
      <c r="DO2" s="47"/>
      <c r="DP2" s="47"/>
      <c r="DQ2" s="47"/>
      <c r="DR2" s="47"/>
      <c r="DS2" s="47"/>
      <c r="DT2" s="47"/>
      <c r="DU2" s="47"/>
      <c r="DV2" s="47"/>
      <c r="DW2" s="50"/>
      <c r="DX2" s="50"/>
      <c r="DY2" s="59"/>
      <c r="DZ2" s="60" t="e">
        <f>AVERAGE(DM2:DY2)</f>
        <v>#DIV/0!</v>
      </c>
      <c r="EA2" s="61" t="e">
        <f>AVERAGE(DM2:DX2)</f>
        <v>#DIV/0!</v>
      </c>
      <c r="EB2" s="46"/>
      <c r="EC2" s="47"/>
      <c r="ED2" s="47"/>
      <c r="EE2" s="47"/>
      <c r="EF2" s="47"/>
      <c r="EG2" s="47"/>
      <c r="EH2" s="47"/>
      <c r="EI2" s="47"/>
      <c r="EJ2" s="53" t="e">
        <f t="shared" ref="EJ2:EJ62" si="4">AVERAGE(EB2:EI2)</f>
        <v>#DIV/0!</v>
      </c>
      <c r="EK2" s="46"/>
      <c r="EL2" s="47"/>
      <c r="EM2" s="47"/>
      <c r="EN2" s="47"/>
      <c r="EO2" s="53" t="e">
        <f>AVERAGE(EK2:EN2)</f>
        <v>#DIV/0!</v>
      </c>
      <c r="EP2" s="46"/>
      <c r="EQ2" s="47"/>
      <c r="ER2" s="47"/>
      <c r="ES2" s="47"/>
      <c r="ET2" s="53" t="e">
        <f>AVERAGE(EP2:ES2)</f>
        <v>#DIV/0!</v>
      </c>
      <c r="EU2" s="46"/>
      <c r="EV2" s="47"/>
      <c r="EW2" s="47"/>
      <c r="EX2" s="47"/>
      <c r="EY2" s="53" t="e">
        <f>AVERAGE(EU2:EX2)</f>
        <v>#DIV/0!</v>
      </c>
      <c r="EZ2" s="46"/>
      <c r="FA2" s="47"/>
      <c r="FB2" s="47"/>
      <c r="FC2" s="47"/>
      <c r="FD2" s="62" t="e">
        <f>AVERAGE(EZ2:FC2)</f>
        <v>#DIV/0!</v>
      </c>
      <c r="FE2" s="46"/>
      <c r="FF2" s="47"/>
      <c r="FG2" s="47"/>
      <c r="FH2" s="47"/>
      <c r="FI2" s="63" t="e">
        <f>AVERAGE(FE2:FH2)</f>
        <v>#DIV/0!</v>
      </c>
      <c r="FJ2" s="64"/>
      <c r="FK2" s="65"/>
      <c r="FL2" s="65"/>
      <c r="FM2" s="65"/>
      <c r="FN2" s="66" t="e">
        <f>AVERAGE(FJ2:FM2)</f>
        <v>#DIV/0!</v>
      </c>
      <c r="FO2" s="64"/>
      <c r="FP2" s="65"/>
      <c r="FQ2" s="65"/>
      <c r="FR2" s="65"/>
      <c r="FS2" s="66" t="e">
        <f>AVERAGE(FO2:FR2)</f>
        <v>#DIV/0!</v>
      </c>
      <c r="FT2" s="64"/>
      <c r="FU2" s="65"/>
      <c r="FV2" s="65"/>
      <c r="FW2" s="65"/>
      <c r="FX2" s="66" t="e">
        <f>AVERAGE(FT2:FW2)</f>
        <v>#DIV/0!</v>
      </c>
      <c r="FY2" s="67" t="e">
        <f>AVERAGE(FI2,FN2,FS2)</f>
        <v>#DIV/0!</v>
      </c>
      <c r="FZ2" s="64"/>
      <c r="GA2" s="65"/>
      <c r="GB2" s="65"/>
      <c r="GC2" s="65"/>
      <c r="GD2" s="68" t="e">
        <f>AVERAGE(FZ2:GC2)</f>
        <v>#DIV/0!</v>
      </c>
      <c r="GE2" s="69" t="e">
        <f t="shared" ref="GE2:GE65" si="5">AVERAGE(FZ2:GC2)</f>
        <v>#DIV/0!</v>
      </c>
      <c r="GF2" s="54"/>
      <c r="GG2" s="55"/>
      <c r="GH2" s="55"/>
      <c r="GI2" s="55"/>
      <c r="GJ2" s="55"/>
      <c r="GK2" s="55"/>
      <c r="GL2" s="55"/>
      <c r="GM2" s="55"/>
      <c r="GN2" s="70" t="e">
        <f>AVERAGE(GF2:GM2)</f>
        <v>#DIV/0!</v>
      </c>
      <c r="GO2" s="66" t="e">
        <f>AVERAGE(GF2:GK2)</f>
        <v>#DIV/0!</v>
      </c>
      <c r="GP2" s="54"/>
      <c r="GQ2" s="55"/>
      <c r="GR2" s="55"/>
      <c r="GS2" s="55"/>
      <c r="GT2" s="55"/>
      <c r="GU2" s="55"/>
      <c r="GV2" s="55"/>
      <c r="GW2" s="55"/>
      <c r="GX2" s="70" t="e">
        <f>AVERAGE(GP2:GW2)</f>
        <v>#DIV/0!</v>
      </c>
      <c r="GY2" s="71" t="e">
        <f>AVERAGE(GP2:GU2)</f>
        <v>#DIV/0!</v>
      </c>
      <c r="GZ2" s="54"/>
      <c r="HA2" s="72"/>
      <c r="HB2" s="72"/>
      <c r="HC2" s="72"/>
      <c r="HD2" s="72"/>
      <c r="HE2" s="55"/>
      <c r="HF2" s="55"/>
      <c r="HG2" s="55"/>
      <c r="HH2" s="70" t="e">
        <f>AVERAGE(GZ2:HG2)</f>
        <v>#DIV/0!</v>
      </c>
      <c r="HI2" s="71" t="e">
        <f>AVERAGE(GZ2:HE2)</f>
        <v>#DIV/0!</v>
      </c>
      <c r="HJ2" s="54"/>
      <c r="HK2" s="55"/>
      <c r="HL2" s="55"/>
      <c r="HM2" s="55"/>
      <c r="HN2" s="65"/>
      <c r="HO2" s="65"/>
      <c r="HP2" s="55"/>
      <c r="HQ2" s="55"/>
      <c r="HR2" s="70" t="e">
        <f>AVERAGE(HJ2:HQ2)</f>
        <v>#DIV/0!</v>
      </c>
      <c r="HS2" s="71" t="e">
        <f>AVERAGE(HJ2:HO2)</f>
        <v>#DIV/0!</v>
      </c>
      <c r="HT2" s="54"/>
      <c r="HU2" s="55"/>
      <c r="HV2" s="55"/>
      <c r="HW2" s="55"/>
      <c r="HX2" s="65"/>
      <c r="HY2" s="65"/>
      <c r="HZ2" s="55"/>
      <c r="IA2" s="55"/>
      <c r="IB2" s="70" t="e">
        <f>AVERAGE(HT2:IA2)</f>
        <v>#DIV/0!</v>
      </c>
      <c r="IC2" s="73" t="e">
        <f>AVERAGE(HT2:HY2)</f>
        <v>#DIV/0!</v>
      </c>
      <c r="ID2" s="74"/>
      <c r="IE2" s="75" t="e">
        <f t="shared" ref="IE2:IE33" si="6">AVERAGE(L2:ID2)</f>
        <v>#DIV/0!</v>
      </c>
      <c r="IF2" s="76" t="e">
        <f t="shared" ref="IF2:IF33" si="7">RANK(IE2,$IE$2:$IE$33,0)</f>
        <v>#DIV/0!</v>
      </c>
      <c r="IG2" s="77" t="e">
        <f>(II2*50%)+(ID2*50%)</f>
        <v>#DIV/0!</v>
      </c>
      <c r="IH2" s="78" t="e">
        <f>AVERAGE(GN2,GX2,HH2,IB2,ID2)</f>
        <v>#DIV/0!</v>
      </c>
      <c r="II2" s="56" t="e">
        <f>AVERAGE(GE2,GO2,GY2,HI2,IC2)</f>
        <v>#DIV/0!</v>
      </c>
      <c r="IJ2" s="79" t="e">
        <f>AVERAGE(Z2,AO2,BD2,BS2,BX2,CM2,CR2,DA2,DL2,DZ2,EJ2,EO2,ET2,EY2,FY2,IH2)</f>
        <v>#DIV/0!</v>
      </c>
      <c r="IK2" s="79" t="e">
        <f>AVERAGE(X2,AM2,BB2,BQ2,BX2,CK2,CR2,DA2,EA2,EJ2,EO2,ET2,EY2,FY2,ID2)</f>
        <v>#DIV/0!</v>
      </c>
      <c r="IL2" s="80"/>
      <c r="IM2" s="81"/>
      <c r="IN2" s="82"/>
    </row>
    <row r="3" spans="1:248" ht="18.75" customHeight="1" x14ac:dyDescent="0.3">
      <c r="A3" s="84">
        <v>2</v>
      </c>
      <c r="B3" s="85"/>
      <c r="C3" s="85"/>
      <c r="D3" s="85"/>
      <c r="E3" s="85"/>
      <c r="F3" s="86"/>
      <c r="G3" s="87"/>
      <c r="H3" s="87" t="e">
        <f t="shared" si="0"/>
        <v>#DIV/0!</v>
      </c>
      <c r="I3" s="87" t="e">
        <f t="shared" si="1"/>
        <v>#DIV/0!</v>
      </c>
      <c r="J3" s="88"/>
      <c r="K3" s="89"/>
      <c r="L3" s="90"/>
      <c r="M3" s="91"/>
      <c r="N3" s="91"/>
      <c r="O3" s="91"/>
      <c r="P3" s="91"/>
      <c r="Q3" s="91"/>
      <c r="R3" s="91"/>
      <c r="S3" s="91"/>
      <c r="T3" s="91"/>
      <c r="U3" s="91"/>
      <c r="V3" s="92"/>
      <c r="W3" s="92"/>
      <c r="X3" s="93"/>
      <c r="Y3" s="94" t="e">
        <f t="shared" ref="Y3:Y65" si="8">(AVERAGE(L3:U3)*50%)+(X3*50%)</f>
        <v>#DIV/0!</v>
      </c>
      <c r="Z3" s="95" t="e">
        <f t="shared" si="2"/>
        <v>#DIV/0!</v>
      </c>
      <c r="AA3" s="90"/>
      <c r="AB3" s="91"/>
      <c r="AC3" s="91"/>
      <c r="AD3" s="91"/>
      <c r="AE3" s="91"/>
      <c r="AF3" s="91"/>
      <c r="AG3" s="91"/>
      <c r="AH3" s="91"/>
      <c r="AI3" s="91"/>
      <c r="AJ3" s="91"/>
      <c r="AK3" s="92"/>
      <c r="AL3" s="92"/>
      <c r="AM3" s="93"/>
      <c r="AN3" s="94" t="e">
        <f t="shared" ref="AN3:AN65" si="9">(AVERAGE(AA3:AJ3)*50%)+(AM3*50%)</f>
        <v>#DIV/0!</v>
      </c>
      <c r="AO3" s="95" t="e">
        <f t="shared" ref="AO3:AO65" si="10">AVERAGE(AA3:AM3)</f>
        <v>#DIV/0!</v>
      </c>
      <c r="AP3" s="90"/>
      <c r="AQ3" s="91"/>
      <c r="AR3" s="91"/>
      <c r="AS3" s="91"/>
      <c r="AT3" s="91"/>
      <c r="AU3" s="91"/>
      <c r="AV3" s="91"/>
      <c r="AW3" s="91"/>
      <c r="AX3" s="91"/>
      <c r="AY3" s="91"/>
      <c r="AZ3" s="92"/>
      <c r="BA3" s="92"/>
      <c r="BB3" s="93"/>
      <c r="BC3" s="94" t="e">
        <f t="shared" ref="BC3:BC65" si="11">(AVERAGE(AP3:AY3)*50%)+(BB3*50%)</f>
        <v>#DIV/0!</v>
      </c>
      <c r="BD3" s="95" t="e">
        <f t="shared" ref="BD3:BD65" si="12">AVERAGE(AP3:BB3)</f>
        <v>#DIV/0!</v>
      </c>
      <c r="BE3" s="90"/>
      <c r="BF3" s="91"/>
      <c r="BG3" s="91"/>
      <c r="BH3" s="91"/>
      <c r="BI3" s="91"/>
      <c r="BJ3" s="91"/>
      <c r="BK3" s="91"/>
      <c r="BL3" s="91"/>
      <c r="BM3" s="91"/>
      <c r="BN3" s="91"/>
      <c r="BO3" s="92"/>
      <c r="BP3" s="92"/>
      <c r="BQ3" s="93"/>
      <c r="BR3" s="94" t="e">
        <f t="shared" ref="BR3:BR65" si="13">(AVERAGE(BE3:BN3)*50%)+(BQ3*50%)</f>
        <v>#DIV/0!</v>
      </c>
      <c r="BS3" s="95" t="e">
        <f t="shared" ref="BS3:BS65" si="14">AVERAGE(BE3:BQ3)</f>
        <v>#DIV/0!</v>
      </c>
      <c r="BT3" s="90"/>
      <c r="BU3" s="91"/>
      <c r="BV3" s="91"/>
      <c r="BW3" s="91"/>
      <c r="BX3" s="96" t="e">
        <f t="shared" ref="BX3:BX65" si="15">AVERAGE(BT3:BW3)</f>
        <v>#DIV/0!</v>
      </c>
      <c r="BY3" s="97"/>
      <c r="BZ3" s="98"/>
      <c r="CA3" s="91"/>
      <c r="CB3" s="91"/>
      <c r="CC3" s="91"/>
      <c r="CD3" s="91"/>
      <c r="CE3" s="91"/>
      <c r="CF3" s="91"/>
      <c r="CG3" s="91"/>
      <c r="CH3" s="91"/>
      <c r="CI3" s="92"/>
      <c r="CJ3" s="92"/>
      <c r="CK3" s="93"/>
      <c r="CL3" s="94" t="e">
        <f t="shared" ref="CL3:CL65" si="16">(AVERAGE(BY3:CH3)*50%)+(CK3*50%)</f>
        <v>#DIV/0!</v>
      </c>
      <c r="CM3" s="99" t="e">
        <f t="shared" ref="CM3:CM65" si="17">AVERAGE(BY3:CK3)</f>
        <v>#DIV/0!</v>
      </c>
      <c r="CN3" s="97"/>
      <c r="CO3" s="98"/>
      <c r="CP3" s="91"/>
      <c r="CQ3" s="91"/>
      <c r="CR3" s="96" t="e">
        <f t="shared" ref="CR3:CR65" si="18">AVERAGE(CN3:CQ3)</f>
        <v>#DIV/0!</v>
      </c>
      <c r="CS3" s="97"/>
      <c r="CT3" s="98"/>
      <c r="CU3" s="91"/>
      <c r="CV3" s="91"/>
      <c r="CW3" s="91"/>
      <c r="CX3" s="91"/>
      <c r="CY3" s="91"/>
      <c r="CZ3" s="91"/>
      <c r="DA3" s="96" t="e">
        <f t="shared" si="3"/>
        <v>#DIV/0!</v>
      </c>
      <c r="DB3" s="90"/>
      <c r="DC3" s="91"/>
      <c r="DD3" s="91"/>
      <c r="DE3" s="91"/>
      <c r="DF3" s="91"/>
      <c r="DG3" s="91"/>
      <c r="DH3" s="91"/>
      <c r="DI3" s="91"/>
      <c r="DJ3" s="100" t="e">
        <f t="shared" ref="DJ3:DJ65" si="19">AVERAGE(DB3:DG3)</f>
        <v>#DIV/0!</v>
      </c>
      <c r="DK3" s="101"/>
      <c r="DL3" s="99" t="e">
        <f t="shared" ref="DL3:DL65" si="20">AVERAGE(DB3:DI3,DK3)</f>
        <v>#DIV/0!</v>
      </c>
      <c r="DM3" s="90"/>
      <c r="DN3" s="91"/>
      <c r="DO3" s="91"/>
      <c r="DP3" s="91"/>
      <c r="DQ3" s="91"/>
      <c r="DR3" s="91"/>
      <c r="DS3" s="91"/>
      <c r="DT3" s="91"/>
      <c r="DU3" s="91"/>
      <c r="DV3" s="91"/>
      <c r="DW3" s="92"/>
      <c r="DX3" s="92"/>
      <c r="DY3" s="102"/>
      <c r="DZ3" s="103" t="e">
        <f t="shared" ref="DZ3:DZ65" si="21">AVERAGE(DM3:DY3)</f>
        <v>#DIV/0!</v>
      </c>
      <c r="EA3" s="104" t="e">
        <f t="shared" ref="EA3:EA66" si="22">AVERAGE(DM3:DX3)</f>
        <v>#DIV/0!</v>
      </c>
      <c r="EB3" s="90"/>
      <c r="EC3" s="91"/>
      <c r="ED3" s="91"/>
      <c r="EE3" s="91"/>
      <c r="EF3" s="91"/>
      <c r="EG3" s="91"/>
      <c r="EH3" s="91"/>
      <c r="EI3" s="91"/>
      <c r="EJ3" s="96" t="e">
        <f t="shared" si="4"/>
        <v>#DIV/0!</v>
      </c>
      <c r="EK3" s="90"/>
      <c r="EL3" s="91"/>
      <c r="EM3" s="91"/>
      <c r="EN3" s="91"/>
      <c r="EO3" s="96" t="e">
        <f t="shared" ref="EO3:EO65" si="23">AVERAGE(EK3:EN3)</f>
        <v>#DIV/0!</v>
      </c>
      <c r="EP3" s="90"/>
      <c r="EQ3" s="91"/>
      <c r="ER3" s="91"/>
      <c r="ES3" s="91"/>
      <c r="ET3" s="96" t="e">
        <f t="shared" ref="ET3:ET65" si="24">AVERAGE(EP3:ES3)</f>
        <v>#DIV/0!</v>
      </c>
      <c r="EU3" s="90"/>
      <c r="EV3" s="91"/>
      <c r="EW3" s="91"/>
      <c r="EX3" s="91"/>
      <c r="EY3" s="96" t="e">
        <f t="shared" ref="EY3:EY65" si="25">AVERAGE(EU3:EX3)</f>
        <v>#DIV/0!</v>
      </c>
      <c r="EZ3" s="105"/>
      <c r="FA3" s="92"/>
      <c r="FB3" s="91"/>
      <c r="FC3" s="91"/>
      <c r="FD3" s="106" t="e">
        <f t="shared" ref="FD3:FD65" si="26">AVERAGE(EZ3:FC3)</f>
        <v>#DIV/0!</v>
      </c>
      <c r="FE3" s="105"/>
      <c r="FF3" s="92"/>
      <c r="FG3" s="91"/>
      <c r="FH3" s="91"/>
      <c r="FI3" s="107" t="e">
        <f t="shared" ref="FI3:FI65" si="27">AVERAGE(FE3:FH3)</f>
        <v>#DIV/0!</v>
      </c>
      <c r="FJ3" s="108"/>
      <c r="FK3" s="109"/>
      <c r="FL3" s="109"/>
      <c r="FM3" s="109"/>
      <c r="FN3" s="110" t="e">
        <f t="shared" ref="FN3:FN65" si="28">AVERAGE(FJ3:FM3)</f>
        <v>#DIV/0!</v>
      </c>
      <c r="FO3" s="108"/>
      <c r="FP3" s="109"/>
      <c r="FQ3" s="109"/>
      <c r="FR3" s="109"/>
      <c r="FS3" s="110" t="e">
        <f t="shared" ref="FS3:FS65" si="29">AVERAGE(FO3:FR3)</f>
        <v>#DIV/0!</v>
      </c>
      <c r="FT3" s="108"/>
      <c r="FU3" s="109"/>
      <c r="FV3" s="109"/>
      <c r="FW3" s="109"/>
      <c r="FX3" s="110" t="e">
        <f t="shared" ref="FX3:FX65" si="30">AVERAGE(FT3:FW3)</f>
        <v>#DIV/0!</v>
      </c>
      <c r="FY3" s="111" t="e">
        <f t="shared" ref="FY3:FY66" si="31">AVERAGE(FI3,FN3,FS3)</f>
        <v>#DIV/0!</v>
      </c>
      <c r="FZ3" s="108"/>
      <c r="GA3" s="109"/>
      <c r="GB3" s="109"/>
      <c r="GC3" s="109"/>
      <c r="GD3" s="112" t="e">
        <f t="shared" ref="GD3:GD65" si="32">AVERAGE(FZ3:GC3)</f>
        <v>#DIV/0!</v>
      </c>
      <c r="GE3" s="113" t="e">
        <f t="shared" si="5"/>
        <v>#DIV/0!</v>
      </c>
      <c r="GF3" s="97"/>
      <c r="GG3" s="98"/>
      <c r="GH3" s="98"/>
      <c r="GI3" s="98"/>
      <c r="GJ3" s="98"/>
      <c r="GK3" s="98"/>
      <c r="GL3" s="98"/>
      <c r="GM3" s="98"/>
      <c r="GN3" s="114" t="e">
        <f t="shared" ref="GN3:GN65" si="33">AVERAGE(GF3:GM3)</f>
        <v>#DIV/0!</v>
      </c>
      <c r="GO3" s="110" t="e">
        <f t="shared" ref="GO3:GO65" si="34">AVERAGE(GF3:GK3)</f>
        <v>#DIV/0!</v>
      </c>
      <c r="GP3" s="97"/>
      <c r="GQ3" s="98"/>
      <c r="GR3" s="98"/>
      <c r="GS3" s="98"/>
      <c r="GT3" s="98"/>
      <c r="GU3" s="98"/>
      <c r="GV3" s="98"/>
      <c r="GW3" s="98"/>
      <c r="GX3" s="114" t="e">
        <f t="shared" ref="GX3:GX65" si="35">AVERAGE(GP3:GW3)</f>
        <v>#DIV/0!</v>
      </c>
      <c r="GY3" s="115" t="e">
        <f t="shared" ref="GY3:GY65" si="36">AVERAGE(GP3:GU3)</f>
        <v>#DIV/0!</v>
      </c>
      <c r="GZ3" s="97"/>
      <c r="HA3" s="116"/>
      <c r="HB3" s="116"/>
      <c r="HC3" s="116"/>
      <c r="HD3" s="116"/>
      <c r="HE3" s="98"/>
      <c r="HF3" s="98"/>
      <c r="HG3" s="98"/>
      <c r="HH3" s="114" t="e">
        <f t="shared" ref="HH3:HH65" si="37">AVERAGE(GZ3:HG3)</f>
        <v>#DIV/0!</v>
      </c>
      <c r="HI3" s="115" t="e">
        <f t="shared" ref="HI3:HI65" si="38">AVERAGE(GZ3:HE3)</f>
        <v>#DIV/0!</v>
      </c>
      <c r="HJ3" s="97"/>
      <c r="HK3" s="98"/>
      <c r="HL3" s="109"/>
      <c r="HM3" s="109"/>
      <c r="HN3" s="109"/>
      <c r="HO3" s="109"/>
      <c r="HP3" s="98"/>
      <c r="HQ3" s="98"/>
      <c r="HR3" s="114" t="e">
        <f t="shared" ref="HR3:HR65" si="39">AVERAGE(HJ3:HQ3)</f>
        <v>#DIV/0!</v>
      </c>
      <c r="HS3" s="115" t="e">
        <f t="shared" ref="HS3:HS65" si="40">AVERAGE(HJ3:HO3)</f>
        <v>#DIV/0!</v>
      </c>
      <c r="HT3" s="97"/>
      <c r="HU3" s="98"/>
      <c r="HV3" s="109"/>
      <c r="HW3" s="109"/>
      <c r="HX3" s="109"/>
      <c r="HY3" s="109"/>
      <c r="HZ3" s="98"/>
      <c r="IA3" s="98"/>
      <c r="IB3" s="114" t="e">
        <f t="shared" ref="IB3:IB65" si="41">AVERAGE(HT3:IA3)</f>
        <v>#DIV/0!</v>
      </c>
      <c r="IC3" s="117" t="e">
        <f t="shared" ref="IC3:IC65" si="42">AVERAGE(HT3:HY3)</f>
        <v>#DIV/0!</v>
      </c>
      <c r="ID3" s="118"/>
      <c r="IE3" s="119" t="e">
        <f t="shared" si="6"/>
        <v>#DIV/0!</v>
      </c>
      <c r="IF3" s="120" t="e">
        <f t="shared" si="7"/>
        <v>#DIV/0!</v>
      </c>
      <c r="IG3" s="121" t="e">
        <f t="shared" ref="IG3:IG65" si="43">(II3*50%)+(ID3*50%)</f>
        <v>#DIV/0!</v>
      </c>
      <c r="IH3" s="122" t="e">
        <f t="shared" ref="IH3:IH66" si="44">AVERAGE(GN3,GX3,HH3,IB3,ID3)</f>
        <v>#DIV/0!</v>
      </c>
      <c r="II3" s="123" t="e">
        <f t="shared" ref="II3:II65" si="45">AVERAGE(GE3,GO3,GY3,HI3,IC3)</f>
        <v>#DIV/0!</v>
      </c>
      <c r="IJ3" s="124" t="e">
        <f t="shared" ref="IJ3:IJ65" si="46">AVERAGE(Z3,AO3,BD3,BS3,BX3,CM3,CR3,DA3,DL3,DZ3,EJ3,EO3,ET3,EY3,FY3,IH3)</f>
        <v>#DIV/0!</v>
      </c>
      <c r="IK3" s="124" t="e">
        <f t="shared" ref="IK3:IK65" si="47">AVERAGE(X3,AM3,BB3,BQ3,BX3,CK3,CR3,DA3,EA3,EJ3,EO3,ET3,EY3,FY3,ID3)</f>
        <v>#DIV/0!</v>
      </c>
      <c r="IL3" s="125"/>
      <c r="IM3" s="126"/>
      <c r="IN3" s="82"/>
    </row>
    <row r="4" spans="1:248" ht="18.75" customHeight="1" x14ac:dyDescent="0.3">
      <c r="A4" s="84">
        <v>3</v>
      </c>
      <c r="B4" s="85"/>
      <c r="C4" s="85"/>
      <c r="D4" s="41"/>
      <c r="E4" s="85"/>
      <c r="F4" s="86"/>
      <c r="G4" s="87"/>
      <c r="H4" s="87" t="e">
        <f t="shared" si="0"/>
        <v>#DIV/0!</v>
      </c>
      <c r="I4" s="87" t="e">
        <f t="shared" si="1"/>
        <v>#DIV/0!</v>
      </c>
      <c r="J4" s="127"/>
      <c r="K4" s="128"/>
      <c r="L4" s="90"/>
      <c r="M4" s="91"/>
      <c r="N4" s="91"/>
      <c r="O4" s="91"/>
      <c r="P4" s="91"/>
      <c r="Q4" s="91"/>
      <c r="R4" s="91"/>
      <c r="S4" s="91"/>
      <c r="T4" s="91"/>
      <c r="U4" s="91"/>
      <c r="V4" s="92"/>
      <c r="W4" s="92"/>
      <c r="X4" s="93"/>
      <c r="Y4" s="94" t="e">
        <f t="shared" si="8"/>
        <v>#DIV/0!</v>
      </c>
      <c r="Z4" s="95" t="e">
        <f t="shared" si="2"/>
        <v>#DIV/0!</v>
      </c>
      <c r="AA4" s="90"/>
      <c r="AB4" s="91"/>
      <c r="AC4" s="91"/>
      <c r="AD4" s="91"/>
      <c r="AE4" s="91"/>
      <c r="AF4" s="91"/>
      <c r="AG4" s="91"/>
      <c r="AH4" s="91"/>
      <c r="AI4" s="91"/>
      <c r="AJ4" s="91"/>
      <c r="AK4" s="92"/>
      <c r="AL4" s="92"/>
      <c r="AM4" s="93"/>
      <c r="AN4" s="94" t="e">
        <f t="shared" si="9"/>
        <v>#DIV/0!</v>
      </c>
      <c r="AO4" s="95" t="e">
        <f t="shared" si="10"/>
        <v>#DIV/0!</v>
      </c>
      <c r="AP4" s="90"/>
      <c r="AQ4" s="91"/>
      <c r="AR4" s="91"/>
      <c r="AS4" s="91"/>
      <c r="AT4" s="91"/>
      <c r="AU4" s="91"/>
      <c r="AV4" s="91"/>
      <c r="AW4" s="91"/>
      <c r="AX4" s="91"/>
      <c r="AY4" s="91"/>
      <c r="AZ4" s="92"/>
      <c r="BA4" s="92"/>
      <c r="BB4" s="93"/>
      <c r="BC4" s="94" t="e">
        <f t="shared" si="11"/>
        <v>#DIV/0!</v>
      </c>
      <c r="BD4" s="95" t="e">
        <f t="shared" si="12"/>
        <v>#DIV/0!</v>
      </c>
      <c r="BE4" s="90"/>
      <c r="BF4" s="91"/>
      <c r="BG4" s="91"/>
      <c r="BH4" s="91"/>
      <c r="BI4" s="91"/>
      <c r="BJ4" s="91"/>
      <c r="BK4" s="91"/>
      <c r="BL4" s="91"/>
      <c r="BM4" s="91"/>
      <c r="BN4" s="91"/>
      <c r="BO4" s="92"/>
      <c r="BP4" s="92"/>
      <c r="BQ4" s="93"/>
      <c r="BR4" s="94" t="e">
        <f t="shared" si="13"/>
        <v>#DIV/0!</v>
      </c>
      <c r="BS4" s="95" t="e">
        <f t="shared" si="14"/>
        <v>#DIV/0!</v>
      </c>
      <c r="BT4" s="90"/>
      <c r="BU4" s="91"/>
      <c r="BV4" s="91"/>
      <c r="BW4" s="91"/>
      <c r="BX4" s="96" t="e">
        <f t="shared" si="15"/>
        <v>#DIV/0!</v>
      </c>
      <c r="BY4" s="97"/>
      <c r="BZ4" s="98"/>
      <c r="CA4" s="91"/>
      <c r="CB4" s="91"/>
      <c r="CC4" s="91"/>
      <c r="CD4" s="91"/>
      <c r="CE4" s="91"/>
      <c r="CF4" s="91"/>
      <c r="CG4" s="91"/>
      <c r="CH4" s="91"/>
      <c r="CI4" s="92"/>
      <c r="CJ4" s="92"/>
      <c r="CK4" s="93"/>
      <c r="CL4" s="94" t="e">
        <f t="shared" si="16"/>
        <v>#DIV/0!</v>
      </c>
      <c r="CM4" s="99" t="e">
        <f t="shared" si="17"/>
        <v>#DIV/0!</v>
      </c>
      <c r="CN4" s="97"/>
      <c r="CO4" s="98"/>
      <c r="CP4" s="91"/>
      <c r="CQ4" s="91"/>
      <c r="CR4" s="96" t="e">
        <f t="shared" si="18"/>
        <v>#DIV/0!</v>
      </c>
      <c r="CS4" s="97"/>
      <c r="CT4" s="98"/>
      <c r="CU4" s="91"/>
      <c r="CV4" s="91"/>
      <c r="CW4" s="91"/>
      <c r="CX4" s="91"/>
      <c r="CY4" s="91"/>
      <c r="CZ4" s="91"/>
      <c r="DA4" s="96" t="e">
        <f t="shared" si="3"/>
        <v>#DIV/0!</v>
      </c>
      <c r="DB4" s="90"/>
      <c r="DC4" s="91"/>
      <c r="DD4" s="91"/>
      <c r="DE4" s="91"/>
      <c r="DF4" s="91"/>
      <c r="DG4" s="91"/>
      <c r="DH4" s="91"/>
      <c r="DI4" s="91"/>
      <c r="DJ4" s="100" t="e">
        <f t="shared" si="19"/>
        <v>#DIV/0!</v>
      </c>
      <c r="DK4" s="101"/>
      <c r="DL4" s="99" t="e">
        <f t="shared" si="20"/>
        <v>#DIV/0!</v>
      </c>
      <c r="DM4" s="90"/>
      <c r="DN4" s="91"/>
      <c r="DO4" s="91"/>
      <c r="DP4" s="91"/>
      <c r="DQ4" s="91"/>
      <c r="DR4" s="91"/>
      <c r="DS4" s="91"/>
      <c r="DT4" s="91"/>
      <c r="DU4" s="91"/>
      <c r="DV4" s="91"/>
      <c r="DW4" s="92"/>
      <c r="DX4" s="92"/>
      <c r="DY4" s="102"/>
      <c r="DZ4" s="103" t="e">
        <f t="shared" si="21"/>
        <v>#DIV/0!</v>
      </c>
      <c r="EA4" s="104" t="e">
        <f t="shared" si="22"/>
        <v>#DIV/0!</v>
      </c>
      <c r="EB4" s="90"/>
      <c r="EC4" s="91"/>
      <c r="ED4" s="91"/>
      <c r="EE4" s="91"/>
      <c r="EF4" s="91"/>
      <c r="EG4" s="91"/>
      <c r="EH4" s="91"/>
      <c r="EI4" s="91"/>
      <c r="EJ4" s="96" t="e">
        <f t="shared" si="4"/>
        <v>#DIV/0!</v>
      </c>
      <c r="EK4" s="90"/>
      <c r="EL4" s="91"/>
      <c r="EM4" s="91"/>
      <c r="EN4" s="91"/>
      <c r="EO4" s="96" t="e">
        <f t="shared" si="23"/>
        <v>#DIV/0!</v>
      </c>
      <c r="EP4" s="90"/>
      <c r="EQ4" s="91"/>
      <c r="ER4" s="91"/>
      <c r="ES4" s="91"/>
      <c r="ET4" s="96" t="e">
        <f t="shared" si="24"/>
        <v>#DIV/0!</v>
      </c>
      <c r="EU4" s="90"/>
      <c r="EV4" s="91"/>
      <c r="EW4" s="91"/>
      <c r="EX4" s="91"/>
      <c r="EY4" s="96" t="e">
        <f t="shared" si="25"/>
        <v>#DIV/0!</v>
      </c>
      <c r="EZ4" s="90"/>
      <c r="FA4" s="91"/>
      <c r="FB4" s="91"/>
      <c r="FC4" s="91"/>
      <c r="FD4" s="106" t="e">
        <f t="shared" si="26"/>
        <v>#DIV/0!</v>
      </c>
      <c r="FE4" s="90"/>
      <c r="FF4" s="91"/>
      <c r="FG4" s="91"/>
      <c r="FH4" s="91"/>
      <c r="FI4" s="107" t="e">
        <f t="shared" si="27"/>
        <v>#DIV/0!</v>
      </c>
      <c r="FJ4" s="108"/>
      <c r="FK4" s="109"/>
      <c r="FL4" s="109"/>
      <c r="FM4" s="109"/>
      <c r="FN4" s="110" t="e">
        <f t="shared" si="28"/>
        <v>#DIV/0!</v>
      </c>
      <c r="FO4" s="108"/>
      <c r="FP4" s="109"/>
      <c r="FQ4" s="109"/>
      <c r="FR4" s="109"/>
      <c r="FS4" s="110" t="e">
        <f t="shared" si="29"/>
        <v>#DIV/0!</v>
      </c>
      <c r="FT4" s="108"/>
      <c r="FU4" s="109"/>
      <c r="FV4" s="109"/>
      <c r="FW4" s="109"/>
      <c r="FX4" s="110" t="e">
        <f t="shared" si="30"/>
        <v>#DIV/0!</v>
      </c>
      <c r="FY4" s="111" t="e">
        <f t="shared" si="31"/>
        <v>#DIV/0!</v>
      </c>
      <c r="FZ4" s="108"/>
      <c r="GA4" s="109"/>
      <c r="GB4" s="109"/>
      <c r="GC4" s="109"/>
      <c r="GD4" s="112" t="e">
        <f t="shared" si="32"/>
        <v>#DIV/0!</v>
      </c>
      <c r="GE4" s="113" t="e">
        <f t="shared" si="5"/>
        <v>#DIV/0!</v>
      </c>
      <c r="GF4" s="97"/>
      <c r="GG4" s="98"/>
      <c r="GH4" s="98"/>
      <c r="GI4" s="98"/>
      <c r="GJ4" s="98"/>
      <c r="GK4" s="98"/>
      <c r="GL4" s="98"/>
      <c r="GM4" s="98"/>
      <c r="GN4" s="114" t="e">
        <f t="shared" si="33"/>
        <v>#DIV/0!</v>
      </c>
      <c r="GO4" s="110" t="e">
        <f t="shared" si="34"/>
        <v>#DIV/0!</v>
      </c>
      <c r="GP4" s="97"/>
      <c r="GQ4" s="98"/>
      <c r="GR4" s="98"/>
      <c r="GS4" s="98"/>
      <c r="GT4" s="98"/>
      <c r="GU4" s="98"/>
      <c r="GV4" s="98"/>
      <c r="GW4" s="98"/>
      <c r="GX4" s="114" t="e">
        <f t="shared" si="35"/>
        <v>#DIV/0!</v>
      </c>
      <c r="GY4" s="115" t="e">
        <f t="shared" si="36"/>
        <v>#DIV/0!</v>
      </c>
      <c r="GZ4" s="97"/>
      <c r="HA4" s="116"/>
      <c r="HB4" s="116"/>
      <c r="HC4" s="116"/>
      <c r="HD4" s="116"/>
      <c r="HE4" s="98"/>
      <c r="HF4" s="98"/>
      <c r="HG4" s="98"/>
      <c r="HH4" s="114" t="e">
        <f t="shared" si="37"/>
        <v>#DIV/0!</v>
      </c>
      <c r="HI4" s="115" t="e">
        <f t="shared" si="38"/>
        <v>#DIV/0!</v>
      </c>
      <c r="HJ4" s="97"/>
      <c r="HK4" s="98"/>
      <c r="HL4" s="109"/>
      <c r="HM4" s="109"/>
      <c r="HN4" s="98"/>
      <c r="HO4" s="98"/>
      <c r="HP4" s="98"/>
      <c r="HQ4" s="98"/>
      <c r="HR4" s="114" t="e">
        <f t="shared" si="39"/>
        <v>#DIV/0!</v>
      </c>
      <c r="HS4" s="115" t="e">
        <f t="shared" si="40"/>
        <v>#DIV/0!</v>
      </c>
      <c r="HT4" s="97"/>
      <c r="HU4" s="98"/>
      <c r="HV4" s="109"/>
      <c r="HW4" s="109"/>
      <c r="HX4" s="109"/>
      <c r="HY4" s="109"/>
      <c r="HZ4" s="98"/>
      <c r="IA4" s="98"/>
      <c r="IB4" s="114" t="e">
        <f t="shared" si="41"/>
        <v>#DIV/0!</v>
      </c>
      <c r="IC4" s="117" t="e">
        <f t="shared" si="42"/>
        <v>#DIV/0!</v>
      </c>
      <c r="ID4" s="118"/>
      <c r="IE4" s="119" t="e">
        <f t="shared" si="6"/>
        <v>#DIV/0!</v>
      </c>
      <c r="IF4" s="120" t="e">
        <f t="shared" si="7"/>
        <v>#DIV/0!</v>
      </c>
      <c r="IG4" s="121" t="e">
        <f t="shared" si="43"/>
        <v>#DIV/0!</v>
      </c>
      <c r="IH4" s="122" t="e">
        <f t="shared" si="44"/>
        <v>#DIV/0!</v>
      </c>
      <c r="II4" s="123" t="e">
        <f t="shared" si="45"/>
        <v>#DIV/0!</v>
      </c>
      <c r="IJ4" s="124" t="e">
        <f t="shared" si="46"/>
        <v>#DIV/0!</v>
      </c>
      <c r="IK4" s="124" t="e">
        <f t="shared" si="47"/>
        <v>#DIV/0!</v>
      </c>
      <c r="IL4" s="125"/>
      <c r="IM4" s="126"/>
      <c r="IN4" s="82"/>
    </row>
    <row r="5" spans="1:248" ht="18.75" customHeight="1" x14ac:dyDescent="0.3">
      <c r="A5" s="84">
        <v>4</v>
      </c>
      <c r="B5" s="85"/>
      <c r="C5" s="85"/>
      <c r="D5" s="85"/>
      <c r="E5" s="85"/>
      <c r="F5" s="86"/>
      <c r="G5" s="87"/>
      <c r="H5" s="87" t="e">
        <f t="shared" si="0"/>
        <v>#DIV/0!</v>
      </c>
      <c r="I5" s="87" t="e">
        <f t="shared" si="1"/>
        <v>#DIV/0!</v>
      </c>
      <c r="J5" s="88"/>
      <c r="K5" s="89"/>
      <c r="L5" s="90"/>
      <c r="M5" s="91"/>
      <c r="N5" s="91"/>
      <c r="O5" s="91"/>
      <c r="P5" s="91"/>
      <c r="Q5" s="91"/>
      <c r="R5" s="91"/>
      <c r="S5" s="91"/>
      <c r="T5" s="91"/>
      <c r="U5" s="91"/>
      <c r="V5" s="92"/>
      <c r="W5" s="92"/>
      <c r="X5" s="93"/>
      <c r="Y5" s="94" t="e">
        <f t="shared" si="8"/>
        <v>#DIV/0!</v>
      </c>
      <c r="Z5" s="95" t="e">
        <f t="shared" si="2"/>
        <v>#DIV/0!</v>
      </c>
      <c r="AA5" s="90"/>
      <c r="AB5" s="91"/>
      <c r="AC5" s="91"/>
      <c r="AD5" s="91"/>
      <c r="AE5" s="91"/>
      <c r="AF5" s="91"/>
      <c r="AG5" s="91"/>
      <c r="AH5" s="91"/>
      <c r="AI5" s="91"/>
      <c r="AJ5" s="91"/>
      <c r="AK5" s="92"/>
      <c r="AL5" s="92"/>
      <c r="AM5" s="93"/>
      <c r="AN5" s="94" t="e">
        <f t="shared" si="9"/>
        <v>#DIV/0!</v>
      </c>
      <c r="AO5" s="95" t="e">
        <f t="shared" si="10"/>
        <v>#DIV/0!</v>
      </c>
      <c r="AP5" s="90"/>
      <c r="AQ5" s="91"/>
      <c r="AR5" s="91"/>
      <c r="AS5" s="91"/>
      <c r="AT5" s="91"/>
      <c r="AU5" s="91"/>
      <c r="AV5" s="91"/>
      <c r="AW5" s="91"/>
      <c r="AX5" s="91"/>
      <c r="AY5" s="91"/>
      <c r="AZ5" s="92"/>
      <c r="BA5" s="92"/>
      <c r="BB5" s="93"/>
      <c r="BC5" s="94" t="e">
        <f t="shared" si="11"/>
        <v>#DIV/0!</v>
      </c>
      <c r="BD5" s="95" t="e">
        <f t="shared" si="12"/>
        <v>#DIV/0!</v>
      </c>
      <c r="BE5" s="90"/>
      <c r="BF5" s="91"/>
      <c r="BG5" s="91"/>
      <c r="BH5" s="91"/>
      <c r="BI5" s="91"/>
      <c r="BJ5" s="91"/>
      <c r="BK5" s="91"/>
      <c r="BL5" s="91"/>
      <c r="BM5" s="91"/>
      <c r="BN5" s="91"/>
      <c r="BO5" s="92"/>
      <c r="BP5" s="92"/>
      <c r="BQ5" s="93"/>
      <c r="BR5" s="94" t="e">
        <f t="shared" si="13"/>
        <v>#DIV/0!</v>
      </c>
      <c r="BS5" s="95" t="e">
        <f t="shared" si="14"/>
        <v>#DIV/0!</v>
      </c>
      <c r="BT5" s="90"/>
      <c r="BU5" s="91"/>
      <c r="BV5" s="91"/>
      <c r="BW5" s="91"/>
      <c r="BX5" s="96" t="e">
        <f t="shared" si="15"/>
        <v>#DIV/0!</v>
      </c>
      <c r="BY5" s="97"/>
      <c r="BZ5" s="98"/>
      <c r="CA5" s="91"/>
      <c r="CB5" s="91"/>
      <c r="CC5" s="91"/>
      <c r="CD5" s="91"/>
      <c r="CE5" s="91"/>
      <c r="CF5" s="91"/>
      <c r="CG5" s="91"/>
      <c r="CH5" s="91"/>
      <c r="CI5" s="92"/>
      <c r="CJ5" s="92"/>
      <c r="CK5" s="93"/>
      <c r="CL5" s="94" t="e">
        <f t="shared" si="16"/>
        <v>#DIV/0!</v>
      </c>
      <c r="CM5" s="99" t="e">
        <f t="shared" si="17"/>
        <v>#DIV/0!</v>
      </c>
      <c r="CN5" s="97"/>
      <c r="CO5" s="98"/>
      <c r="CP5" s="91"/>
      <c r="CQ5" s="91"/>
      <c r="CR5" s="96" t="e">
        <f t="shared" si="18"/>
        <v>#DIV/0!</v>
      </c>
      <c r="CS5" s="97"/>
      <c r="CT5" s="98"/>
      <c r="CU5" s="91"/>
      <c r="CV5" s="91"/>
      <c r="CW5" s="91"/>
      <c r="CX5" s="91"/>
      <c r="CY5" s="91"/>
      <c r="CZ5" s="91"/>
      <c r="DA5" s="96" t="e">
        <f t="shared" si="3"/>
        <v>#DIV/0!</v>
      </c>
      <c r="DB5" s="90"/>
      <c r="DC5" s="91"/>
      <c r="DD5" s="91"/>
      <c r="DE5" s="91"/>
      <c r="DF5" s="91"/>
      <c r="DG5" s="91"/>
      <c r="DH5" s="91"/>
      <c r="DI5" s="91"/>
      <c r="DJ5" s="100" t="e">
        <f t="shared" si="19"/>
        <v>#DIV/0!</v>
      </c>
      <c r="DK5" s="101"/>
      <c r="DL5" s="99" t="e">
        <f t="shared" si="20"/>
        <v>#DIV/0!</v>
      </c>
      <c r="DM5" s="90"/>
      <c r="DN5" s="91"/>
      <c r="DO5" s="91"/>
      <c r="DP5" s="91"/>
      <c r="DQ5" s="91"/>
      <c r="DR5" s="91"/>
      <c r="DS5" s="91"/>
      <c r="DT5" s="91"/>
      <c r="DU5" s="91"/>
      <c r="DV5" s="91"/>
      <c r="DW5" s="92"/>
      <c r="DX5" s="92"/>
      <c r="DY5" s="102"/>
      <c r="DZ5" s="103" t="e">
        <f t="shared" si="21"/>
        <v>#DIV/0!</v>
      </c>
      <c r="EA5" s="104" t="e">
        <f t="shared" si="22"/>
        <v>#DIV/0!</v>
      </c>
      <c r="EB5" s="90"/>
      <c r="EC5" s="91"/>
      <c r="ED5" s="91"/>
      <c r="EE5" s="91"/>
      <c r="EF5" s="91"/>
      <c r="EG5" s="91"/>
      <c r="EH5" s="91"/>
      <c r="EI5" s="91"/>
      <c r="EJ5" s="96" t="e">
        <f t="shared" si="4"/>
        <v>#DIV/0!</v>
      </c>
      <c r="EK5" s="90"/>
      <c r="EL5" s="91"/>
      <c r="EM5" s="91"/>
      <c r="EN5" s="91"/>
      <c r="EO5" s="96" t="e">
        <f t="shared" si="23"/>
        <v>#DIV/0!</v>
      </c>
      <c r="EP5" s="90"/>
      <c r="EQ5" s="91"/>
      <c r="ER5" s="91"/>
      <c r="ES5" s="91"/>
      <c r="ET5" s="96" t="e">
        <f t="shared" si="24"/>
        <v>#DIV/0!</v>
      </c>
      <c r="EU5" s="90"/>
      <c r="EV5" s="91"/>
      <c r="EW5" s="91"/>
      <c r="EX5" s="91"/>
      <c r="EY5" s="96" t="e">
        <f t="shared" si="25"/>
        <v>#DIV/0!</v>
      </c>
      <c r="EZ5" s="90"/>
      <c r="FA5" s="91"/>
      <c r="FB5" s="91"/>
      <c r="FC5" s="91"/>
      <c r="FD5" s="106" t="e">
        <f t="shared" si="26"/>
        <v>#DIV/0!</v>
      </c>
      <c r="FE5" s="90"/>
      <c r="FF5" s="91"/>
      <c r="FG5" s="91"/>
      <c r="FH5" s="91"/>
      <c r="FI5" s="107" t="e">
        <f t="shared" si="27"/>
        <v>#DIV/0!</v>
      </c>
      <c r="FJ5" s="108"/>
      <c r="FK5" s="109"/>
      <c r="FL5" s="109"/>
      <c r="FM5" s="109"/>
      <c r="FN5" s="110" t="e">
        <f t="shared" si="28"/>
        <v>#DIV/0!</v>
      </c>
      <c r="FO5" s="108"/>
      <c r="FP5" s="109"/>
      <c r="FQ5" s="109"/>
      <c r="FR5" s="109"/>
      <c r="FS5" s="110" t="e">
        <f t="shared" si="29"/>
        <v>#DIV/0!</v>
      </c>
      <c r="FT5" s="108"/>
      <c r="FU5" s="109"/>
      <c r="FV5" s="109"/>
      <c r="FW5" s="109"/>
      <c r="FX5" s="110" t="e">
        <f t="shared" si="30"/>
        <v>#DIV/0!</v>
      </c>
      <c r="FY5" s="111" t="e">
        <f t="shared" si="31"/>
        <v>#DIV/0!</v>
      </c>
      <c r="FZ5" s="108"/>
      <c r="GA5" s="109"/>
      <c r="GB5" s="109"/>
      <c r="GC5" s="109"/>
      <c r="GD5" s="112" t="e">
        <f t="shared" si="32"/>
        <v>#DIV/0!</v>
      </c>
      <c r="GE5" s="113" t="e">
        <f t="shared" si="5"/>
        <v>#DIV/0!</v>
      </c>
      <c r="GF5" s="97"/>
      <c r="GG5" s="98"/>
      <c r="GH5" s="98"/>
      <c r="GI5" s="98"/>
      <c r="GJ5" s="98"/>
      <c r="GK5" s="98"/>
      <c r="GL5" s="98"/>
      <c r="GM5" s="98"/>
      <c r="GN5" s="114" t="e">
        <f t="shared" si="33"/>
        <v>#DIV/0!</v>
      </c>
      <c r="GO5" s="110" t="e">
        <f t="shared" si="34"/>
        <v>#DIV/0!</v>
      </c>
      <c r="GP5" s="97"/>
      <c r="GQ5" s="98"/>
      <c r="GR5" s="98"/>
      <c r="GS5" s="98"/>
      <c r="GT5" s="98"/>
      <c r="GU5" s="98"/>
      <c r="GV5" s="98"/>
      <c r="GW5" s="98"/>
      <c r="GX5" s="114" t="e">
        <f t="shared" si="35"/>
        <v>#DIV/0!</v>
      </c>
      <c r="GY5" s="115" t="e">
        <f t="shared" si="36"/>
        <v>#DIV/0!</v>
      </c>
      <c r="GZ5" s="97"/>
      <c r="HA5" s="116"/>
      <c r="HB5" s="116"/>
      <c r="HC5" s="116"/>
      <c r="HD5" s="116"/>
      <c r="HE5" s="98"/>
      <c r="HF5" s="98"/>
      <c r="HG5" s="98"/>
      <c r="HH5" s="114" t="e">
        <f t="shared" si="37"/>
        <v>#DIV/0!</v>
      </c>
      <c r="HI5" s="115" t="e">
        <f t="shared" si="38"/>
        <v>#DIV/0!</v>
      </c>
      <c r="HJ5" s="97"/>
      <c r="HK5" s="98"/>
      <c r="HL5" s="109"/>
      <c r="HM5" s="109"/>
      <c r="HN5" s="109"/>
      <c r="HO5" s="109"/>
      <c r="HP5" s="98"/>
      <c r="HQ5" s="98"/>
      <c r="HR5" s="114" t="e">
        <f t="shared" si="39"/>
        <v>#DIV/0!</v>
      </c>
      <c r="HS5" s="115" t="e">
        <f t="shared" si="40"/>
        <v>#DIV/0!</v>
      </c>
      <c r="HT5" s="97"/>
      <c r="HU5" s="98"/>
      <c r="HV5" s="109"/>
      <c r="HW5" s="109"/>
      <c r="HX5" s="109"/>
      <c r="HY5" s="109"/>
      <c r="HZ5" s="98"/>
      <c r="IA5" s="98"/>
      <c r="IB5" s="114" t="e">
        <f t="shared" si="41"/>
        <v>#DIV/0!</v>
      </c>
      <c r="IC5" s="117" t="e">
        <f t="shared" si="42"/>
        <v>#DIV/0!</v>
      </c>
      <c r="ID5" s="118"/>
      <c r="IE5" s="119" t="e">
        <f t="shared" si="6"/>
        <v>#DIV/0!</v>
      </c>
      <c r="IF5" s="120" t="e">
        <f t="shared" si="7"/>
        <v>#DIV/0!</v>
      </c>
      <c r="IG5" s="121" t="e">
        <f t="shared" si="43"/>
        <v>#DIV/0!</v>
      </c>
      <c r="IH5" s="122" t="e">
        <f t="shared" si="44"/>
        <v>#DIV/0!</v>
      </c>
      <c r="II5" s="123" t="e">
        <f t="shared" si="45"/>
        <v>#DIV/0!</v>
      </c>
      <c r="IJ5" s="124" t="e">
        <f t="shared" si="46"/>
        <v>#DIV/0!</v>
      </c>
      <c r="IK5" s="124" t="e">
        <f t="shared" si="47"/>
        <v>#DIV/0!</v>
      </c>
      <c r="IL5" s="125"/>
      <c r="IM5" s="126"/>
      <c r="IN5" s="82"/>
    </row>
    <row r="6" spans="1:248" ht="18.75" customHeight="1" x14ac:dyDescent="0.3">
      <c r="A6" s="84">
        <v>5</v>
      </c>
      <c r="B6" s="85"/>
      <c r="C6" s="85"/>
      <c r="D6" s="41"/>
      <c r="E6" s="85"/>
      <c r="F6" s="88"/>
      <c r="G6" s="87"/>
      <c r="H6" s="87" t="e">
        <f t="shared" si="0"/>
        <v>#DIV/0!</v>
      </c>
      <c r="I6" s="87" t="e">
        <f t="shared" si="1"/>
        <v>#DIV/0!</v>
      </c>
      <c r="J6" s="88"/>
      <c r="K6" s="89"/>
      <c r="L6" s="105"/>
      <c r="M6" s="92"/>
      <c r="N6" s="91"/>
      <c r="O6" s="91"/>
      <c r="P6" s="91"/>
      <c r="Q6" s="91"/>
      <c r="R6" s="91"/>
      <c r="S6" s="91"/>
      <c r="T6" s="91"/>
      <c r="U6" s="91"/>
      <c r="V6" s="92"/>
      <c r="W6" s="92"/>
      <c r="X6" s="93"/>
      <c r="Y6" s="94" t="e">
        <f t="shared" si="8"/>
        <v>#DIV/0!</v>
      </c>
      <c r="Z6" s="95" t="e">
        <f t="shared" si="2"/>
        <v>#DIV/0!</v>
      </c>
      <c r="AA6" s="90"/>
      <c r="AB6" s="91"/>
      <c r="AC6" s="91"/>
      <c r="AD6" s="91"/>
      <c r="AE6" s="91"/>
      <c r="AF6" s="91"/>
      <c r="AG6" s="91"/>
      <c r="AH6" s="91"/>
      <c r="AI6" s="91"/>
      <c r="AJ6" s="91"/>
      <c r="AK6" s="92"/>
      <c r="AL6" s="92"/>
      <c r="AM6" s="93"/>
      <c r="AN6" s="94" t="e">
        <f t="shared" si="9"/>
        <v>#DIV/0!</v>
      </c>
      <c r="AO6" s="95" t="e">
        <f t="shared" si="10"/>
        <v>#DIV/0!</v>
      </c>
      <c r="AP6" s="90"/>
      <c r="AQ6" s="91"/>
      <c r="AR6" s="91"/>
      <c r="AS6" s="91"/>
      <c r="AT6" s="91"/>
      <c r="AU6" s="91"/>
      <c r="AV6" s="91"/>
      <c r="AW6" s="91"/>
      <c r="AX6" s="91"/>
      <c r="AY6" s="91"/>
      <c r="AZ6" s="92"/>
      <c r="BA6" s="92"/>
      <c r="BB6" s="93"/>
      <c r="BC6" s="94" t="e">
        <f t="shared" si="11"/>
        <v>#DIV/0!</v>
      </c>
      <c r="BD6" s="95" t="e">
        <f t="shared" si="12"/>
        <v>#DIV/0!</v>
      </c>
      <c r="BE6" s="90"/>
      <c r="BF6" s="91"/>
      <c r="BG6" s="91"/>
      <c r="BH6" s="91"/>
      <c r="BI6" s="91"/>
      <c r="BJ6" s="91"/>
      <c r="BK6" s="91"/>
      <c r="BL6" s="91"/>
      <c r="BM6" s="91"/>
      <c r="BN6" s="91"/>
      <c r="BO6" s="92"/>
      <c r="BP6" s="92"/>
      <c r="BQ6" s="93"/>
      <c r="BR6" s="94" t="e">
        <f t="shared" si="13"/>
        <v>#DIV/0!</v>
      </c>
      <c r="BS6" s="95" t="e">
        <f t="shared" si="14"/>
        <v>#DIV/0!</v>
      </c>
      <c r="BT6" s="90"/>
      <c r="BU6" s="91"/>
      <c r="BV6" s="91"/>
      <c r="BW6" s="91"/>
      <c r="BX6" s="96" t="e">
        <f t="shared" si="15"/>
        <v>#DIV/0!</v>
      </c>
      <c r="BY6" s="97"/>
      <c r="BZ6" s="98"/>
      <c r="CA6" s="91"/>
      <c r="CB6" s="91"/>
      <c r="CC6" s="91"/>
      <c r="CD6" s="91"/>
      <c r="CE6" s="91"/>
      <c r="CF6" s="91"/>
      <c r="CG6" s="91"/>
      <c r="CH6" s="91"/>
      <c r="CI6" s="92"/>
      <c r="CJ6" s="92"/>
      <c r="CK6" s="93"/>
      <c r="CL6" s="94" t="e">
        <f t="shared" si="16"/>
        <v>#DIV/0!</v>
      </c>
      <c r="CM6" s="99" t="e">
        <f t="shared" si="17"/>
        <v>#DIV/0!</v>
      </c>
      <c r="CN6" s="97"/>
      <c r="CO6" s="98"/>
      <c r="CP6" s="91"/>
      <c r="CQ6" s="91"/>
      <c r="CR6" s="96" t="e">
        <f t="shared" si="18"/>
        <v>#DIV/0!</v>
      </c>
      <c r="CS6" s="97"/>
      <c r="CT6" s="98"/>
      <c r="CU6" s="91"/>
      <c r="CV6" s="91"/>
      <c r="CW6" s="91"/>
      <c r="CX6" s="91"/>
      <c r="CY6" s="91"/>
      <c r="CZ6" s="91"/>
      <c r="DA6" s="96" t="e">
        <f t="shared" si="3"/>
        <v>#DIV/0!</v>
      </c>
      <c r="DB6" s="90"/>
      <c r="DC6" s="91"/>
      <c r="DD6" s="91"/>
      <c r="DE6" s="91"/>
      <c r="DF6" s="91"/>
      <c r="DG6" s="91"/>
      <c r="DH6" s="91"/>
      <c r="DI6" s="91"/>
      <c r="DJ6" s="100" t="e">
        <f t="shared" si="19"/>
        <v>#DIV/0!</v>
      </c>
      <c r="DK6" s="101"/>
      <c r="DL6" s="99" t="e">
        <f t="shared" si="20"/>
        <v>#DIV/0!</v>
      </c>
      <c r="DM6" s="90"/>
      <c r="DN6" s="91"/>
      <c r="DO6" s="91"/>
      <c r="DP6" s="91"/>
      <c r="DQ6" s="91"/>
      <c r="DR6" s="91"/>
      <c r="DS6" s="91"/>
      <c r="DT6" s="91"/>
      <c r="DU6" s="91"/>
      <c r="DV6" s="91"/>
      <c r="DW6" s="92"/>
      <c r="DX6" s="92"/>
      <c r="DY6" s="102"/>
      <c r="DZ6" s="103" t="e">
        <f t="shared" si="21"/>
        <v>#DIV/0!</v>
      </c>
      <c r="EA6" s="104" t="e">
        <f t="shared" si="22"/>
        <v>#DIV/0!</v>
      </c>
      <c r="EB6" s="90"/>
      <c r="EC6" s="91"/>
      <c r="ED6" s="91"/>
      <c r="EE6" s="91"/>
      <c r="EF6" s="91"/>
      <c r="EG6" s="91"/>
      <c r="EH6" s="91"/>
      <c r="EI6" s="91"/>
      <c r="EJ6" s="96" t="e">
        <f t="shared" si="4"/>
        <v>#DIV/0!</v>
      </c>
      <c r="EK6" s="90"/>
      <c r="EL6" s="91"/>
      <c r="EM6" s="91"/>
      <c r="EN6" s="91"/>
      <c r="EO6" s="96" t="e">
        <f t="shared" si="23"/>
        <v>#DIV/0!</v>
      </c>
      <c r="EP6" s="90"/>
      <c r="EQ6" s="91"/>
      <c r="ER6" s="91"/>
      <c r="ES6" s="91"/>
      <c r="ET6" s="96" t="e">
        <f t="shared" si="24"/>
        <v>#DIV/0!</v>
      </c>
      <c r="EU6" s="90"/>
      <c r="EV6" s="91"/>
      <c r="EW6" s="91"/>
      <c r="EX6" s="91"/>
      <c r="EY6" s="96" t="e">
        <f t="shared" si="25"/>
        <v>#DIV/0!</v>
      </c>
      <c r="EZ6" s="105"/>
      <c r="FA6" s="92"/>
      <c r="FB6" s="91"/>
      <c r="FC6" s="91"/>
      <c r="FD6" s="106" t="e">
        <f t="shared" si="26"/>
        <v>#DIV/0!</v>
      </c>
      <c r="FE6" s="105"/>
      <c r="FF6" s="92"/>
      <c r="FG6" s="91"/>
      <c r="FH6" s="91"/>
      <c r="FI6" s="107" t="e">
        <f t="shared" si="27"/>
        <v>#DIV/0!</v>
      </c>
      <c r="FJ6" s="108"/>
      <c r="FK6" s="109"/>
      <c r="FL6" s="109"/>
      <c r="FM6" s="109"/>
      <c r="FN6" s="110" t="e">
        <f t="shared" si="28"/>
        <v>#DIV/0!</v>
      </c>
      <c r="FO6" s="108"/>
      <c r="FP6" s="109"/>
      <c r="FQ6" s="109"/>
      <c r="FR6" s="109"/>
      <c r="FS6" s="110" t="e">
        <f t="shared" si="29"/>
        <v>#DIV/0!</v>
      </c>
      <c r="FT6" s="108"/>
      <c r="FU6" s="109"/>
      <c r="FV6" s="109"/>
      <c r="FW6" s="109"/>
      <c r="FX6" s="110" t="e">
        <f t="shared" si="30"/>
        <v>#DIV/0!</v>
      </c>
      <c r="FY6" s="111" t="e">
        <f t="shared" si="31"/>
        <v>#DIV/0!</v>
      </c>
      <c r="FZ6" s="108"/>
      <c r="GA6" s="109"/>
      <c r="GB6" s="109"/>
      <c r="GC6" s="109"/>
      <c r="GD6" s="112" t="e">
        <f t="shared" si="32"/>
        <v>#DIV/0!</v>
      </c>
      <c r="GE6" s="113" t="e">
        <f t="shared" si="5"/>
        <v>#DIV/0!</v>
      </c>
      <c r="GF6" s="97"/>
      <c r="GG6" s="98"/>
      <c r="GH6" s="98"/>
      <c r="GI6" s="98"/>
      <c r="GJ6" s="98"/>
      <c r="GK6" s="98"/>
      <c r="GL6" s="98"/>
      <c r="GM6" s="98"/>
      <c r="GN6" s="114" t="e">
        <f t="shared" si="33"/>
        <v>#DIV/0!</v>
      </c>
      <c r="GO6" s="110" t="e">
        <f t="shared" si="34"/>
        <v>#DIV/0!</v>
      </c>
      <c r="GP6" s="97"/>
      <c r="GQ6" s="98"/>
      <c r="GR6" s="98"/>
      <c r="GS6" s="98"/>
      <c r="GT6" s="98"/>
      <c r="GU6" s="98"/>
      <c r="GV6" s="98"/>
      <c r="GW6" s="98"/>
      <c r="GX6" s="114" t="e">
        <f t="shared" si="35"/>
        <v>#DIV/0!</v>
      </c>
      <c r="GY6" s="115" t="e">
        <f t="shared" si="36"/>
        <v>#DIV/0!</v>
      </c>
      <c r="GZ6" s="97"/>
      <c r="HA6" s="116"/>
      <c r="HB6" s="116"/>
      <c r="HC6" s="116"/>
      <c r="HD6" s="116"/>
      <c r="HE6" s="98"/>
      <c r="HF6" s="98"/>
      <c r="HG6" s="98"/>
      <c r="HH6" s="114" t="e">
        <f t="shared" si="37"/>
        <v>#DIV/0!</v>
      </c>
      <c r="HI6" s="115" t="e">
        <f t="shared" si="38"/>
        <v>#DIV/0!</v>
      </c>
      <c r="HJ6" s="97"/>
      <c r="HK6" s="98"/>
      <c r="HL6" s="109"/>
      <c r="HM6" s="109"/>
      <c r="HN6" s="109"/>
      <c r="HO6" s="109"/>
      <c r="HP6" s="98"/>
      <c r="HQ6" s="98"/>
      <c r="HR6" s="114" t="e">
        <f t="shared" si="39"/>
        <v>#DIV/0!</v>
      </c>
      <c r="HS6" s="115" t="e">
        <f t="shared" si="40"/>
        <v>#DIV/0!</v>
      </c>
      <c r="HT6" s="97"/>
      <c r="HU6" s="98"/>
      <c r="HV6" s="109"/>
      <c r="HW6" s="109"/>
      <c r="HX6" s="109"/>
      <c r="HY6" s="109"/>
      <c r="HZ6" s="98"/>
      <c r="IA6" s="98"/>
      <c r="IB6" s="114" t="e">
        <f t="shared" si="41"/>
        <v>#DIV/0!</v>
      </c>
      <c r="IC6" s="117" t="e">
        <f t="shared" si="42"/>
        <v>#DIV/0!</v>
      </c>
      <c r="ID6" s="118"/>
      <c r="IE6" s="119" t="e">
        <f t="shared" si="6"/>
        <v>#DIV/0!</v>
      </c>
      <c r="IF6" s="120" t="e">
        <f t="shared" si="7"/>
        <v>#DIV/0!</v>
      </c>
      <c r="IG6" s="121" t="e">
        <f t="shared" si="43"/>
        <v>#DIV/0!</v>
      </c>
      <c r="IH6" s="122" t="e">
        <f t="shared" si="44"/>
        <v>#DIV/0!</v>
      </c>
      <c r="II6" s="123" t="e">
        <f t="shared" si="45"/>
        <v>#DIV/0!</v>
      </c>
      <c r="IJ6" s="124" t="e">
        <f t="shared" si="46"/>
        <v>#DIV/0!</v>
      </c>
      <c r="IK6" s="124" t="e">
        <f t="shared" si="47"/>
        <v>#DIV/0!</v>
      </c>
      <c r="IL6" s="125"/>
      <c r="IM6" s="126"/>
      <c r="IN6" s="82"/>
    </row>
    <row r="7" spans="1:248" ht="18.75" customHeight="1" x14ac:dyDescent="0.3">
      <c r="A7" s="84">
        <v>6</v>
      </c>
      <c r="B7" s="85"/>
      <c r="C7" s="85"/>
      <c r="D7" s="85"/>
      <c r="E7" s="85"/>
      <c r="F7" s="127"/>
      <c r="G7" s="87"/>
      <c r="H7" s="87" t="e">
        <f t="shared" si="0"/>
        <v>#DIV/0!</v>
      </c>
      <c r="I7" s="87" t="e">
        <f t="shared" si="1"/>
        <v>#DIV/0!</v>
      </c>
      <c r="J7" s="127"/>
      <c r="K7" s="128"/>
      <c r="L7" s="90"/>
      <c r="M7" s="91"/>
      <c r="N7" s="91"/>
      <c r="O7" s="91"/>
      <c r="P7" s="91"/>
      <c r="Q7" s="91"/>
      <c r="R7" s="91"/>
      <c r="S7" s="91"/>
      <c r="T7" s="91"/>
      <c r="U7" s="91"/>
      <c r="V7" s="92"/>
      <c r="W7" s="92"/>
      <c r="X7" s="93"/>
      <c r="Y7" s="94" t="e">
        <f t="shared" si="8"/>
        <v>#DIV/0!</v>
      </c>
      <c r="Z7" s="95" t="e">
        <f t="shared" si="2"/>
        <v>#DIV/0!</v>
      </c>
      <c r="AA7" s="90"/>
      <c r="AB7" s="91"/>
      <c r="AC7" s="91"/>
      <c r="AD7" s="91"/>
      <c r="AE7" s="91"/>
      <c r="AF7" s="91"/>
      <c r="AG7" s="91"/>
      <c r="AH7" s="91"/>
      <c r="AI7" s="91"/>
      <c r="AJ7" s="91"/>
      <c r="AK7" s="92"/>
      <c r="AL7" s="92"/>
      <c r="AM7" s="93"/>
      <c r="AN7" s="94" t="e">
        <f t="shared" si="9"/>
        <v>#DIV/0!</v>
      </c>
      <c r="AO7" s="95" t="e">
        <f t="shared" si="10"/>
        <v>#DIV/0!</v>
      </c>
      <c r="AP7" s="90"/>
      <c r="AQ7" s="91"/>
      <c r="AR7" s="91"/>
      <c r="AS7" s="91"/>
      <c r="AT7" s="91"/>
      <c r="AU7" s="91"/>
      <c r="AV7" s="91"/>
      <c r="AW7" s="91"/>
      <c r="AX7" s="91"/>
      <c r="AY7" s="91"/>
      <c r="AZ7" s="92"/>
      <c r="BA7" s="92"/>
      <c r="BB7" s="93"/>
      <c r="BC7" s="94" t="e">
        <f t="shared" si="11"/>
        <v>#DIV/0!</v>
      </c>
      <c r="BD7" s="95" t="e">
        <f t="shared" si="12"/>
        <v>#DIV/0!</v>
      </c>
      <c r="BE7" s="90"/>
      <c r="BF7" s="91"/>
      <c r="BG7" s="91"/>
      <c r="BH7" s="91"/>
      <c r="BI7" s="91"/>
      <c r="BJ7" s="91"/>
      <c r="BK7" s="91"/>
      <c r="BL7" s="91"/>
      <c r="BM7" s="91"/>
      <c r="BN7" s="91"/>
      <c r="BO7" s="92"/>
      <c r="BP7" s="92"/>
      <c r="BQ7" s="93"/>
      <c r="BR7" s="94" t="e">
        <f t="shared" si="13"/>
        <v>#DIV/0!</v>
      </c>
      <c r="BS7" s="95" t="e">
        <f t="shared" si="14"/>
        <v>#DIV/0!</v>
      </c>
      <c r="BT7" s="90"/>
      <c r="BU7" s="91"/>
      <c r="BV7" s="91"/>
      <c r="BW7" s="91"/>
      <c r="BX7" s="96" t="e">
        <f t="shared" si="15"/>
        <v>#DIV/0!</v>
      </c>
      <c r="BY7" s="97"/>
      <c r="BZ7" s="98"/>
      <c r="CA7" s="91"/>
      <c r="CB7" s="91"/>
      <c r="CC7" s="91"/>
      <c r="CD7" s="91"/>
      <c r="CE7" s="91"/>
      <c r="CF7" s="91"/>
      <c r="CG7" s="91"/>
      <c r="CH7" s="91"/>
      <c r="CI7" s="92"/>
      <c r="CJ7" s="92"/>
      <c r="CK7" s="93"/>
      <c r="CL7" s="94" t="e">
        <f t="shared" si="16"/>
        <v>#DIV/0!</v>
      </c>
      <c r="CM7" s="99" t="e">
        <f t="shared" si="17"/>
        <v>#DIV/0!</v>
      </c>
      <c r="CN7" s="97"/>
      <c r="CO7" s="98"/>
      <c r="CP7" s="91"/>
      <c r="CQ7" s="91"/>
      <c r="CR7" s="96" t="e">
        <f t="shared" si="18"/>
        <v>#DIV/0!</v>
      </c>
      <c r="CS7" s="97"/>
      <c r="CT7" s="98"/>
      <c r="CU7" s="91"/>
      <c r="CV7" s="91"/>
      <c r="CW7" s="91"/>
      <c r="CX7" s="91"/>
      <c r="CY7" s="91"/>
      <c r="CZ7" s="91"/>
      <c r="DA7" s="96" t="e">
        <f t="shared" si="3"/>
        <v>#DIV/0!</v>
      </c>
      <c r="DB7" s="90"/>
      <c r="DC7" s="91"/>
      <c r="DD7" s="91"/>
      <c r="DE7" s="91"/>
      <c r="DF7" s="91"/>
      <c r="DG7" s="91"/>
      <c r="DH7" s="91"/>
      <c r="DI7" s="91"/>
      <c r="DJ7" s="100" t="e">
        <f t="shared" si="19"/>
        <v>#DIV/0!</v>
      </c>
      <c r="DK7" s="101"/>
      <c r="DL7" s="99" t="e">
        <f t="shared" si="20"/>
        <v>#DIV/0!</v>
      </c>
      <c r="DM7" s="90"/>
      <c r="DN7" s="91"/>
      <c r="DO7" s="91"/>
      <c r="DP7" s="91"/>
      <c r="DQ7" s="91"/>
      <c r="DR7" s="91"/>
      <c r="DS7" s="91"/>
      <c r="DT7" s="91"/>
      <c r="DU7" s="91"/>
      <c r="DV7" s="91"/>
      <c r="DW7" s="92"/>
      <c r="DX7" s="92"/>
      <c r="DY7" s="102"/>
      <c r="DZ7" s="103" t="e">
        <f t="shared" si="21"/>
        <v>#DIV/0!</v>
      </c>
      <c r="EA7" s="104" t="e">
        <f t="shared" si="22"/>
        <v>#DIV/0!</v>
      </c>
      <c r="EB7" s="90"/>
      <c r="EC7" s="91"/>
      <c r="ED7" s="91"/>
      <c r="EE7" s="91"/>
      <c r="EF7" s="91"/>
      <c r="EG7" s="91"/>
      <c r="EH7" s="91"/>
      <c r="EI7" s="91"/>
      <c r="EJ7" s="96" t="e">
        <f t="shared" si="4"/>
        <v>#DIV/0!</v>
      </c>
      <c r="EK7" s="90"/>
      <c r="EL7" s="91"/>
      <c r="EM7" s="91"/>
      <c r="EN7" s="91"/>
      <c r="EO7" s="96" t="e">
        <f t="shared" si="23"/>
        <v>#DIV/0!</v>
      </c>
      <c r="EP7" s="90"/>
      <c r="EQ7" s="91"/>
      <c r="ER7" s="91"/>
      <c r="ES7" s="91"/>
      <c r="ET7" s="96" t="e">
        <f t="shared" si="24"/>
        <v>#DIV/0!</v>
      </c>
      <c r="EU7" s="90"/>
      <c r="EV7" s="91"/>
      <c r="EW7" s="91"/>
      <c r="EX7" s="91"/>
      <c r="EY7" s="96" t="e">
        <f t="shared" si="25"/>
        <v>#DIV/0!</v>
      </c>
      <c r="EZ7" s="105"/>
      <c r="FA7" s="92"/>
      <c r="FB7" s="91"/>
      <c r="FC7" s="91"/>
      <c r="FD7" s="106" t="e">
        <f t="shared" si="26"/>
        <v>#DIV/0!</v>
      </c>
      <c r="FE7" s="105"/>
      <c r="FF7" s="92"/>
      <c r="FG7" s="91"/>
      <c r="FH7" s="91"/>
      <c r="FI7" s="107" t="e">
        <f t="shared" si="27"/>
        <v>#DIV/0!</v>
      </c>
      <c r="FJ7" s="108"/>
      <c r="FK7" s="109"/>
      <c r="FL7" s="109"/>
      <c r="FM7" s="109"/>
      <c r="FN7" s="110" t="e">
        <f t="shared" si="28"/>
        <v>#DIV/0!</v>
      </c>
      <c r="FO7" s="108"/>
      <c r="FP7" s="109"/>
      <c r="FQ7" s="109"/>
      <c r="FR7" s="109"/>
      <c r="FS7" s="110" t="e">
        <f t="shared" si="29"/>
        <v>#DIV/0!</v>
      </c>
      <c r="FT7" s="108"/>
      <c r="FU7" s="109"/>
      <c r="FV7" s="109"/>
      <c r="FW7" s="109"/>
      <c r="FX7" s="110" t="e">
        <f t="shared" si="30"/>
        <v>#DIV/0!</v>
      </c>
      <c r="FY7" s="111" t="e">
        <f t="shared" si="31"/>
        <v>#DIV/0!</v>
      </c>
      <c r="FZ7" s="108"/>
      <c r="GA7" s="109"/>
      <c r="GB7" s="109"/>
      <c r="GC7" s="109"/>
      <c r="GD7" s="112" t="e">
        <f t="shared" si="32"/>
        <v>#DIV/0!</v>
      </c>
      <c r="GE7" s="113" t="e">
        <f t="shared" si="5"/>
        <v>#DIV/0!</v>
      </c>
      <c r="GF7" s="97"/>
      <c r="GG7" s="98"/>
      <c r="GH7" s="98"/>
      <c r="GI7" s="98"/>
      <c r="GJ7" s="98"/>
      <c r="GK7" s="98"/>
      <c r="GL7" s="98"/>
      <c r="GM7" s="98"/>
      <c r="GN7" s="114" t="e">
        <f t="shared" si="33"/>
        <v>#DIV/0!</v>
      </c>
      <c r="GO7" s="110" t="e">
        <f t="shared" si="34"/>
        <v>#DIV/0!</v>
      </c>
      <c r="GP7" s="97"/>
      <c r="GQ7" s="98"/>
      <c r="GR7" s="98"/>
      <c r="GS7" s="98"/>
      <c r="GT7" s="98"/>
      <c r="GU7" s="98"/>
      <c r="GV7" s="98"/>
      <c r="GW7" s="98"/>
      <c r="GX7" s="114" t="e">
        <f t="shared" si="35"/>
        <v>#DIV/0!</v>
      </c>
      <c r="GY7" s="115" t="e">
        <f t="shared" si="36"/>
        <v>#DIV/0!</v>
      </c>
      <c r="GZ7" s="97"/>
      <c r="HA7" s="116"/>
      <c r="HB7" s="116"/>
      <c r="HC7" s="116"/>
      <c r="HD7" s="116"/>
      <c r="HE7" s="98"/>
      <c r="HF7" s="98"/>
      <c r="HG7" s="98"/>
      <c r="HH7" s="114" t="e">
        <f t="shared" si="37"/>
        <v>#DIV/0!</v>
      </c>
      <c r="HI7" s="115" t="e">
        <f t="shared" si="38"/>
        <v>#DIV/0!</v>
      </c>
      <c r="HJ7" s="97"/>
      <c r="HK7" s="98"/>
      <c r="HL7" s="109"/>
      <c r="HM7" s="109"/>
      <c r="HN7" s="109"/>
      <c r="HO7" s="109"/>
      <c r="HP7" s="98"/>
      <c r="HQ7" s="98"/>
      <c r="HR7" s="114" t="e">
        <f t="shared" si="39"/>
        <v>#DIV/0!</v>
      </c>
      <c r="HS7" s="115" t="e">
        <f t="shared" si="40"/>
        <v>#DIV/0!</v>
      </c>
      <c r="HT7" s="97"/>
      <c r="HU7" s="98"/>
      <c r="HV7" s="109"/>
      <c r="HW7" s="109"/>
      <c r="HX7" s="109"/>
      <c r="HY7" s="109"/>
      <c r="HZ7" s="98"/>
      <c r="IA7" s="98"/>
      <c r="IB7" s="114" t="e">
        <f t="shared" si="41"/>
        <v>#DIV/0!</v>
      </c>
      <c r="IC7" s="117" t="e">
        <f t="shared" si="42"/>
        <v>#DIV/0!</v>
      </c>
      <c r="ID7" s="118"/>
      <c r="IE7" s="119" t="e">
        <f t="shared" si="6"/>
        <v>#DIV/0!</v>
      </c>
      <c r="IF7" s="120" t="e">
        <f t="shared" si="7"/>
        <v>#DIV/0!</v>
      </c>
      <c r="IG7" s="121" t="e">
        <f t="shared" si="43"/>
        <v>#DIV/0!</v>
      </c>
      <c r="IH7" s="122" t="e">
        <f t="shared" si="44"/>
        <v>#DIV/0!</v>
      </c>
      <c r="II7" s="123" t="e">
        <f t="shared" si="45"/>
        <v>#DIV/0!</v>
      </c>
      <c r="IJ7" s="124" t="e">
        <f t="shared" si="46"/>
        <v>#DIV/0!</v>
      </c>
      <c r="IK7" s="124" t="e">
        <f t="shared" si="47"/>
        <v>#DIV/0!</v>
      </c>
      <c r="IL7" s="125"/>
      <c r="IM7" s="126"/>
      <c r="IN7" s="82"/>
    </row>
    <row r="8" spans="1:248" ht="18.75" customHeight="1" x14ac:dyDescent="0.3">
      <c r="A8" s="84">
        <v>7</v>
      </c>
      <c r="B8" s="85"/>
      <c r="C8" s="85"/>
      <c r="D8" s="41"/>
      <c r="E8" s="85"/>
      <c r="F8" s="127"/>
      <c r="G8" s="87"/>
      <c r="H8" s="87" t="e">
        <f t="shared" si="0"/>
        <v>#DIV/0!</v>
      </c>
      <c r="I8" s="87" t="e">
        <f t="shared" si="1"/>
        <v>#DIV/0!</v>
      </c>
      <c r="J8" s="127"/>
      <c r="K8" s="128"/>
      <c r="L8" s="90"/>
      <c r="M8" s="91"/>
      <c r="N8" s="91"/>
      <c r="O8" s="91"/>
      <c r="P8" s="91"/>
      <c r="Q8" s="91"/>
      <c r="R8" s="91"/>
      <c r="S8" s="91"/>
      <c r="T8" s="91"/>
      <c r="U8" s="91"/>
      <c r="V8" s="92"/>
      <c r="W8" s="92"/>
      <c r="X8" s="93"/>
      <c r="Y8" s="94" t="e">
        <f t="shared" si="8"/>
        <v>#DIV/0!</v>
      </c>
      <c r="Z8" s="95" t="e">
        <f t="shared" si="2"/>
        <v>#DIV/0!</v>
      </c>
      <c r="AA8" s="90"/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92"/>
      <c r="AM8" s="93"/>
      <c r="AN8" s="94" t="e">
        <f t="shared" si="9"/>
        <v>#DIV/0!</v>
      </c>
      <c r="AO8" s="95" t="e">
        <f t="shared" si="10"/>
        <v>#DIV/0!</v>
      </c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2"/>
      <c r="BA8" s="92"/>
      <c r="BB8" s="93"/>
      <c r="BC8" s="94" t="e">
        <f t="shared" si="11"/>
        <v>#DIV/0!</v>
      </c>
      <c r="BD8" s="95" t="e">
        <f t="shared" si="12"/>
        <v>#DIV/0!</v>
      </c>
      <c r="BE8" s="90"/>
      <c r="BF8" s="91"/>
      <c r="BG8" s="91"/>
      <c r="BH8" s="91"/>
      <c r="BI8" s="91"/>
      <c r="BJ8" s="91"/>
      <c r="BK8" s="91"/>
      <c r="BL8" s="91"/>
      <c r="BM8" s="91"/>
      <c r="BN8" s="91"/>
      <c r="BO8" s="92"/>
      <c r="BP8" s="92"/>
      <c r="BQ8" s="93"/>
      <c r="BR8" s="94" t="e">
        <f t="shared" si="13"/>
        <v>#DIV/0!</v>
      </c>
      <c r="BS8" s="95" t="e">
        <f t="shared" si="14"/>
        <v>#DIV/0!</v>
      </c>
      <c r="BT8" s="90"/>
      <c r="BU8" s="91"/>
      <c r="BV8" s="91"/>
      <c r="BW8" s="91"/>
      <c r="BX8" s="96" t="e">
        <f t="shared" si="15"/>
        <v>#DIV/0!</v>
      </c>
      <c r="BY8" s="97"/>
      <c r="BZ8" s="98"/>
      <c r="CA8" s="91"/>
      <c r="CB8" s="91"/>
      <c r="CC8" s="91"/>
      <c r="CD8" s="91"/>
      <c r="CE8" s="91"/>
      <c r="CF8" s="91"/>
      <c r="CG8" s="91"/>
      <c r="CH8" s="91"/>
      <c r="CI8" s="92"/>
      <c r="CJ8" s="92"/>
      <c r="CK8" s="93"/>
      <c r="CL8" s="94" t="e">
        <f t="shared" si="16"/>
        <v>#DIV/0!</v>
      </c>
      <c r="CM8" s="99" t="e">
        <f t="shared" si="17"/>
        <v>#DIV/0!</v>
      </c>
      <c r="CN8" s="97"/>
      <c r="CO8" s="98"/>
      <c r="CP8" s="91"/>
      <c r="CQ8" s="91"/>
      <c r="CR8" s="96" t="e">
        <f t="shared" si="18"/>
        <v>#DIV/0!</v>
      </c>
      <c r="CS8" s="97"/>
      <c r="CT8" s="98"/>
      <c r="CU8" s="91"/>
      <c r="CV8" s="91"/>
      <c r="CW8" s="91"/>
      <c r="CX8" s="91"/>
      <c r="CY8" s="91"/>
      <c r="CZ8" s="91"/>
      <c r="DA8" s="96" t="e">
        <f t="shared" si="3"/>
        <v>#DIV/0!</v>
      </c>
      <c r="DB8" s="90"/>
      <c r="DC8" s="91"/>
      <c r="DD8" s="91"/>
      <c r="DE8" s="91"/>
      <c r="DF8" s="91"/>
      <c r="DG8" s="91"/>
      <c r="DH8" s="91"/>
      <c r="DI8" s="91"/>
      <c r="DJ8" s="100" t="e">
        <f t="shared" si="19"/>
        <v>#DIV/0!</v>
      </c>
      <c r="DK8" s="101"/>
      <c r="DL8" s="99" t="e">
        <f t="shared" si="20"/>
        <v>#DIV/0!</v>
      </c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2"/>
      <c r="DX8" s="92"/>
      <c r="DY8" s="102"/>
      <c r="DZ8" s="103" t="e">
        <f t="shared" si="21"/>
        <v>#DIV/0!</v>
      </c>
      <c r="EA8" s="104" t="e">
        <f t="shared" si="22"/>
        <v>#DIV/0!</v>
      </c>
      <c r="EB8" s="90"/>
      <c r="EC8" s="91"/>
      <c r="ED8" s="91"/>
      <c r="EE8" s="91"/>
      <c r="EF8" s="91"/>
      <c r="EG8" s="91"/>
      <c r="EH8" s="91"/>
      <c r="EI8" s="91"/>
      <c r="EJ8" s="96" t="e">
        <f t="shared" si="4"/>
        <v>#DIV/0!</v>
      </c>
      <c r="EK8" s="90"/>
      <c r="EL8" s="91"/>
      <c r="EM8" s="91"/>
      <c r="EN8" s="91"/>
      <c r="EO8" s="96" t="e">
        <f t="shared" si="23"/>
        <v>#DIV/0!</v>
      </c>
      <c r="EP8" s="90"/>
      <c r="EQ8" s="91"/>
      <c r="ER8" s="91"/>
      <c r="ES8" s="91"/>
      <c r="ET8" s="96" t="e">
        <f t="shared" si="24"/>
        <v>#DIV/0!</v>
      </c>
      <c r="EU8" s="90"/>
      <c r="EV8" s="91"/>
      <c r="EW8" s="91"/>
      <c r="EX8" s="91"/>
      <c r="EY8" s="96" t="e">
        <f t="shared" si="25"/>
        <v>#DIV/0!</v>
      </c>
      <c r="EZ8" s="90"/>
      <c r="FA8" s="91"/>
      <c r="FB8" s="91"/>
      <c r="FC8" s="91"/>
      <c r="FD8" s="106" t="e">
        <f t="shared" si="26"/>
        <v>#DIV/0!</v>
      </c>
      <c r="FE8" s="90"/>
      <c r="FF8" s="91"/>
      <c r="FG8" s="91"/>
      <c r="FH8" s="91"/>
      <c r="FI8" s="107" t="e">
        <f t="shared" si="27"/>
        <v>#DIV/0!</v>
      </c>
      <c r="FJ8" s="108"/>
      <c r="FK8" s="109"/>
      <c r="FL8" s="109"/>
      <c r="FM8" s="109"/>
      <c r="FN8" s="110" t="e">
        <f t="shared" si="28"/>
        <v>#DIV/0!</v>
      </c>
      <c r="FO8" s="108"/>
      <c r="FP8" s="109"/>
      <c r="FQ8" s="109"/>
      <c r="FR8" s="109"/>
      <c r="FS8" s="110" t="e">
        <f t="shared" si="29"/>
        <v>#DIV/0!</v>
      </c>
      <c r="FT8" s="108"/>
      <c r="FU8" s="109"/>
      <c r="FV8" s="109"/>
      <c r="FW8" s="109"/>
      <c r="FX8" s="110" t="e">
        <f t="shared" si="30"/>
        <v>#DIV/0!</v>
      </c>
      <c r="FY8" s="111" t="e">
        <f t="shared" si="31"/>
        <v>#DIV/0!</v>
      </c>
      <c r="FZ8" s="108"/>
      <c r="GA8" s="109"/>
      <c r="GB8" s="109"/>
      <c r="GC8" s="109"/>
      <c r="GD8" s="112" t="e">
        <f t="shared" si="32"/>
        <v>#DIV/0!</v>
      </c>
      <c r="GE8" s="113" t="e">
        <f t="shared" si="5"/>
        <v>#DIV/0!</v>
      </c>
      <c r="GF8" s="97"/>
      <c r="GG8" s="98"/>
      <c r="GH8" s="98"/>
      <c r="GI8" s="98"/>
      <c r="GJ8" s="98"/>
      <c r="GK8" s="98"/>
      <c r="GL8" s="98"/>
      <c r="GM8" s="98"/>
      <c r="GN8" s="114" t="e">
        <f t="shared" si="33"/>
        <v>#DIV/0!</v>
      </c>
      <c r="GO8" s="110" t="e">
        <f t="shared" si="34"/>
        <v>#DIV/0!</v>
      </c>
      <c r="GP8" s="97"/>
      <c r="GQ8" s="98"/>
      <c r="GR8" s="98"/>
      <c r="GS8" s="98"/>
      <c r="GT8" s="98"/>
      <c r="GU8" s="98"/>
      <c r="GV8" s="98"/>
      <c r="GW8" s="98"/>
      <c r="GX8" s="114" t="e">
        <f t="shared" si="35"/>
        <v>#DIV/0!</v>
      </c>
      <c r="GY8" s="115" t="e">
        <f t="shared" si="36"/>
        <v>#DIV/0!</v>
      </c>
      <c r="GZ8" s="97"/>
      <c r="HA8" s="116"/>
      <c r="HB8" s="116"/>
      <c r="HC8" s="116"/>
      <c r="HD8" s="116"/>
      <c r="HE8" s="98"/>
      <c r="HF8" s="98"/>
      <c r="HG8" s="98"/>
      <c r="HH8" s="114" t="e">
        <f t="shared" si="37"/>
        <v>#DIV/0!</v>
      </c>
      <c r="HI8" s="115" t="e">
        <f t="shared" si="38"/>
        <v>#DIV/0!</v>
      </c>
      <c r="HJ8" s="97"/>
      <c r="HK8" s="98"/>
      <c r="HL8" s="109"/>
      <c r="HM8" s="109"/>
      <c r="HN8" s="109"/>
      <c r="HO8" s="109"/>
      <c r="HP8" s="98"/>
      <c r="HQ8" s="98"/>
      <c r="HR8" s="114" t="e">
        <f t="shared" si="39"/>
        <v>#DIV/0!</v>
      </c>
      <c r="HS8" s="115" t="e">
        <f t="shared" si="40"/>
        <v>#DIV/0!</v>
      </c>
      <c r="HT8" s="97"/>
      <c r="HU8" s="98"/>
      <c r="HV8" s="109"/>
      <c r="HW8" s="109"/>
      <c r="HX8" s="109"/>
      <c r="HY8" s="109"/>
      <c r="HZ8" s="98"/>
      <c r="IA8" s="98"/>
      <c r="IB8" s="114" t="e">
        <f t="shared" si="41"/>
        <v>#DIV/0!</v>
      </c>
      <c r="IC8" s="117" t="e">
        <f t="shared" si="42"/>
        <v>#DIV/0!</v>
      </c>
      <c r="ID8" s="118"/>
      <c r="IE8" s="119" t="e">
        <f t="shared" si="6"/>
        <v>#DIV/0!</v>
      </c>
      <c r="IF8" s="120" t="e">
        <f t="shared" si="7"/>
        <v>#DIV/0!</v>
      </c>
      <c r="IG8" s="121" t="e">
        <f t="shared" si="43"/>
        <v>#DIV/0!</v>
      </c>
      <c r="IH8" s="122" t="e">
        <f t="shared" si="44"/>
        <v>#DIV/0!</v>
      </c>
      <c r="II8" s="123" t="e">
        <f t="shared" si="45"/>
        <v>#DIV/0!</v>
      </c>
      <c r="IJ8" s="124" t="e">
        <f t="shared" si="46"/>
        <v>#DIV/0!</v>
      </c>
      <c r="IK8" s="124" t="e">
        <f t="shared" si="47"/>
        <v>#DIV/0!</v>
      </c>
      <c r="IL8" s="125"/>
      <c r="IM8" s="126"/>
      <c r="IN8" s="82"/>
    </row>
    <row r="9" spans="1:248" ht="18.75" customHeight="1" x14ac:dyDescent="0.3">
      <c r="A9" s="84">
        <v>8</v>
      </c>
      <c r="B9" s="85"/>
      <c r="C9" s="85"/>
      <c r="D9" s="85"/>
      <c r="E9" s="85"/>
      <c r="F9" s="88"/>
      <c r="G9" s="87"/>
      <c r="H9" s="87" t="e">
        <f t="shared" si="0"/>
        <v>#DIV/0!</v>
      </c>
      <c r="I9" s="87" t="e">
        <f t="shared" si="1"/>
        <v>#DIV/0!</v>
      </c>
      <c r="J9" s="88"/>
      <c r="K9" s="89"/>
      <c r="L9" s="90"/>
      <c r="M9" s="91"/>
      <c r="N9" s="91"/>
      <c r="O9" s="91"/>
      <c r="P9" s="91"/>
      <c r="Q9" s="91"/>
      <c r="R9" s="91"/>
      <c r="S9" s="91"/>
      <c r="T9" s="91"/>
      <c r="U9" s="91"/>
      <c r="V9" s="92"/>
      <c r="W9" s="92"/>
      <c r="X9" s="93"/>
      <c r="Y9" s="94" t="e">
        <f t="shared" si="8"/>
        <v>#DIV/0!</v>
      </c>
      <c r="Z9" s="95" t="e">
        <f t="shared" si="2"/>
        <v>#DIV/0!</v>
      </c>
      <c r="AA9" s="90"/>
      <c r="AB9" s="91"/>
      <c r="AC9" s="91"/>
      <c r="AD9" s="91"/>
      <c r="AE9" s="91"/>
      <c r="AF9" s="91"/>
      <c r="AG9" s="91"/>
      <c r="AH9" s="91"/>
      <c r="AI9" s="91"/>
      <c r="AJ9" s="91"/>
      <c r="AK9" s="92"/>
      <c r="AL9" s="92"/>
      <c r="AM9" s="93"/>
      <c r="AN9" s="94" t="e">
        <f t="shared" si="9"/>
        <v>#DIV/0!</v>
      </c>
      <c r="AO9" s="95" t="e">
        <f t="shared" si="10"/>
        <v>#DIV/0!</v>
      </c>
      <c r="AP9" s="90"/>
      <c r="AQ9" s="91"/>
      <c r="AR9" s="91"/>
      <c r="AS9" s="91"/>
      <c r="AT9" s="91"/>
      <c r="AU9" s="91"/>
      <c r="AV9" s="91"/>
      <c r="AW9" s="91"/>
      <c r="AX9" s="91"/>
      <c r="AY9" s="91"/>
      <c r="AZ9" s="92"/>
      <c r="BA9" s="92"/>
      <c r="BB9" s="93"/>
      <c r="BC9" s="94" t="e">
        <f t="shared" si="11"/>
        <v>#DIV/0!</v>
      </c>
      <c r="BD9" s="95" t="e">
        <f t="shared" si="12"/>
        <v>#DIV/0!</v>
      </c>
      <c r="BE9" s="90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2"/>
      <c r="BQ9" s="93"/>
      <c r="BR9" s="94" t="e">
        <f t="shared" si="13"/>
        <v>#DIV/0!</v>
      </c>
      <c r="BS9" s="95" t="e">
        <f t="shared" si="14"/>
        <v>#DIV/0!</v>
      </c>
      <c r="BT9" s="90"/>
      <c r="BU9" s="91"/>
      <c r="BV9" s="91"/>
      <c r="BW9" s="91"/>
      <c r="BX9" s="96" t="e">
        <f t="shared" si="15"/>
        <v>#DIV/0!</v>
      </c>
      <c r="BY9" s="97"/>
      <c r="BZ9" s="98"/>
      <c r="CA9" s="91"/>
      <c r="CB9" s="91"/>
      <c r="CC9" s="91"/>
      <c r="CD9" s="91"/>
      <c r="CE9" s="91"/>
      <c r="CF9" s="91"/>
      <c r="CG9" s="91"/>
      <c r="CH9" s="91"/>
      <c r="CI9" s="92"/>
      <c r="CJ9" s="92"/>
      <c r="CK9" s="93"/>
      <c r="CL9" s="94" t="e">
        <f t="shared" si="16"/>
        <v>#DIV/0!</v>
      </c>
      <c r="CM9" s="99" t="e">
        <f t="shared" si="17"/>
        <v>#DIV/0!</v>
      </c>
      <c r="CN9" s="97"/>
      <c r="CO9" s="98"/>
      <c r="CP9" s="91"/>
      <c r="CQ9" s="91"/>
      <c r="CR9" s="96" t="e">
        <f t="shared" si="18"/>
        <v>#DIV/0!</v>
      </c>
      <c r="CS9" s="97"/>
      <c r="CT9" s="98"/>
      <c r="CU9" s="91"/>
      <c r="CV9" s="91"/>
      <c r="CW9" s="91"/>
      <c r="CX9" s="91"/>
      <c r="CY9" s="91"/>
      <c r="CZ9" s="91"/>
      <c r="DA9" s="96" t="e">
        <f t="shared" si="3"/>
        <v>#DIV/0!</v>
      </c>
      <c r="DB9" s="90"/>
      <c r="DC9" s="91"/>
      <c r="DD9" s="91"/>
      <c r="DE9" s="91"/>
      <c r="DF9" s="91"/>
      <c r="DG9" s="91"/>
      <c r="DH9" s="91"/>
      <c r="DI9" s="91"/>
      <c r="DJ9" s="100" t="e">
        <f t="shared" si="19"/>
        <v>#DIV/0!</v>
      </c>
      <c r="DK9" s="101"/>
      <c r="DL9" s="99" t="e">
        <f t="shared" si="20"/>
        <v>#DIV/0!</v>
      </c>
      <c r="DM9" s="90"/>
      <c r="DN9" s="91"/>
      <c r="DO9" s="91"/>
      <c r="DP9" s="91"/>
      <c r="DQ9" s="91"/>
      <c r="DR9" s="91"/>
      <c r="DS9" s="91"/>
      <c r="DT9" s="91"/>
      <c r="DU9" s="91"/>
      <c r="DV9" s="91"/>
      <c r="DW9" s="92"/>
      <c r="DX9" s="92"/>
      <c r="DY9" s="102"/>
      <c r="DZ9" s="103" t="e">
        <f t="shared" si="21"/>
        <v>#DIV/0!</v>
      </c>
      <c r="EA9" s="104" t="e">
        <f t="shared" si="22"/>
        <v>#DIV/0!</v>
      </c>
      <c r="EB9" s="90"/>
      <c r="EC9" s="91"/>
      <c r="ED9" s="91"/>
      <c r="EE9" s="91"/>
      <c r="EF9" s="91"/>
      <c r="EG9" s="91"/>
      <c r="EH9" s="91"/>
      <c r="EI9" s="91"/>
      <c r="EJ9" s="96" t="e">
        <f t="shared" si="4"/>
        <v>#DIV/0!</v>
      </c>
      <c r="EK9" s="90"/>
      <c r="EL9" s="91"/>
      <c r="EM9" s="91"/>
      <c r="EN9" s="91"/>
      <c r="EO9" s="96" t="e">
        <f t="shared" si="23"/>
        <v>#DIV/0!</v>
      </c>
      <c r="EP9" s="90"/>
      <c r="EQ9" s="91"/>
      <c r="ER9" s="91"/>
      <c r="ES9" s="91"/>
      <c r="ET9" s="96" t="e">
        <f t="shared" si="24"/>
        <v>#DIV/0!</v>
      </c>
      <c r="EU9" s="90"/>
      <c r="EV9" s="91"/>
      <c r="EW9" s="91"/>
      <c r="EX9" s="91"/>
      <c r="EY9" s="96" t="e">
        <f t="shared" si="25"/>
        <v>#DIV/0!</v>
      </c>
      <c r="EZ9" s="90"/>
      <c r="FA9" s="91"/>
      <c r="FB9" s="91"/>
      <c r="FC9" s="91"/>
      <c r="FD9" s="106" t="e">
        <f t="shared" si="26"/>
        <v>#DIV/0!</v>
      </c>
      <c r="FE9" s="90"/>
      <c r="FF9" s="91"/>
      <c r="FG9" s="91"/>
      <c r="FH9" s="91"/>
      <c r="FI9" s="107" t="e">
        <f t="shared" si="27"/>
        <v>#DIV/0!</v>
      </c>
      <c r="FJ9" s="108"/>
      <c r="FK9" s="109"/>
      <c r="FL9" s="109"/>
      <c r="FM9" s="109"/>
      <c r="FN9" s="110" t="e">
        <f t="shared" si="28"/>
        <v>#DIV/0!</v>
      </c>
      <c r="FO9" s="108"/>
      <c r="FP9" s="109"/>
      <c r="FQ9" s="109"/>
      <c r="FR9" s="109"/>
      <c r="FS9" s="110" t="e">
        <f t="shared" si="29"/>
        <v>#DIV/0!</v>
      </c>
      <c r="FT9" s="108"/>
      <c r="FU9" s="109"/>
      <c r="FV9" s="109"/>
      <c r="FW9" s="109"/>
      <c r="FX9" s="110" t="e">
        <f t="shared" si="30"/>
        <v>#DIV/0!</v>
      </c>
      <c r="FY9" s="111" t="e">
        <f t="shared" si="31"/>
        <v>#DIV/0!</v>
      </c>
      <c r="FZ9" s="108"/>
      <c r="GA9" s="109"/>
      <c r="GB9" s="109"/>
      <c r="GC9" s="109"/>
      <c r="GD9" s="112" t="e">
        <f t="shared" si="32"/>
        <v>#DIV/0!</v>
      </c>
      <c r="GE9" s="113" t="e">
        <f t="shared" si="5"/>
        <v>#DIV/0!</v>
      </c>
      <c r="GF9" s="97"/>
      <c r="GG9" s="98"/>
      <c r="GH9" s="98"/>
      <c r="GI9" s="98"/>
      <c r="GJ9" s="98"/>
      <c r="GK9" s="98"/>
      <c r="GL9" s="98"/>
      <c r="GM9" s="98"/>
      <c r="GN9" s="114" t="e">
        <f t="shared" si="33"/>
        <v>#DIV/0!</v>
      </c>
      <c r="GO9" s="110" t="e">
        <f t="shared" si="34"/>
        <v>#DIV/0!</v>
      </c>
      <c r="GP9" s="97"/>
      <c r="GQ9" s="98"/>
      <c r="GR9" s="98"/>
      <c r="GS9" s="98"/>
      <c r="GT9" s="98"/>
      <c r="GU9" s="98"/>
      <c r="GV9" s="98"/>
      <c r="GW9" s="98"/>
      <c r="GX9" s="114" t="e">
        <f t="shared" si="35"/>
        <v>#DIV/0!</v>
      </c>
      <c r="GY9" s="115" t="e">
        <f t="shared" si="36"/>
        <v>#DIV/0!</v>
      </c>
      <c r="GZ9" s="97"/>
      <c r="HA9" s="116"/>
      <c r="HB9" s="116"/>
      <c r="HC9" s="116"/>
      <c r="HD9" s="116"/>
      <c r="HE9" s="98"/>
      <c r="HF9" s="98"/>
      <c r="HG9" s="98"/>
      <c r="HH9" s="114" t="e">
        <f t="shared" si="37"/>
        <v>#DIV/0!</v>
      </c>
      <c r="HI9" s="115" t="e">
        <f t="shared" si="38"/>
        <v>#DIV/0!</v>
      </c>
      <c r="HJ9" s="97"/>
      <c r="HK9" s="98"/>
      <c r="HL9" s="109"/>
      <c r="HM9" s="109"/>
      <c r="HN9" s="109"/>
      <c r="HO9" s="109"/>
      <c r="HP9" s="98"/>
      <c r="HQ9" s="98"/>
      <c r="HR9" s="114" t="e">
        <f t="shared" si="39"/>
        <v>#DIV/0!</v>
      </c>
      <c r="HS9" s="115" t="e">
        <f t="shared" si="40"/>
        <v>#DIV/0!</v>
      </c>
      <c r="HT9" s="97"/>
      <c r="HU9" s="98"/>
      <c r="HV9" s="109"/>
      <c r="HW9" s="109"/>
      <c r="HX9" s="109"/>
      <c r="HY9" s="109"/>
      <c r="HZ9" s="98"/>
      <c r="IA9" s="98"/>
      <c r="IB9" s="114" t="e">
        <f t="shared" si="41"/>
        <v>#DIV/0!</v>
      </c>
      <c r="IC9" s="117" t="e">
        <f t="shared" si="42"/>
        <v>#DIV/0!</v>
      </c>
      <c r="ID9" s="118"/>
      <c r="IE9" s="119" t="e">
        <f t="shared" si="6"/>
        <v>#DIV/0!</v>
      </c>
      <c r="IF9" s="120" t="e">
        <f t="shared" si="7"/>
        <v>#DIV/0!</v>
      </c>
      <c r="IG9" s="121" t="e">
        <f t="shared" si="43"/>
        <v>#DIV/0!</v>
      </c>
      <c r="IH9" s="122" t="e">
        <f t="shared" si="44"/>
        <v>#DIV/0!</v>
      </c>
      <c r="II9" s="123" t="e">
        <f t="shared" si="45"/>
        <v>#DIV/0!</v>
      </c>
      <c r="IJ9" s="124" t="e">
        <f t="shared" si="46"/>
        <v>#DIV/0!</v>
      </c>
      <c r="IK9" s="124" t="e">
        <f t="shared" si="47"/>
        <v>#DIV/0!</v>
      </c>
      <c r="IL9" s="125"/>
      <c r="IM9" s="126"/>
      <c r="IN9" s="82"/>
    </row>
    <row r="10" spans="1:248" ht="18.75" customHeight="1" x14ac:dyDescent="0.3">
      <c r="A10" s="84">
        <v>9</v>
      </c>
      <c r="B10" s="85"/>
      <c r="C10" s="85"/>
      <c r="D10" s="41"/>
      <c r="E10" s="85"/>
      <c r="F10" s="88"/>
      <c r="G10" s="87"/>
      <c r="H10" s="87" t="e">
        <f t="shared" si="0"/>
        <v>#DIV/0!</v>
      </c>
      <c r="I10" s="87" t="e">
        <f t="shared" si="1"/>
        <v>#DIV/0!</v>
      </c>
      <c r="J10" s="88"/>
      <c r="K10" s="89"/>
      <c r="L10" s="90"/>
      <c r="M10" s="91"/>
      <c r="N10" s="91"/>
      <c r="O10" s="91"/>
      <c r="P10" s="91"/>
      <c r="Q10" s="91"/>
      <c r="R10" s="91"/>
      <c r="S10" s="91"/>
      <c r="T10" s="91"/>
      <c r="U10" s="91"/>
      <c r="V10" s="92"/>
      <c r="W10" s="92"/>
      <c r="X10" s="93"/>
      <c r="Y10" s="94" t="e">
        <f t="shared" si="8"/>
        <v>#DIV/0!</v>
      </c>
      <c r="Z10" s="95" t="e">
        <f t="shared" si="2"/>
        <v>#DIV/0!</v>
      </c>
      <c r="AA10" s="90"/>
      <c r="AB10" s="91"/>
      <c r="AC10" s="91"/>
      <c r="AD10" s="91"/>
      <c r="AE10" s="91"/>
      <c r="AF10" s="91"/>
      <c r="AG10" s="91"/>
      <c r="AH10" s="91"/>
      <c r="AI10" s="91"/>
      <c r="AJ10" s="91"/>
      <c r="AK10" s="92"/>
      <c r="AL10" s="92"/>
      <c r="AM10" s="93"/>
      <c r="AN10" s="94" t="e">
        <f t="shared" si="9"/>
        <v>#DIV/0!</v>
      </c>
      <c r="AO10" s="95" t="e">
        <f t="shared" si="10"/>
        <v>#DIV/0!</v>
      </c>
      <c r="AP10" s="90"/>
      <c r="AQ10" s="91"/>
      <c r="AR10" s="91"/>
      <c r="AS10" s="91"/>
      <c r="AT10" s="91"/>
      <c r="AU10" s="91"/>
      <c r="AV10" s="91"/>
      <c r="AW10" s="91"/>
      <c r="AX10" s="91"/>
      <c r="AY10" s="91"/>
      <c r="AZ10" s="92"/>
      <c r="BA10" s="92"/>
      <c r="BB10" s="93"/>
      <c r="BC10" s="94" t="e">
        <f t="shared" si="11"/>
        <v>#DIV/0!</v>
      </c>
      <c r="BD10" s="95" t="e">
        <f t="shared" si="12"/>
        <v>#DIV/0!</v>
      </c>
      <c r="BE10" s="90"/>
      <c r="BF10" s="91"/>
      <c r="BG10" s="91"/>
      <c r="BH10" s="91"/>
      <c r="BI10" s="91"/>
      <c r="BJ10" s="91"/>
      <c r="BK10" s="91"/>
      <c r="BL10" s="91"/>
      <c r="BM10" s="91"/>
      <c r="BN10" s="91"/>
      <c r="BO10" s="92"/>
      <c r="BP10" s="92"/>
      <c r="BQ10" s="93"/>
      <c r="BR10" s="94" t="e">
        <f t="shared" si="13"/>
        <v>#DIV/0!</v>
      </c>
      <c r="BS10" s="95" t="e">
        <f t="shared" si="14"/>
        <v>#DIV/0!</v>
      </c>
      <c r="BT10" s="90"/>
      <c r="BU10" s="91"/>
      <c r="BV10" s="91"/>
      <c r="BW10" s="91"/>
      <c r="BX10" s="96" t="e">
        <f t="shared" si="15"/>
        <v>#DIV/0!</v>
      </c>
      <c r="BY10" s="97"/>
      <c r="BZ10" s="98"/>
      <c r="CA10" s="91"/>
      <c r="CB10" s="91"/>
      <c r="CC10" s="91"/>
      <c r="CD10" s="91"/>
      <c r="CE10" s="91"/>
      <c r="CF10" s="91"/>
      <c r="CG10" s="91"/>
      <c r="CH10" s="91"/>
      <c r="CI10" s="92"/>
      <c r="CJ10" s="92"/>
      <c r="CK10" s="93"/>
      <c r="CL10" s="94" t="e">
        <f t="shared" si="16"/>
        <v>#DIV/0!</v>
      </c>
      <c r="CM10" s="99" t="e">
        <f t="shared" si="17"/>
        <v>#DIV/0!</v>
      </c>
      <c r="CN10" s="97"/>
      <c r="CO10" s="98"/>
      <c r="CP10" s="91"/>
      <c r="CQ10" s="91"/>
      <c r="CR10" s="96" t="e">
        <f t="shared" si="18"/>
        <v>#DIV/0!</v>
      </c>
      <c r="CS10" s="97"/>
      <c r="CT10" s="98"/>
      <c r="CU10" s="91"/>
      <c r="CV10" s="91"/>
      <c r="CW10" s="91"/>
      <c r="CX10" s="91"/>
      <c r="CY10" s="91"/>
      <c r="CZ10" s="91"/>
      <c r="DA10" s="96" t="e">
        <f t="shared" si="3"/>
        <v>#DIV/0!</v>
      </c>
      <c r="DB10" s="90"/>
      <c r="DC10" s="91"/>
      <c r="DD10" s="91"/>
      <c r="DE10" s="91"/>
      <c r="DF10" s="91"/>
      <c r="DG10" s="91"/>
      <c r="DH10" s="91"/>
      <c r="DI10" s="91"/>
      <c r="DJ10" s="100" t="e">
        <f t="shared" si="19"/>
        <v>#DIV/0!</v>
      </c>
      <c r="DK10" s="101"/>
      <c r="DL10" s="99" t="e">
        <f t="shared" si="20"/>
        <v>#DIV/0!</v>
      </c>
      <c r="DM10" s="90"/>
      <c r="DN10" s="91"/>
      <c r="DO10" s="91"/>
      <c r="DP10" s="91"/>
      <c r="DQ10" s="91"/>
      <c r="DR10" s="91"/>
      <c r="DS10" s="91"/>
      <c r="DT10" s="91"/>
      <c r="DU10" s="91"/>
      <c r="DV10" s="91"/>
      <c r="DW10" s="92"/>
      <c r="DX10" s="92"/>
      <c r="DY10" s="102"/>
      <c r="DZ10" s="103" t="e">
        <f t="shared" si="21"/>
        <v>#DIV/0!</v>
      </c>
      <c r="EA10" s="104" t="e">
        <f t="shared" si="22"/>
        <v>#DIV/0!</v>
      </c>
      <c r="EB10" s="90"/>
      <c r="EC10" s="91"/>
      <c r="ED10" s="91"/>
      <c r="EE10" s="91"/>
      <c r="EF10" s="91"/>
      <c r="EG10" s="91"/>
      <c r="EH10" s="91"/>
      <c r="EI10" s="91"/>
      <c r="EJ10" s="96" t="e">
        <f t="shared" si="4"/>
        <v>#DIV/0!</v>
      </c>
      <c r="EK10" s="90"/>
      <c r="EL10" s="91"/>
      <c r="EM10" s="91"/>
      <c r="EN10" s="91"/>
      <c r="EO10" s="96" t="e">
        <f t="shared" si="23"/>
        <v>#DIV/0!</v>
      </c>
      <c r="EP10" s="90"/>
      <c r="EQ10" s="91"/>
      <c r="ER10" s="91"/>
      <c r="ES10" s="91"/>
      <c r="ET10" s="96" t="e">
        <f t="shared" si="24"/>
        <v>#DIV/0!</v>
      </c>
      <c r="EU10" s="90"/>
      <c r="EV10" s="91"/>
      <c r="EW10" s="91"/>
      <c r="EX10" s="91"/>
      <c r="EY10" s="96" t="e">
        <f t="shared" si="25"/>
        <v>#DIV/0!</v>
      </c>
      <c r="EZ10" s="90"/>
      <c r="FA10" s="91"/>
      <c r="FB10" s="91"/>
      <c r="FC10" s="91"/>
      <c r="FD10" s="106" t="e">
        <f t="shared" si="26"/>
        <v>#DIV/0!</v>
      </c>
      <c r="FE10" s="90"/>
      <c r="FF10" s="91"/>
      <c r="FG10" s="91"/>
      <c r="FH10" s="91"/>
      <c r="FI10" s="107" t="e">
        <f t="shared" si="27"/>
        <v>#DIV/0!</v>
      </c>
      <c r="FJ10" s="108"/>
      <c r="FK10" s="109"/>
      <c r="FL10" s="109"/>
      <c r="FM10" s="109"/>
      <c r="FN10" s="110" t="e">
        <f>AVERAGE(FJ10:FM10)</f>
        <v>#DIV/0!</v>
      </c>
      <c r="FO10" s="108"/>
      <c r="FP10" s="109"/>
      <c r="FQ10" s="109"/>
      <c r="FR10" s="109"/>
      <c r="FS10" s="110" t="e">
        <f t="shared" si="29"/>
        <v>#DIV/0!</v>
      </c>
      <c r="FT10" s="108"/>
      <c r="FU10" s="109"/>
      <c r="FV10" s="109"/>
      <c r="FW10" s="109"/>
      <c r="FX10" s="110" t="e">
        <f t="shared" si="30"/>
        <v>#DIV/0!</v>
      </c>
      <c r="FY10" s="111" t="e">
        <f t="shared" si="31"/>
        <v>#DIV/0!</v>
      </c>
      <c r="FZ10" s="108"/>
      <c r="GA10" s="109"/>
      <c r="GB10" s="109"/>
      <c r="GC10" s="109"/>
      <c r="GD10" s="112" t="e">
        <f t="shared" si="32"/>
        <v>#DIV/0!</v>
      </c>
      <c r="GE10" s="113" t="e">
        <f t="shared" si="5"/>
        <v>#DIV/0!</v>
      </c>
      <c r="GF10" s="97"/>
      <c r="GG10" s="98"/>
      <c r="GH10" s="98"/>
      <c r="GI10" s="98"/>
      <c r="GJ10" s="98"/>
      <c r="GK10" s="98"/>
      <c r="GL10" s="98"/>
      <c r="GM10" s="98"/>
      <c r="GN10" s="114" t="e">
        <f t="shared" si="33"/>
        <v>#DIV/0!</v>
      </c>
      <c r="GO10" s="110" t="e">
        <f t="shared" si="34"/>
        <v>#DIV/0!</v>
      </c>
      <c r="GP10" s="97"/>
      <c r="GQ10" s="98"/>
      <c r="GR10" s="98"/>
      <c r="GS10" s="98"/>
      <c r="GT10" s="98"/>
      <c r="GU10" s="98"/>
      <c r="GV10" s="98"/>
      <c r="GW10" s="98"/>
      <c r="GX10" s="114" t="e">
        <f t="shared" si="35"/>
        <v>#DIV/0!</v>
      </c>
      <c r="GY10" s="115" t="e">
        <f t="shared" si="36"/>
        <v>#DIV/0!</v>
      </c>
      <c r="GZ10" s="97"/>
      <c r="HA10" s="116"/>
      <c r="HB10" s="116"/>
      <c r="HC10" s="116"/>
      <c r="HD10" s="116"/>
      <c r="HE10" s="98"/>
      <c r="HF10" s="98"/>
      <c r="HG10" s="98"/>
      <c r="HH10" s="114" t="e">
        <f t="shared" si="37"/>
        <v>#DIV/0!</v>
      </c>
      <c r="HI10" s="115" t="e">
        <f t="shared" si="38"/>
        <v>#DIV/0!</v>
      </c>
      <c r="HJ10" s="97"/>
      <c r="HK10" s="98"/>
      <c r="HL10" s="109"/>
      <c r="HM10" s="109"/>
      <c r="HN10" s="109"/>
      <c r="HO10" s="109"/>
      <c r="HP10" s="98"/>
      <c r="HQ10" s="98"/>
      <c r="HR10" s="114" t="e">
        <f t="shared" si="39"/>
        <v>#DIV/0!</v>
      </c>
      <c r="HS10" s="115" t="e">
        <f t="shared" si="40"/>
        <v>#DIV/0!</v>
      </c>
      <c r="HT10" s="97"/>
      <c r="HU10" s="98"/>
      <c r="HV10" s="109"/>
      <c r="HW10" s="109"/>
      <c r="HX10" s="109"/>
      <c r="HY10" s="109"/>
      <c r="HZ10" s="98"/>
      <c r="IA10" s="98"/>
      <c r="IB10" s="114" t="e">
        <f t="shared" si="41"/>
        <v>#DIV/0!</v>
      </c>
      <c r="IC10" s="117" t="e">
        <f t="shared" si="42"/>
        <v>#DIV/0!</v>
      </c>
      <c r="ID10" s="118"/>
      <c r="IE10" s="119" t="e">
        <f t="shared" si="6"/>
        <v>#DIV/0!</v>
      </c>
      <c r="IF10" s="120" t="e">
        <f t="shared" si="7"/>
        <v>#DIV/0!</v>
      </c>
      <c r="IG10" s="121" t="e">
        <f t="shared" si="43"/>
        <v>#DIV/0!</v>
      </c>
      <c r="IH10" s="122" t="e">
        <f t="shared" si="44"/>
        <v>#DIV/0!</v>
      </c>
      <c r="II10" s="123" t="e">
        <f t="shared" si="45"/>
        <v>#DIV/0!</v>
      </c>
      <c r="IJ10" s="124" t="e">
        <f t="shared" si="46"/>
        <v>#DIV/0!</v>
      </c>
      <c r="IK10" s="124" t="e">
        <f t="shared" si="47"/>
        <v>#DIV/0!</v>
      </c>
      <c r="IL10" s="125"/>
      <c r="IM10" s="126"/>
      <c r="IN10" s="82"/>
    </row>
    <row r="11" spans="1:248" ht="18.75" customHeight="1" x14ac:dyDescent="0.3">
      <c r="A11" s="84">
        <v>10</v>
      </c>
      <c r="B11" s="85"/>
      <c r="C11" s="85"/>
      <c r="D11" s="85"/>
      <c r="E11" s="85"/>
      <c r="F11" s="129"/>
      <c r="G11" s="87"/>
      <c r="H11" s="87" t="e">
        <f t="shared" si="0"/>
        <v>#DIV/0!</v>
      </c>
      <c r="I11" s="87" t="e">
        <f t="shared" si="1"/>
        <v>#DIV/0!</v>
      </c>
      <c r="J11" s="129"/>
      <c r="K11" s="130"/>
      <c r="L11" s="90"/>
      <c r="M11" s="91"/>
      <c r="N11" s="91"/>
      <c r="O11" s="91"/>
      <c r="P11" s="91"/>
      <c r="Q11" s="91"/>
      <c r="R11" s="91"/>
      <c r="S11" s="91"/>
      <c r="T11" s="91"/>
      <c r="U11" s="91"/>
      <c r="V11" s="92"/>
      <c r="W11" s="92"/>
      <c r="X11" s="93"/>
      <c r="Y11" s="94" t="e">
        <f t="shared" si="8"/>
        <v>#DIV/0!</v>
      </c>
      <c r="Z11" s="95" t="e">
        <f t="shared" si="2"/>
        <v>#DIV/0!</v>
      </c>
      <c r="AA11" s="90"/>
      <c r="AB11" s="91"/>
      <c r="AC11" s="91"/>
      <c r="AD11" s="91"/>
      <c r="AE11" s="91"/>
      <c r="AF11" s="91"/>
      <c r="AG11" s="91"/>
      <c r="AH11" s="91"/>
      <c r="AI11" s="91"/>
      <c r="AJ11" s="91"/>
      <c r="AK11" s="92"/>
      <c r="AL11" s="92"/>
      <c r="AM11" s="93"/>
      <c r="AN11" s="94" t="e">
        <f t="shared" si="9"/>
        <v>#DIV/0!</v>
      </c>
      <c r="AO11" s="95" t="e">
        <f t="shared" si="10"/>
        <v>#DIV/0!</v>
      </c>
      <c r="AP11" s="90"/>
      <c r="AQ11" s="91"/>
      <c r="AR11" s="91"/>
      <c r="AS11" s="91"/>
      <c r="AT11" s="91"/>
      <c r="AU11" s="91"/>
      <c r="AV11" s="91"/>
      <c r="AW11" s="91"/>
      <c r="AX11" s="91"/>
      <c r="AY11" s="91"/>
      <c r="AZ11" s="92"/>
      <c r="BA11" s="92"/>
      <c r="BB11" s="93"/>
      <c r="BC11" s="94" t="e">
        <f t="shared" si="11"/>
        <v>#DIV/0!</v>
      </c>
      <c r="BD11" s="95" t="e">
        <f t="shared" si="12"/>
        <v>#DIV/0!</v>
      </c>
      <c r="BE11" s="90"/>
      <c r="BF11" s="91"/>
      <c r="BG11" s="91"/>
      <c r="BH11" s="91"/>
      <c r="BI11" s="91"/>
      <c r="BJ11" s="91"/>
      <c r="BK11" s="91"/>
      <c r="BL11" s="91"/>
      <c r="BM11" s="91"/>
      <c r="BN11" s="91"/>
      <c r="BO11" s="92"/>
      <c r="BP11" s="92"/>
      <c r="BQ11" s="93"/>
      <c r="BR11" s="94" t="e">
        <f t="shared" si="13"/>
        <v>#DIV/0!</v>
      </c>
      <c r="BS11" s="95" t="e">
        <f t="shared" si="14"/>
        <v>#DIV/0!</v>
      </c>
      <c r="BT11" s="90"/>
      <c r="BU11" s="91"/>
      <c r="BV11" s="91"/>
      <c r="BW11" s="91"/>
      <c r="BX11" s="96" t="e">
        <f t="shared" si="15"/>
        <v>#DIV/0!</v>
      </c>
      <c r="BY11" s="97"/>
      <c r="BZ11" s="98"/>
      <c r="CA11" s="91"/>
      <c r="CB11" s="91"/>
      <c r="CC11" s="91"/>
      <c r="CD11" s="91"/>
      <c r="CE11" s="91"/>
      <c r="CF11" s="91"/>
      <c r="CG11" s="91"/>
      <c r="CH11" s="91"/>
      <c r="CI11" s="92"/>
      <c r="CJ11" s="92"/>
      <c r="CK11" s="93"/>
      <c r="CL11" s="94" t="e">
        <f t="shared" si="16"/>
        <v>#DIV/0!</v>
      </c>
      <c r="CM11" s="99" t="e">
        <f t="shared" si="17"/>
        <v>#DIV/0!</v>
      </c>
      <c r="CN11" s="97"/>
      <c r="CO11" s="98"/>
      <c r="CP11" s="91"/>
      <c r="CQ11" s="91"/>
      <c r="CR11" s="96" t="e">
        <f t="shared" si="18"/>
        <v>#DIV/0!</v>
      </c>
      <c r="CS11" s="97"/>
      <c r="CT11" s="98"/>
      <c r="CU11" s="91"/>
      <c r="CV11" s="91"/>
      <c r="CW11" s="91"/>
      <c r="CX11" s="91"/>
      <c r="CY11" s="91"/>
      <c r="CZ11" s="91"/>
      <c r="DA11" s="96" t="e">
        <f t="shared" si="3"/>
        <v>#DIV/0!</v>
      </c>
      <c r="DB11" s="90"/>
      <c r="DC11" s="91"/>
      <c r="DD11" s="91"/>
      <c r="DE11" s="91"/>
      <c r="DF11" s="91"/>
      <c r="DG11" s="91"/>
      <c r="DH11" s="91"/>
      <c r="DI11" s="91"/>
      <c r="DJ11" s="100" t="e">
        <f t="shared" si="19"/>
        <v>#DIV/0!</v>
      </c>
      <c r="DK11" s="101"/>
      <c r="DL11" s="99" t="e">
        <f t="shared" si="20"/>
        <v>#DIV/0!</v>
      </c>
      <c r="DM11" s="90"/>
      <c r="DN11" s="91"/>
      <c r="DO11" s="91"/>
      <c r="DP11" s="91"/>
      <c r="DQ11" s="91"/>
      <c r="DR11" s="91"/>
      <c r="DS11" s="91"/>
      <c r="DT11" s="91"/>
      <c r="DU11" s="91"/>
      <c r="DV11" s="91"/>
      <c r="DW11" s="92"/>
      <c r="DX11" s="92"/>
      <c r="DY11" s="102"/>
      <c r="DZ11" s="103" t="e">
        <f t="shared" si="21"/>
        <v>#DIV/0!</v>
      </c>
      <c r="EA11" s="104" t="e">
        <f t="shared" si="22"/>
        <v>#DIV/0!</v>
      </c>
      <c r="EB11" s="90"/>
      <c r="EC11" s="91"/>
      <c r="ED11" s="91"/>
      <c r="EE11" s="91"/>
      <c r="EF11" s="91"/>
      <c r="EG11" s="91"/>
      <c r="EH11" s="91"/>
      <c r="EI11" s="91"/>
      <c r="EJ11" s="96" t="e">
        <f t="shared" si="4"/>
        <v>#DIV/0!</v>
      </c>
      <c r="EK11" s="90"/>
      <c r="EL11" s="91"/>
      <c r="EM11" s="91"/>
      <c r="EN11" s="91"/>
      <c r="EO11" s="96" t="e">
        <f t="shared" si="23"/>
        <v>#DIV/0!</v>
      </c>
      <c r="EP11" s="90"/>
      <c r="EQ11" s="91"/>
      <c r="ER11" s="91"/>
      <c r="ES11" s="91"/>
      <c r="ET11" s="96" t="e">
        <f t="shared" si="24"/>
        <v>#DIV/0!</v>
      </c>
      <c r="EU11" s="90"/>
      <c r="EV11" s="91"/>
      <c r="EW11" s="91"/>
      <c r="EX11" s="91"/>
      <c r="EY11" s="96" t="e">
        <f t="shared" si="25"/>
        <v>#DIV/0!</v>
      </c>
      <c r="EZ11" s="90"/>
      <c r="FA11" s="91"/>
      <c r="FB11" s="91"/>
      <c r="FC11" s="91"/>
      <c r="FD11" s="106" t="e">
        <f t="shared" si="26"/>
        <v>#DIV/0!</v>
      </c>
      <c r="FE11" s="90"/>
      <c r="FF11" s="91"/>
      <c r="FG11" s="91"/>
      <c r="FH11" s="91"/>
      <c r="FI11" s="107" t="e">
        <f t="shared" si="27"/>
        <v>#DIV/0!</v>
      </c>
      <c r="FJ11" s="108"/>
      <c r="FK11" s="109"/>
      <c r="FL11" s="109"/>
      <c r="FM11" s="109"/>
      <c r="FN11" s="110" t="e">
        <f t="shared" si="28"/>
        <v>#DIV/0!</v>
      </c>
      <c r="FO11" s="108"/>
      <c r="FP11" s="109"/>
      <c r="FQ11" s="109"/>
      <c r="FR11" s="109"/>
      <c r="FS11" s="110" t="e">
        <f t="shared" si="29"/>
        <v>#DIV/0!</v>
      </c>
      <c r="FT11" s="108"/>
      <c r="FU11" s="109"/>
      <c r="FV11" s="109"/>
      <c r="FW11" s="109"/>
      <c r="FX11" s="110" t="e">
        <f t="shared" si="30"/>
        <v>#DIV/0!</v>
      </c>
      <c r="FY11" s="111" t="e">
        <f t="shared" si="31"/>
        <v>#DIV/0!</v>
      </c>
      <c r="FZ11" s="108"/>
      <c r="GA11" s="109"/>
      <c r="GB11" s="109"/>
      <c r="GC11" s="109"/>
      <c r="GD11" s="112" t="e">
        <f t="shared" si="32"/>
        <v>#DIV/0!</v>
      </c>
      <c r="GE11" s="113" t="e">
        <f t="shared" si="5"/>
        <v>#DIV/0!</v>
      </c>
      <c r="GF11" s="97"/>
      <c r="GG11" s="98"/>
      <c r="GH11" s="98"/>
      <c r="GI11" s="98"/>
      <c r="GJ11" s="98"/>
      <c r="GK11" s="98"/>
      <c r="GL11" s="98"/>
      <c r="GM11" s="98"/>
      <c r="GN11" s="114" t="e">
        <f t="shared" si="33"/>
        <v>#DIV/0!</v>
      </c>
      <c r="GO11" s="110" t="e">
        <f t="shared" si="34"/>
        <v>#DIV/0!</v>
      </c>
      <c r="GP11" s="97"/>
      <c r="GQ11" s="98"/>
      <c r="GR11" s="98"/>
      <c r="GS11" s="98"/>
      <c r="GT11" s="98"/>
      <c r="GU11" s="98"/>
      <c r="GV11" s="98"/>
      <c r="GW11" s="98"/>
      <c r="GX11" s="114" t="e">
        <f t="shared" si="35"/>
        <v>#DIV/0!</v>
      </c>
      <c r="GY11" s="115" t="e">
        <f t="shared" si="36"/>
        <v>#DIV/0!</v>
      </c>
      <c r="GZ11" s="97"/>
      <c r="HA11" s="116"/>
      <c r="HB11" s="116"/>
      <c r="HC11" s="116"/>
      <c r="HD11" s="116"/>
      <c r="HE11" s="98"/>
      <c r="HF11" s="98"/>
      <c r="HG11" s="98"/>
      <c r="HH11" s="114" t="e">
        <f t="shared" si="37"/>
        <v>#DIV/0!</v>
      </c>
      <c r="HI11" s="115" t="e">
        <f t="shared" si="38"/>
        <v>#DIV/0!</v>
      </c>
      <c r="HJ11" s="97"/>
      <c r="HK11" s="98"/>
      <c r="HL11" s="109"/>
      <c r="HM11" s="109"/>
      <c r="HN11" s="109"/>
      <c r="HO11" s="109"/>
      <c r="HP11" s="98"/>
      <c r="HQ11" s="98"/>
      <c r="HR11" s="114" t="e">
        <f t="shared" si="39"/>
        <v>#DIV/0!</v>
      </c>
      <c r="HS11" s="115" t="e">
        <f t="shared" si="40"/>
        <v>#DIV/0!</v>
      </c>
      <c r="HT11" s="97"/>
      <c r="HU11" s="98"/>
      <c r="HV11" s="109"/>
      <c r="HW11" s="109"/>
      <c r="HX11" s="109"/>
      <c r="HY11" s="109"/>
      <c r="HZ11" s="98"/>
      <c r="IA11" s="98"/>
      <c r="IB11" s="114" t="e">
        <f t="shared" si="41"/>
        <v>#DIV/0!</v>
      </c>
      <c r="IC11" s="117" t="e">
        <f t="shared" si="42"/>
        <v>#DIV/0!</v>
      </c>
      <c r="ID11" s="118"/>
      <c r="IE11" s="119" t="e">
        <f t="shared" si="6"/>
        <v>#DIV/0!</v>
      </c>
      <c r="IF11" s="120" t="e">
        <f t="shared" si="7"/>
        <v>#DIV/0!</v>
      </c>
      <c r="IG11" s="121" t="e">
        <f t="shared" si="43"/>
        <v>#DIV/0!</v>
      </c>
      <c r="IH11" s="122" t="e">
        <f t="shared" si="44"/>
        <v>#DIV/0!</v>
      </c>
      <c r="II11" s="123" t="e">
        <f t="shared" si="45"/>
        <v>#DIV/0!</v>
      </c>
      <c r="IJ11" s="124" t="e">
        <f t="shared" si="46"/>
        <v>#DIV/0!</v>
      </c>
      <c r="IK11" s="124" t="e">
        <f t="shared" si="47"/>
        <v>#DIV/0!</v>
      </c>
      <c r="IL11" s="125"/>
      <c r="IM11" s="126"/>
      <c r="IN11" s="82"/>
    </row>
    <row r="12" spans="1:248" ht="18.75" customHeight="1" x14ac:dyDescent="0.3">
      <c r="A12" s="84">
        <v>11</v>
      </c>
      <c r="B12" s="85"/>
      <c r="C12" s="85"/>
      <c r="D12" s="41"/>
      <c r="E12" s="85"/>
      <c r="F12" s="88"/>
      <c r="G12" s="87"/>
      <c r="H12" s="87" t="e">
        <f t="shared" si="0"/>
        <v>#DIV/0!</v>
      </c>
      <c r="I12" s="87" t="e">
        <f t="shared" si="1"/>
        <v>#DIV/0!</v>
      </c>
      <c r="J12" s="88"/>
      <c r="K12" s="89"/>
      <c r="L12" s="90"/>
      <c r="M12" s="91"/>
      <c r="N12" s="91"/>
      <c r="O12" s="91"/>
      <c r="P12" s="91"/>
      <c r="Q12" s="91"/>
      <c r="R12" s="91"/>
      <c r="S12" s="91"/>
      <c r="T12" s="91"/>
      <c r="U12" s="91"/>
      <c r="V12" s="92"/>
      <c r="W12" s="92"/>
      <c r="X12" s="93"/>
      <c r="Y12" s="94" t="e">
        <f t="shared" si="8"/>
        <v>#DIV/0!</v>
      </c>
      <c r="Z12" s="95" t="e">
        <f t="shared" si="2"/>
        <v>#DIV/0!</v>
      </c>
      <c r="AA12" s="90"/>
      <c r="AB12" s="91"/>
      <c r="AC12" s="91"/>
      <c r="AD12" s="91"/>
      <c r="AE12" s="91"/>
      <c r="AF12" s="91"/>
      <c r="AG12" s="91"/>
      <c r="AH12" s="91"/>
      <c r="AI12" s="91"/>
      <c r="AJ12" s="91"/>
      <c r="AK12" s="92"/>
      <c r="AL12" s="92"/>
      <c r="AM12" s="93"/>
      <c r="AN12" s="94" t="e">
        <f t="shared" si="9"/>
        <v>#DIV/0!</v>
      </c>
      <c r="AO12" s="95" t="e">
        <f t="shared" si="10"/>
        <v>#DIV/0!</v>
      </c>
      <c r="AP12" s="90"/>
      <c r="AQ12" s="91"/>
      <c r="AR12" s="91"/>
      <c r="AS12" s="91"/>
      <c r="AT12" s="91"/>
      <c r="AU12" s="91"/>
      <c r="AV12" s="91"/>
      <c r="AW12" s="91"/>
      <c r="AX12" s="91"/>
      <c r="AY12" s="91"/>
      <c r="AZ12" s="92"/>
      <c r="BA12" s="92"/>
      <c r="BB12" s="93"/>
      <c r="BC12" s="94" t="e">
        <f t="shared" si="11"/>
        <v>#DIV/0!</v>
      </c>
      <c r="BD12" s="95" t="e">
        <f t="shared" si="12"/>
        <v>#DIV/0!</v>
      </c>
      <c r="BE12" s="90"/>
      <c r="BF12" s="91"/>
      <c r="BG12" s="91"/>
      <c r="BH12" s="91"/>
      <c r="BI12" s="91"/>
      <c r="BJ12" s="91"/>
      <c r="BK12" s="91"/>
      <c r="BL12" s="91"/>
      <c r="BM12" s="91"/>
      <c r="BN12" s="91"/>
      <c r="BO12" s="92"/>
      <c r="BP12" s="92"/>
      <c r="BQ12" s="93"/>
      <c r="BR12" s="94" t="e">
        <f t="shared" si="13"/>
        <v>#DIV/0!</v>
      </c>
      <c r="BS12" s="95" t="e">
        <f t="shared" si="14"/>
        <v>#DIV/0!</v>
      </c>
      <c r="BT12" s="97"/>
      <c r="BU12" s="98"/>
      <c r="BV12" s="91"/>
      <c r="BW12" s="91"/>
      <c r="BX12" s="96" t="e">
        <f t="shared" si="15"/>
        <v>#DIV/0!</v>
      </c>
      <c r="BY12" s="97"/>
      <c r="BZ12" s="98"/>
      <c r="CA12" s="91"/>
      <c r="CB12" s="91"/>
      <c r="CC12" s="91"/>
      <c r="CD12" s="91"/>
      <c r="CE12" s="91"/>
      <c r="CF12" s="91"/>
      <c r="CG12" s="91"/>
      <c r="CH12" s="91"/>
      <c r="CI12" s="92"/>
      <c r="CJ12" s="92"/>
      <c r="CK12" s="93"/>
      <c r="CL12" s="94" t="e">
        <f t="shared" si="16"/>
        <v>#DIV/0!</v>
      </c>
      <c r="CM12" s="99" t="e">
        <f t="shared" si="17"/>
        <v>#DIV/0!</v>
      </c>
      <c r="CN12" s="97"/>
      <c r="CO12" s="98"/>
      <c r="CP12" s="91"/>
      <c r="CQ12" s="91"/>
      <c r="CR12" s="96" t="e">
        <f t="shared" si="18"/>
        <v>#DIV/0!</v>
      </c>
      <c r="CS12" s="97"/>
      <c r="CT12" s="98"/>
      <c r="CU12" s="91"/>
      <c r="CV12" s="91"/>
      <c r="CW12" s="91"/>
      <c r="CX12" s="91"/>
      <c r="CY12" s="91"/>
      <c r="CZ12" s="91"/>
      <c r="DA12" s="96" t="e">
        <f t="shared" si="3"/>
        <v>#DIV/0!</v>
      </c>
      <c r="DB12" s="90"/>
      <c r="DC12" s="91"/>
      <c r="DD12" s="91"/>
      <c r="DE12" s="91"/>
      <c r="DF12" s="91"/>
      <c r="DG12" s="91"/>
      <c r="DH12" s="91"/>
      <c r="DI12" s="91"/>
      <c r="DJ12" s="100" t="e">
        <f t="shared" si="19"/>
        <v>#DIV/0!</v>
      </c>
      <c r="DK12" s="101"/>
      <c r="DL12" s="99" t="e">
        <f t="shared" si="20"/>
        <v>#DIV/0!</v>
      </c>
      <c r="DM12" s="90"/>
      <c r="DN12" s="91"/>
      <c r="DO12" s="91"/>
      <c r="DP12" s="91"/>
      <c r="DQ12" s="91"/>
      <c r="DR12" s="91"/>
      <c r="DS12" s="91"/>
      <c r="DT12" s="91"/>
      <c r="DU12" s="91"/>
      <c r="DV12" s="91"/>
      <c r="DW12" s="92"/>
      <c r="DX12" s="92"/>
      <c r="DY12" s="102"/>
      <c r="DZ12" s="103" t="e">
        <f t="shared" si="21"/>
        <v>#DIV/0!</v>
      </c>
      <c r="EA12" s="104" t="e">
        <f t="shared" si="22"/>
        <v>#DIV/0!</v>
      </c>
      <c r="EB12" s="90"/>
      <c r="EC12" s="91"/>
      <c r="ED12" s="91"/>
      <c r="EE12" s="91"/>
      <c r="EF12" s="91"/>
      <c r="EG12" s="91"/>
      <c r="EH12" s="91"/>
      <c r="EI12" s="91"/>
      <c r="EJ12" s="96" t="e">
        <f t="shared" si="4"/>
        <v>#DIV/0!</v>
      </c>
      <c r="EK12" s="90"/>
      <c r="EL12" s="91"/>
      <c r="EM12" s="91"/>
      <c r="EN12" s="91"/>
      <c r="EO12" s="96" t="e">
        <f t="shared" si="23"/>
        <v>#DIV/0!</v>
      </c>
      <c r="EP12" s="90"/>
      <c r="EQ12" s="91"/>
      <c r="ER12" s="91"/>
      <c r="ES12" s="91"/>
      <c r="ET12" s="96" t="e">
        <f t="shared" si="24"/>
        <v>#DIV/0!</v>
      </c>
      <c r="EU12" s="90"/>
      <c r="EV12" s="91"/>
      <c r="EW12" s="91"/>
      <c r="EX12" s="91"/>
      <c r="EY12" s="96" t="e">
        <f t="shared" si="25"/>
        <v>#DIV/0!</v>
      </c>
      <c r="EZ12" s="90"/>
      <c r="FA12" s="91"/>
      <c r="FB12" s="91"/>
      <c r="FC12" s="91"/>
      <c r="FD12" s="106" t="e">
        <f t="shared" si="26"/>
        <v>#DIV/0!</v>
      </c>
      <c r="FE12" s="90"/>
      <c r="FF12" s="91"/>
      <c r="FG12" s="91"/>
      <c r="FH12" s="91"/>
      <c r="FI12" s="107" t="e">
        <f t="shared" si="27"/>
        <v>#DIV/0!</v>
      </c>
      <c r="FJ12" s="108"/>
      <c r="FK12" s="109"/>
      <c r="FL12" s="109"/>
      <c r="FM12" s="109"/>
      <c r="FN12" s="110" t="e">
        <f t="shared" si="28"/>
        <v>#DIV/0!</v>
      </c>
      <c r="FO12" s="108"/>
      <c r="FP12" s="109"/>
      <c r="FQ12" s="109"/>
      <c r="FR12" s="109"/>
      <c r="FS12" s="110" t="e">
        <f t="shared" si="29"/>
        <v>#DIV/0!</v>
      </c>
      <c r="FT12" s="108"/>
      <c r="FU12" s="109"/>
      <c r="FV12" s="109"/>
      <c r="FW12" s="109"/>
      <c r="FX12" s="110" t="e">
        <f t="shared" si="30"/>
        <v>#DIV/0!</v>
      </c>
      <c r="FY12" s="111" t="e">
        <f t="shared" si="31"/>
        <v>#DIV/0!</v>
      </c>
      <c r="FZ12" s="108"/>
      <c r="GA12" s="109"/>
      <c r="GB12" s="109"/>
      <c r="GC12" s="109"/>
      <c r="GD12" s="112" t="e">
        <f t="shared" si="32"/>
        <v>#DIV/0!</v>
      </c>
      <c r="GE12" s="113" t="e">
        <f t="shared" si="5"/>
        <v>#DIV/0!</v>
      </c>
      <c r="GF12" s="97"/>
      <c r="GG12" s="98"/>
      <c r="GH12" s="98"/>
      <c r="GI12" s="98"/>
      <c r="GJ12" s="98"/>
      <c r="GK12" s="98"/>
      <c r="GL12" s="98"/>
      <c r="GM12" s="98"/>
      <c r="GN12" s="114" t="e">
        <f t="shared" si="33"/>
        <v>#DIV/0!</v>
      </c>
      <c r="GO12" s="110" t="e">
        <f t="shared" si="34"/>
        <v>#DIV/0!</v>
      </c>
      <c r="GP12" s="97"/>
      <c r="GQ12" s="98"/>
      <c r="GR12" s="98"/>
      <c r="GS12" s="98"/>
      <c r="GT12" s="98"/>
      <c r="GU12" s="98"/>
      <c r="GV12" s="98"/>
      <c r="GW12" s="98"/>
      <c r="GX12" s="114" t="e">
        <f t="shared" si="35"/>
        <v>#DIV/0!</v>
      </c>
      <c r="GY12" s="115" t="e">
        <f t="shared" si="36"/>
        <v>#DIV/0!</v>
      </c>
      <c r="GZ12" s="97"/>
      <c r="HA12" s="116"/>
      <c r="HB12" s="116"/>
      <c r="HC12" s="116"/>
      <c r="HD12" s="116"/>
      <c r="HE12" s="98"/>
      <c r="HF12" s="98"/>
      <c r="HG12" s="98"/>
      <c r="HH12" s="114" t="e">
        <f t="shared" si="37"/>
        <v>#DIV/0!</v>
      </c>
      <c r="HI12" s="115" t="e">
        <f t="shared" si="38"/>
        <v>#DIV/0!</v>
      </c>
      <c r="HJ12" s="97"/>
      <c r="HK12" s="98"/>
      <c r="HL12" s="98"/>
      <c r="HM12" s="98"/>
      <c r="HN12" s="98"/>
      <c r="HO12" s="98"/>
      <c r="HP12" s="98"/>
      <c r="HQ12" s="98"/>
      <c r="HR12" s="114" t="e">
        <f t="shared" si="39"/>
        <v>#DIV/0!</v>
      </c>
      <c r="HS12" s="115" t="e">
        <f t="shared" si="40"/>
        <v>#DIV/0!</v>
      </c>
      <c r="HT12" s="97"/>
      <c r="HU12" s="98"/>
      <c r="HV12" s="98"/>
      <c r="HW12" s="98"/>
      <c r="HX12" s="109"/>
      <c r="HY12" s="109"/>
      <c r="HZ12" s="98"/>
      <c r="IA12" s="98"/>
      <c r="IB12" s="114" t="e">
        <f t="shared" si="41"/>
        <v>#DIV/0!</v>
      </c>
      <c r="IC12" s="117" t="e">
        <f t="shared" si="42"/>
        <v>#DIV/0!</v>
      </c>
      <c r="ID12" s="118"/>
      <c r="IE12" s="119" t="e">
        <f t="shared" si="6"/>
        <v>#DIV/0!</v>
      </c>
      <c r="IF12" s="120" t="e">
        <f t="shared" si="7"/>
        <v>#DIV/0!</v>
      </c>
      <c r="IG12" s="121" t="e">
        <f t="shared" si="43"/>
        <v>#DIV/0!</v>
      </c>
      <c r="IH12" s="122" t="e">
        <f t="shared" si="44"/>
        <v>#DIV/0!</v>
      </c>
      <c r="II12" s="123" t="e">
        <f t="shared" si="45"/>
        <v>#DIV/0!</v>
      </c>
      <c r="IJ12" s="124" t="e">
        <f t="shared" si="46"/>
        <v>#DIV/0!</v>
      </c>
      <c r="IK12" s="124" t="e">
        <f t="shared" si="47"/>
        <v>#DIV/0!</v>
      </c>
      <c r="IL12" s="125"/>
      <c r="IM12" s="126"/>
      <c r="IN12" s="82"/>
    </row>
    <row r="13" spans="1:248" ht="18.75" customHeight="1" x14ac:dyDescent="0.3">
      <c r="A13" s="84">
        <v>12</v>
      </c>
      <c r="B13" s="85"/>
      <c r="C13" s="85"/>
      <c r="D13" s="85"/>
      <c r="E13" s="85"/>
      <c r="F13" s="127"/>
      <c r="G13" s="87"/>
      <c r="H13" s="87" t="e">
        <f t="shared" si="0"/>
        <v>#DIV/0!</v>
      </c>
      <c r="I13" s="87" t="e">
        <f t="shared" si="1"/>
        <v>#DIV/0!</v>
      </c>
      <c r="J13" s="127"/>
      <c r="K13" s="128"/>
      <c r="L13" s="90"/>
      <c r="M13" s="91"/>
      <c r="N13" s="91"/>
      <c r="O13" s="91"/>
      <c r="P13" s="91"/>
      <c r="Q13" s="91"/>
      <c r="R13" s="91"/>
      <c r="S13" s="91"/>
      <c r="T13" s="91"/>
      <c r="U13" s="91"/>
      <c r="V13" s="92"/>
      <c r="W13" s="92"/>
      <c r="X13" s="93"/>
      <c r="Y13" s="94" t="e">
        <f t="shared" si="8"/>
        <v>#DIV/0!</v>
      </c>
      <c r="Z13" s="95" t="e">
        <f t="shared" si="2"/>
        <v>#DIV/0!</v>
      </c>
      <c r="AA13" s="90"/>
      <c r="AB13" s="91"/>
      <c r="AC13" s="91"/>
      <c r="AD13" s="91"/>
      <c r="AE13" s="91"/>
      <c r="AF13" s="91"/>
      <c r="AG13" s="91"/>
      <c r="AH13" s="91"/>
      <c r="AI13" s="91"/>
      <c r="AJ13" s="91"/>
      <c r="AK13" s="92"/>
      <c r="AL13" s="92"/>
      <c r="AM13" s="93"/>
      <c r="AN13" s="94" t="e">
        <f t="shared" si="9"/>
        <v>#DIV/0!</v>
      </c>
      <c r="AO13" s="95" t="e">
        <f t="shared" si="10"/>
        <v>#DIV/0!</v>
      </c>
      <c r="AP13" s="90"/>
      <c r="AQ13" s="91"/>
      <c r="AR13" s="91"/>
      <c r="AS13" s="91"/>
      <c r="AT13" s="91"/>
      <c r="AU13" s="91"/>
      <c r="AV13" s="91"/>
      <c r="AW13" s="91"/>
      <c r="AX13" s="91"/>
      <c r="AY13" s="91"/>
      <c r="AZ13" s="92"/>
      <c r="BA13" s="92"/>
      <c r="BB13" s="93"/>
      <c r="BC13" s="94" t="e">
        <f t="shared" si="11"/>
        <v>#DIV/0!</v>
      </c>
      <c r="BD13" s="95" t="e">
        <f t="shared" si="12"/>
        <v>#DIV/0!</v>
      </c>
      <c r="BE13" s="90"/>
      <c r="BF13" s="91"/>
      <c r="BG13" s="91"/>
      <c r="BH13" s="91"/>
      <c r="BI13" s="91"/>
      <c r="BJ13" s="91"/>
      <c r="BK13" s="91"/>
      <c r="BL13" s="91"/>
      <c r="BM13" s="91"/>
      <c r="BN13" s="91"/>
      <c r="BO13" s="92"/>
      <c r="BP13" s="92"/>
      <c r="BQ13" s="93"/>
      <c r="BR13" s="94" t="e">
        <f t="shared" si="13"/>
        <v>#DIV/0!</v>
      </c>
      <c r="BS13" s="95" t="e">
        <f t="shared" si="14"/>
        <v>#DIV/0!</v>
      </c>
      <c r="BT13" s="90"/>
      <c r="BU13" s="91"/>
      <c r="BV13" s="91"/>
      <c r="BW13" s="91"/>
      <c r="BX13" s="96" t="e">
        <f t="shared" si="15"/>
        <v>#DIV/0!</v>
      </c>
      <c r="BY13" s="97"/>
      <c r="BZ13" s="98"/>
      <c r="CA13" s="91"/>
      <c r="CB13" s="91"/>
      <c r="CC13" s="91"/>
      <c r="CD13" s="91"/>
      <c r="CE13" s="91"/>
      <c r="CF13" s="91"/>
      <c r="CG13" s="91"/>
      <c r="CH13" s="91"/>
      <c r="CI13" s="92"/>
      <c r="CJ13" s="92"/>
      <c r="CK13" s="93"/>
      <c r="CL13" s="94" t="e">
        <f t="shared" si="16"/>
        <v>#DIV/0!</v>
      </c>
      <c r="CM13" s="99" t="e">
        <f t="shared" si="17"/>
        <v>#DIV/0!</v>
      </c>
      <c r="CN13" s="97"/>
      <c r="CO13" s="98"/>
      <c r="CP13" s="91"/>
      <c r="CQ13" s="91"/>
      <c r="CR13" s="96" t="e">
        <f t="shared" si="18"/>
        <v>#DIV/0!</v>
      </c>
      <c r="CS13" s="97"/>
      <c r="CT13" s="98"/>
      <c r="CU13" s="91"/>
      <c r="CV13" s="91"/>
      <c r="CW13" s="91"/>
      <c r="CX13" s="91"/>
      <c r="CY13" s="91"/>
      <c r="CZ13" s="91"/>
      <c r="DA13" s="96" t="e">
        <f t="shared" si="3"/>
        <v>#DIV/0!</v>
      </c>
      <c r="DB13" s="90"/>
      <c r="DC13" s="91"/>
      <c r="DD13" s="91"/>
      <c r="DE13" s="91"/>
      <c r="DF13" s="91"/>
      <c r="DG13" s="91"/>
      <c r="DH13" s="91"/>
      <c r="DI13" s="91"/>
      <c r="DJ13" s="100" t="e">
        <f t="shared" si="19"/>
        <v>#DIV/0!</v>
      </c>
      <c r="DK13" s="101"/>
      <c r="DL13" s="99" t="e">
        <f t="shared" si="20"/>
        <v>#DIV/0!</v>
      </c>
      <c r="DM13" s="90"/>
      <c r="DN13" s="91"/>
      <c r="DO13" s="91"/>
      <c r="DP13" s="91"/>
      <c r="DQ13" s="91"/>
      <c r="DR13" s="91"/>
      <c r="DS13" s="91"/>
      <c r="DT13" s="91"/>
      <c r="DU13" s="91"/>
      <c r="DV13" s="91"/>
      <c r="DW13" s="92"/>
      <c r="DX13" s="92"/>
      <c r="DY13" s="102"/>
      <c r="DZ13" s="103" t="e">
        <f t="shared" si="21"/>
        <v>#DIV/0!</v>
      </c>
      <c r="EA13" s="104" t="e">
        <f t="shared" si="22"/>
        <v>#DIV/0!</v>
      </c>
      <c r="EB13" s="90"/>
      <c r="EC13" s="91"/>
      <c r="ED13" s="91"/>
      <c r="EE13" s="91"/>
      <c r="EF13" s="91"/>
      <c r="EG13" s="91"/>
      <c r="EH13" s="91"/>
      <c r="EI13" s="91"/>
      <c r="EJ13" s="96" t="e">
        <f t="shared" si="4"/>
        <v>#DIV/0!</v>
      </c>
      <c r="EK13" s="90"/>
      <c r="EL13" s="91"/>
      <c r="EM13" s="91"/>
      <c r="EN13" s="91"/>
      <c r="EO13" s="96" t="e">
        <f t="shared" si="23"/>
        <v>#DIV/0!</v>
      </c>
      <c r="EP13" s="90"/>
      <c r="EQ13" s="91"/>
      <c r="ER13" s="91"/>
      <c r="ES13" s="91"/>
      <c r="ET13" s="96" t="e">
        <f t="shared" si="24"/>
        <v>#DIV/0!</v>
      </c>
      <c r="EU13" s="90"/>
      <c r="EV13" s="91"/>
      <c r="EW13" s="91"/>
      <c r="EX13" s="91"/>
      <c r="EY13" s="96" t="e">
        <f t="shared" si="25"/>
        <v>#DIV/0!</v>
      </c>
      <c r="EZ13" s="105"/>
      <c r="FA13" s="92"/>
      <c r="FB13" s="91"/>
      <c r="FC13" s="91"/>
      <c r="FD13" s="106" t="e">
        <f t="shared" si="26"/>
        <v>#DIV/0!</v>
      </c>
      <c r="FE13" s="105"/>
      <c r="FF13" s="92"/>
      <c r="FG13" s="91"/>
      <c r="FH13" s="91"/>
      <c r="FI13" s="107" t="e">
        <f t="shared" si="27"/>
        <v>#DIV/0!</v>
      </c>
      <c r="FJ13" s="108"/>
      <c r="FK13" s="109"/>
      <c r="FL13" s="109"/>
      <c r="FM13" s="109"/>
      <c r="FN13" s="110" t="e">
        <f t="shared" si="28"/>
        <v>#DIV/0!</v>
      </c>
      <c r="FO13" s="108"/>
      <c r="FP13" s="109"/>
      <c r="FQ13" s="109"/>
      <c r="FR13" s="109"/>
      <c r="FS13" s="110" t="e">
        <f t="shared" si="29"/>
        <v>#DIV/0!</v>
      </c>
      <c r="FT13" s="108"/>
      <c r="FU13" s="109"/>
      <c r="FV13" s="109"/>
      <c r="FW13" s="109"/>
      <c r="FX13" s="110" t="e">
        <f t="shared" si="30"/>
        <v>#DIV/0!</v>
      </c>
      <c r="FY13" s="111" t="e">
        <f t="shared" si="31"/>
        <v>#DIV/0!</v>
      </c>
      <c r="FZ13" s="108"/>
      <c r="GA13" s="109"/>
      <c r="GB13" s="109"/>
      <c r="GC13" s="109"/>
      <c r="GD13" s="112" t="e">
        <f t="shared" si="32"/>
        <v>#DIV/0!</v>
      </c>
      <c r="GE13" s="113" t="e">
        <f t="shared" si="5"/>
        <v>#DIV/0!</v>
      </c>
      <c r="GF13" s="97"/>
      <c r="GG13" s="98"/>
      <c r="GH13" s="98"/>
      <c r="GI13" s="98"/>
      <c r="GJ13" s="98"/>
      <c r="GK13" s="98"/>
      <c r="GL13" s="98"/>
      <c r="GM13" s="98"/>
      <c r="GN13" s="114" t="e">
        <f t="shared" si="33"/>
        <v>#DIV/0!</v>
      </c>
      <c r="GO13" s="110" t="e">
        <f t="shared" si="34"/>
        <v>#DIV/0!</v>
      </c>
      <c r="GP13" s="97"/>
      <c r="GQ13" s="98"/>
      <c r="GR13" s="98"/>
      <c r="GS13" s="98"/>
      <c r="GT13" s="98"/>
      <c r="GU13" s="98"/>
      <c r="GV13" s="98"/>
      <c r="GW13" s="98"/>
      <c r="GX13" s="114" t="e">
        <f t="shared" si="35"/>
        <v>#DIV/0!</v>
      </c>
      <c r="GY13" s="115" t="e">
        <f t="shared" si="36"/>
        <v>#DIV/0!</v>
      </c>
      <c r="GZ13" s="108"/>
      <c r="HA13" s="131"/>
      <c r="HB13" s="131"/>
      <c r="HC13" s="131"/>
      <c r="HD13" s="131"/>
      <c r="HE13" s="109"/>
      <c r="HF13" s="98"/>
      <c r="HG13" s="98"/>
      <c r="HH13" s="114" t="e">
        <f t="shared" si="37"/>
        <v>#DIV/0!</v>
      </c>
      <c r="HI13" s="115" t="e">
        <f t="shared" si="38"/>
        <v>#DIV/0!</v>
      </c>
      <c r="HJ13" s="97"/>
      <c r="HK13" s="98"/>
      <c r="HL13" s="109"/>
      <c r="HM13" s="109"/>
      <c r="HN13" s="109"/>
      <c r="HO13" s="109"/>
      <c r="HP13" s="98"/>
      <c r="HQ13" s="98"/>
      <c r="HR13" s="114" t="e">
        <f t="shared" si="39"/>
        <v>#DIV/0!</v>
      </c>
      <c r="HS13" s="115" t="e">
        <f t="shared" si="40"/>
        <v>#DIV/0!</v>
      </c>
      <c r="HT13" s="97"/>
      <c r="HU13" s="98"/>
      <c r="HV13" s="109"/>
      <c r="HW13" s="109"/>
      <c r="HX13" s="109"/>
      <c r="HY13" s="109"/>
      <c r="HZ13" s="98"/>
      <c r="IA13" s="98"/>
      <c r="IB13" s="114" t="e">
        <f t="shared" si="41"/>
        <v>#DIV/0!</v>
      </c>
      <c r="IC13" s="117" t="e">
        <f t="shared" si="42"/>
        <v>#DIV/0!</v>
      </c>
      <c r="ID13" s="118"/>
      <c r="IE13" s="119" t="e">
        <f t="shared" si="6"/>
        <v>#DIV/0!</v>
      </c>
      <c r="IF13" s="120" t="e">
        <f t="shared" si="7"/>
        <v>#DIV/0!</v>
      </c>
      <c r="IG13" s="121" t="e">
        <f t="shared" si="43"/>
        <v>#DIV/0!</v>
      </c>
      <c r="IH13" s="122" t="e">
        <f t="shared" si="44"/>
        <v>#DIV/0!</v>
      </c>
      <c r="II13" s="123" t="e">
        <f t="shared" si="45"/>
        <v>#DIV/0!</v>
      </c>
      <c r="IJ13" s="124" t="e">
        <f t="shared" si="46"/>
        <v>#DIV/0!</v>
      </c>
      <c r="IK13" s="124" t="e">
        <f t="shared" si="47"/>
        <v>#DIV/0!</v>
      </c>
      <c r="IL13" s="125"/>
      <c r="IM13" s="126"/>
      <c r="IN13" s="82"/>
    </row>
    <row r="14" spans="1:248" ht="18.75" customHeight="1" x14ac:dyDescent="0.3">
      <c r="A14" s="84">
        <v>13</v>
      </c>
      <c r="B14" s="85"/>
      <c r="C14" s="85"/>
      <c r="D14" s="41"/>
      <c r="E14" s="85"/>
      <c r="F14" s="88"/>
      <c r="G14" s="87"/>
      <c r="H14" s="87" t="e">
        <f t="shared" si="0"/>
        <v>#DIV/0!</v>
      </c>
      <c r="I14" s="87" t="e">
        <f t="shared" si="1"/>
        <v>#DIV/0!</v>
      </c>
      <c r="J14" s="88"/>
      <c r="K14" s="89"/>
      <c r="L14" s="90"/>
      <c r="M14" s="91"/>
      <c r="N14" s="91"/>
      <c r="O14" s="91"/>
      <c r="P14" s="91"/>
      <c r="Q14" s="91"/>
      <c r="R14" s="91"/>
      <c r="S14" s="91"/>
      <c r="T14" s="91"/>
      <c r="U14" s="91"/>
      <c r="V14" s="92"/>
      <c r="W14" s="92"/>
      <c r="X14" s="93"/>
      <c r="Y14" s="94" t="e">
        <f t="shared" si="8"/>
        <v>#DIV/0!</v>
      </c>
      <c r="Z14" s="95" t="e">
        <f t="shared" si="2"/>
        <v>#DIV/0!</v>
      </c>
      <c r="AA14" s="90"/>
      <c r="AB14" s="91"/>
      <c r="AC14" s="91"/>
      <c r="AD14" s="91"/>
      <c r="AE14" s="91"/>
      <c r="AF14" s="91"/>
      <c r="AG14" s="91"/>
      <c r="AH14" s="91"/>
      <c r="AI14" s="91"/>
      <c r="AJ14" s="91"/>
      <c r="AK14" s="92"/>
      <c r="AL14" s="92"/>
      <c r="AM14" s="93"/>
      <c r="AN14" s="94" t="e">
        <f t="shared" si="9"/>
        <v>#DIV/0!</v>
      </c>
      <c r="AO14" s="95" t="e">
        <f t="shared" si="10"/>
        <v>#DIV/0!</v>
      </c>
      <c r="AP14" s="90"/>
      <c r="AQ14" s="91"/>
      <c r="AR14" s="91"/>
      <c r="AS14" s="91"/>
      <c r="AT14" s="91"/>
      <c r="AU14" s="91"/>
      <c r="AV14" s="91"/>
      <c r="AW14" s="91"/>
      <c r="AX14" s="91"/>
      <c r="AY14" s="91"/>
      <c r="AZ14" s="92"/>
      <c r="BA14" s="92"/>
      <c r="BB14" s="93"/>
      <c r="BC14" s="94" t="e">
        <f t="shared" si="11"/>
        <v>#DIV/0!</v>
      </c>
      <c r="BD14" s="95" t="e">
        <f t="shared" si="12"/>
        <v>#DIV/0!</v>
      </c>
      <c r="BE14" s="90"/>
      <c r="BF14" s="91"/>
      <c r="BG14" s="91"/>
      <c r="BH14" s="91"/>
      <c r="BI14" s="91"/>
      <c r="BJ14" s="91"/>
      <c r="BK14" s="91"/>
      <c r="BL14" s="91"/>
      <c r="BM14" s="91"/>
      <c r="BN14" s="91"/>
      <c r="BO14" s="92"/>
      <c r="BP14" s="92"/>
      <c r="BQ14" s="93"/>
      <c r="BR14" s="94" t="e">
        <f t="shared" si="13"/>
        <v>#DIV/0!</v>
      </c>
      <c r="BS14" s="95" t="e">
        <f t="shared" si="14"/>
        <v>#DIV/0!</v>
      </c>
      <c r="BT14" s="90"/>
      <c r="BU14" s="91"/>
      <c r="BV14" s="91"/>
      <c r="BW14" s="91"/>
      <c r="BX14" s="96" t="e">
        <f t="shared" si="15"/>
        <v>#DIV/0!</v>
      </c>
      <c r="BY14" s="97"/>
      <c r="BZ14" s="98"/>
      <c r="CA14" s="91"/>
      <c r="CB14" s="91"/>
      <c r="CC14" s="91"/>
      <c r="CD14" s="91"/>
      <c r="CE14" s="91"/>
      <c r="CF14" s="91"/>
      <c r="CG14" s="91"/>
      <c r="CH14" s="91"/>
      <c r="CI14" s="92"/>
      <c r="CJ14" s="92"/>
      <c r="CK14" s="93"/>
      <c r="CL14" s="94" t="e">
        <f t="shared" si="16"/>
        <v>#DIV/0!</v>
      </c>
      <c r="CM14" s="99" t="e">
        <f t="shared" si="17"/>
        <v>#DIV/0!</v>
      </c>
      <c r="CN14" s="97"/>
      <c r="CO14" s="98"/>
      <c r="CP14" s="91"/>
      <c r="CQ14" s="91"/>
      <c r="CR14" s="96" t="e">
        <f t="shared" si="18"/>
        <v>#DIV/0!</v>
      </c>
      <c r="CS14" s="97"/>
      <c r="CT14" s="98"/>
      <c r="CU14" s="91"/>
      <c r="CV14" s="91"/>
      <c r="CW14" s="91"/>
      <c r="CX14" s="91"/>
      <c r="CY14" s="91"/>
      <c r="CZ14" s="91"/>
      <c r="DA14" s="96" t="e">
        <f t="shared" si="3"/>
        <v>#DIV/0!</v>
      </c>
      <c r="DB14" s="90"/>
      <c r="DC14" s="91"/>
      <c r="DD14" s="91"/>
      <c r="DE14" s="91"/>
      <c r="DF14" s="91"/>
      <c r="DG14" s="91"/>
      <c r="DH14" s="91"/>
      <c r="DI14" s="91"/>
      <c r="DJ14" s="100" t="e">
        <f t="shared" si="19"/>
        <v>#DIV/0!</v>
      </c>
      <c r="DK14" s="101"/>
      <c r="DL14" s="99" t="e">
        <f t="shared" si="20"/>
        <v>#DIV/0!</v>
      </c>
      <c r="DM14" s="90"/>
      <c r="DN14" s="91"/>
      <c r="DO14" s="91"/>
      <c r="DP14" s="91"/>
      <c r="DQ14" s="91"/>
      <c r="DR14" s="91"/>
      <c r="DS14" s="91"/>
      <c r="DT14" s="91"/>
      <c r="DU14" s="91"/>
      <c r="DV14" s="91"/>
      <c r="DW14" s="92"/>
      <c r="DX14" s="92"/>
      <c r="DY14" s="102"/>
      <c r="DZ14" s="103" t="e">
        <f t="shared" si="21"/>
        <v>#DIV/0!</v>
      </c>
      <c r="EA14" s="104" t="e">
        <f t="shared" si="22"/>
        <v>#DIV/0!</v>
      </c>
      <c r="EB14" s="90"/>
      <c r="EC14" s="91"/>
      <c r="ED14" s="91"/>
      <c r="EE14" s="91"/>
      <c r="EF14" s="91"/>
      <c r="EG14" s="91"/>
      <c r="EH14" s="91"/>
      <c r="EI14" s="91"/>
      <c r="EJ14" s="96" t="e">
        <f t="shared" si="4"/>
        <v>#DIV/0!</v>
      </c>
      <c r="EK14" s="90"/>
      <c r="EL14" s="91"/>
      <c r="EM14" s="91"/>
      <c r="EN14" s="91"/>
      <c r="EO14" s="96" t="e">
        <f t="shared" si="23"/>
        <v>#DIV/0!</v>
      </c>
      <c r="EP14" s="90"/>
      <c r="EQ14" s="91"/>
      <c r="ER14" s="91"/>
      <c r="ES14" s="91"/>
      <c r="ET14" s="96" t="e">
        <f t="shared" si="24"/>
        <v>#DIV/0!</v>
      </c>
      <c r="EU14" s="90"/>
      <c r="EV14" s="91"/>
      <c r="EW14" s="91"/>
      <c r="EX14" s="91"/>
      <c r="EY14" s="96" t="e">
        <f t="shared" si="25"/>
        <v>#DIV/0!</v>
      </c>
      <c r="EZ14" s="90"/>
      <c r="FA14" s="91"/>
      <c r="FB14" s="91"/>
      <c r="FC14" s="91"/>
      <c r="FD14" s="106" t="e">
        <f t="shared" si="26"/>
        <v>#DIV/0!</v>
      </c>
      <c r="FE14" s="90"/>
      <c r="FF14" s="91"/>
      <c r="FG14" s="91"/>
      <c r="FH14" s="91"/>
      <c r="FI14" s="107" t="e">
        <f t="shared" si="27"/>
        <v>#DIV/0!</v>
      </c>
      <c r="FJ14" s="108"/>
      <c r="FK14" s="109"/>
      <c r="FL14" s="109"/>
      <c r="FM14" s="109"/>
      <c r="FN14" s="110" t="e">
        <f t="shared" si="28"/>
        <v>#DIV/0!</v>
      </c>
      <c r="FO14" s="108"/>
      <c r="FP14" s="109"/>
      <c r="FQ14" s="109"/>
      <c r="FR14" s="109"/>
      <c r="FS14" s="110" t="e">
        <f t="shared" si="29"/>
        <v>#DIV/0!</v>
      </c>
      <c r="FT14" s="108"/>
      <c r="FU14" s="109"/>
      <c r="FV14" s="109"/>
      <c r="FW14" s="109"/>
      <c r="FX14" s="110" t="e">
        <f t="shared" si="30"/>
        <v>#DIV/0!</v>
      </c>
      <c r="FY14" s="111" t="e">
        <f t="shared" si="31"/>
        <v>#DIV/0!</v>
      </c>
      <c r="FZ14" s="108"/>
      <c r="GA14" s="109"/>
      <c r="GB14" s="109"/>
      <c r="GC14" s="109"/>
      <c r="GD14" s="112" t="e">
        <f t="shared" si="32"/>
        <v>#DIV/0!</v>
      </c>
      <c r="GE14" s="113" t="e">
        <f t="shared" si="5"/>
        <v>#DIV/0!</v>
      </c>
      <c r="GF14" s="97"/>
      <c r="GG14" s="98"/>
      <c r="GH14" s="98"/>
      <c r="GI14" s="98"/>
      <c r="GJ14" s="98"/>
      <c r="GK14" s="98"/>
      <c r="GL14" s="98"/>
      <c r="GM14" s="98"/>
      <c r="GN14" s="114" t="e">
        <f t="shared" si="33"/>
        <v>#DIV/0!</v>
      </c>
      <c r="GO14" s="110" t="e">
        <f t="shared" si="34"/>
        <v>#DIV/0!</v>
      </c>
      <c r="GP14" s="97"/>
      <c r="GQ14" s="98"/>
      <c r="GR14" s="98"/>
      <c r="GS14" s="98"/>
      <c r="GT14" s="98"/>
      <c r="GU14" s="98"/>
      <c r="GV14" s="98"/>
      <c r="GW14" s="98"/>
      <c r="GX14" s="114" t="e">
        <f t="shared" si="35"/>
        <v>#DIV/0!</v>
      </c>
      <c r="GY14" s="115" t="e">
        <f t="shared" si="36"/>
        <v>#DIV/0!</v>
      </c>
      <c r="GZ14" s="97"/>
      <c r="HA14" s="116"/>
      <c r="HB14" s="116"/>
      <c r="HC14" s="116"/>
      <c r="HD14" s="116"/>
      <c r="HE14" s="98"/>
      <c r="HF14" s="98"/>
      <c r="HG14" s="98"/>
      <c r="HH14" s="114" t="e">
        <f t="shared" si="37"/>
        <v>#DIV/0!</v>
      </c>
      <c r="HI14" s="115" t="e">
        <f t="shared" si="38"/>
        <v>#DIV/0!</v>
      </c>
      <c r="HJ14" s="97"/>
      <c r="HK14" s="98"/>
      <c r="HL14" s="109"/>
      <c r="HM14" s="109"/>
      <c r="HN14" s="98"/>
      <c r="HO14" s="98"/>
      <c r="HP14" s="98"/>
      <c r="HQ14" s="98"/>
      <c r="HR14" s="114" t="e">
        <f t="shared" si="39"/>
        <v>#DIV/0!</v>
      </c>
      <c r="HS14" s="115" t="e">
        <f t="shared" si="40"/>
        <v>#DIV/0!</v>
      </c>
      <c r="HT14" s="97"/>
      <c r="HU14" s="98"/>
      <c r="HV14" s="109"/>
      <c r="HW14" s="109"/>
      <c r="HX14" s="109"/>
      <c r="HY14" s="109"/>
      <c r="HZ14" s="98"/>
      <c r="IA14" s="98"/>
      <c r="IB14" s="114" t="e">
        <f t="shared" si="41"/>
        <v>#DIV/0!</v>
      </c>
      <c r="IC14" s="117" t="e">
        <f t="shared" si="42"/>
        <v>#DIV/0!</v>
      </c>
      <c r="ID14" s="118"/>
      <c r="IE14" s="119" t="e">
        <f t="shared" si="6"/>
        <v>#DIV/0!</v>
      </c>
      <c r="IF14" s="120" t="e">
        <f t="shared" si="7"/>
        <v>#DIV/0!</v>
      </c>
      <c r="IG14" s="121" t="e">
        <f t="shared" si="43"/>
        <v>#DIV/0!</v>
      </c>
      <c r="IH14" s="122" t="e">
        <f t="shared" si="44"/>
        <v>#DIV/0!</v>
      </c>
      <c r="II14" s="123" t="e">
        <f t="shared" si="45"/>
        <v>#DIV/0!</v>
      </c>
      <c r="IJ14" s="124" t="e">
        <f t="shared" si="46"/>
        <v>#DIV/0!</v>
      </c>
      <c r="IK14" s="124" t="e">
        <f t="shared" si="47"/>
        <v>#DIV/0!</v>
      </c>
      <c r="IL14" s="125"/>
      <c r="IM14" s="126"/>
      <c r="IN14" s="82"/>
    </row>
    <row r="15" spans="1:248" ht="18.75" customHeight="1" x14ac:dyDescent="0.3">
      <c r="A15" s="84">
        <v>14</v>
      </c>
      <c r="B15" s="85"/>
      <c r="C15" s="85"/>
      <c r="D15" s="85"/>
      <c r="E15" s="85"/>
      <c r="F15" s="88"/>
      <c r="G15" s="87"/>
      <c r="H15" s="87" t="e">
        <f t="shared" si="0"/>
        <v>#DIV/0!</v>
      </c>
      <c r="I15" s="87" t="e">
        <f t="shared" si="1"/>
        <v>#DIV/0!</v>
      </c>
      <c r="J15" s="88"/>
      <c r="K15" s="89"/>
      <c r="L15" s="90"/>
      <c r="M15" s="91"/>
      <c r="N15" s="91"/>
      <c r="O15" s="91"/>
      <c r="P15" s="91"/>
      <c r="Q15" s="91"/>
      <c r="R15" s="91"/>
      <c r="S15" s="91"/>
      <c r="T15" s="91"/>
      <c r="U15" s="91"/>
      <c r="V15" s="92"/>
      <c r="W15" s="92"/>
      <c r="X15" s="93"/>
      <c r="Y15" s="94" t="e">
        <f t="shared" si="8"/>
        <v>#DIV/0!</v>
      </c>
      <c r="Z15" s="95" t="e">
        <f t="shared" si="2"/>
        <v>#DIV/0!</v>
      </c>
      <c r="AA15" s="90"/>
      <c r="AB15" s="91"/>
      <c r="AC15" s="91"/>
      <c r="AD15" s="91"/>
      <c r="AE15" s="91"/>
      <c r="AF15" s="91"/>
      <c r="AG15" s="91"/>
      <c r="AH15" s="91"/>
      <c r="AI15" s="91"/>
      <c r="AJ15" s="91"/>
      <c r="AK15" s="92"/>
      <c r="AL15" s="92"/>
      <c r="AM15" s="93"/>
      <c r="AN15" s="94" t="e">
        <f t="shared" si="9"/>
        <v>#DIV/0!</v>
      </c>
      <c r="AO15" s="95" t="e">
        <f t="shared" si="10"/>
        <v>#DIV/0!</v>
      </c>
      <c r="AP15" s="90"/>
      <c r="AQ15" s="91"/>
      <c r="AR15" s="91"/>
      <c r="AS15" s="91"/>
      <c r="AT15" s="91"/>
      <c r="AU15" s="91"/>
      <c r="AV15" s="91"/>
      <c r="AW15" s="91"/>
      <c r="AX15" s="91"/>
      <c r="AY15" s="91"/>
      <c r="AZ15" s="92"/>
      <c r="BA15" s="92"/>
      <c r="BB15" s="93"/>
      <c r="BC15" s="94" t="e">
        <f t="shared" si="11"/>
        <v>#DIV/0!</v>
      </c>
      <c r="BD15" s="95" t="e">
        <f t="shared" si="12"/>
        <v>#DIV/0!</v>
      </c>
      <c r="BE15" s="90"/>
      <c r="BF15" s="91"/>
      <c r="BG15" s="91"/>
      <c r="BH15" s="91"/>
      <c r="BI15" s="91"/>
      <c r="BJ15" s="91"/>
      <c r="BK15" s="91"/>
      <c r="BL15" s="91"/>
      <c r="BM15" s="91"/>
      <c r="BN15" s="91"/>
      <c r="BO15" s="92"/>
      <c r="BP15" s="92"/>
      <c r="BQ15" s="93"/>
      <c r="BR15" s="94" t="e">
        <f t="shared" si="13"/>
        <v>#DIV/0!</v>
      </c>
      <c r="BS15" s="95" t="e">
        <f t="shared" si="14"/>
        <v>#DIV/0!</v>
      </c>
      <c r="BT15" s="90"/>
      <c r="BU15" s="91"/>
      <c r="BV15" s="91"/>
      <c r="BW15" s="91"/>
      <c r="BX15" s="96" t="e">
        <f t="shared" si="15"/>
        <v>#DIV/0!</v>
      </c>
      <c r="BY15" s="97"/>
      <c r="BZ15" s="98"/>
      <c r="CA15" s="91"/>
      <c r="CB15" s="91"/>
      <c r="CC15" s="91"/>
      <c r="CD15" s="91"/>
      <c r="CE15" s="91"/>
      <c r="CF15" s="91"/>
      <c r="CG15" s="91"/>
      <c r="CH15" s="91"/>
      <c r="CI15" s="92"/>
      <c r="CJ15" s="92"/>
      <c r="CK15" s="93"/>
      <c r="CL15" s="94" t="e">
        <f t="shared" si="16"/>
        <v>#DIV/0!</v>
      </c>
      <c r="CM15" s="99" t="e">
        <f t="shared" si="17"/>
        <v>#DIV/0!</v>
      </c>
      <c r="CN15" s="97"/>
      <c r="CO15" s="98"/>
      <c r="CP15" s="91"/>
      <c r="CQ15" s="91"/>
      <c r="CR15" s="96" t="e">
        <f t="shared" si="18"/>
        <v>#DIV/0!</v>
      </c>
      <c r="CS15" s="97"/>
      <c r="CT15" s="98"/>
      <c r="CU15" s="91"/>
      <c r="CV15" s="91"/>
      <c r="CW15" s="91"/>
      <c r="CX15" s="91"/>
      <c r="CY15" s="91"/>
      <c r="CZ15" s="91"/>
      <c r="DA15" s="96" t="e">
        <f t="shared" si="3"/>
        <v>#DIV/0!</v>
      </c>
      <c r="DB15" s="90"/>
      <c r="DC15" s="91"/>
      <c r="DD15" s="91"/>
      <c r="DE15" s="91"/>
      <c r="DF15" s="91"/>
      <c r="DG15" s="91"/>
      <c r="DH15" s="91"/>
      <c r="DI15" s="91"/>
      <c r="DJ15" s="100" t="e">
        <f t="shared" si="19"/>
        <v>#DIV/0!</v>
      </c>
      <c r="DK15" s="101"/>
      <c r="DL15" s="99" t="e">
        <f t="shared" si="20"/>
        <v>#DIV/0!</v>
      </c>
      <c r="DM15" s="90"/>
      <c r="DN15" s="91"/>
      <c r="DO15" s="91"/>
      <c r="DP15" s="91"/>
      <c r="DQ15" s="91"/>
      <c r="DR15" s="91"/>
      <c r="DS15" s="91"/>
      <c r="DT15" s="91"/>
      <c r="DU15" s="91"/>
      <c r="DV15" s="91"/>
      <c r="DW15" s="92"/>
      <c r="DX15" s="92"/>
      <c r="DY15" s="102"/>
      <c r="DZ15" s="103" t="e">
        <f t="shared" si="21"/>
        <v>#DIV/0!</v>
      </c>
      <c r="EA15" s="104" t="e">
        <f t="shared" si="22"/>
        <v>#DIV/0!</v>
      </c>
      <c r="EB15" s="90"/>
      <c r="EC15" s="91"/>
      <c r="ED15" s="91"/>
      <c r="EE15" s="91"/>
      <c r="EF15" s="91"/>
      <c r="EG15" s="91"/>
      <c r="EH15" s="91"/>
      <c r="EI15" s="91"/>
      <c r="EJ15" s="96" t="e">
        <f t="shared" si="4"/>
        <v>#DIV/0!</v>
      </c>
      <c r="EK15" s="90"/>
      <c r="EL15" s="91"/>
      <c r="EM15" s="91"/>
      <c r="EN15" s="91"/>
      <c r="EO15" s="96" t="e">
        <f t="shared" si="23"/>
        <v>#DIV/0!</v>
      </c>
      <c r="EP15" s="90"/>
      <c r="EQ15" s="91"/>
      <c r="ER15" s="91"/>
      <c r="ES15" s="91"/>
      <c r="ET15" s="96" t="e">
        <f t="shared" si="24"/>
        <v>#DIV/0!</v>
      </c>
      <c r="EU15" s="90"/>
      <c r="EV15" s="91"/>
      <c r="EW15" s="91"/>
      <c r="EX15" s="91"/>
      <c r="EY15" s="96" t="e">
        <f t="shared" si="25"/>
        <v>#DIV/0!</v>
      </c>
      <c r="EZ15" s="90"/>
      <c r="FA15" s="91"/>
      <c r="FB15" s="91"/>
      <c r="FC15" s="91"/>
      <c r="FD15" s="106" t="e">
        <f t="shared" si="26"/>
        <v>#DIV/0!</v>
      </c>
      <c r="FE15" s="90"/>
      <c r="FF15" s="91"/>
      <c r="FG15" s="91"/>
      <c r="FH15" s="91"/>
      <c r="FI15" s="107" t="e">
        <f t="shared" si="27"/>
        <v>#DIV/0!</v>
      </c>
      <c r="FJ15" s="108"/>
      <c r="FK15" s="109"/>
      <c r="FL15" s="109"/>
      <c r="FM15" s="109"/>
      <c r="FN15" s="110" t="e">
        <f t="shared" si="28"/>
        <v>#DIV/0!</v>
      </c>
      <c r="FO15" s="108"/>
      <c r="FP15" s="109"/>
      <c r="FQ15" s="109"/>
      <c r="FR15" s="109"/>
      <c r="FS15" s="110" t="e">
        <f t="shared" si="29"/>
        <v>#DIV/0!</v>
      </c>
      <c r="FT15" s="108"/>
      <c r="FU15" s="109"/>
      <c r="FV15" s="109"/>
      <c r="FW15" s="109"/>
      <c r="FX15" s="110" t="e">
        <f t="shared" si="30"/>
        <v>#DIV/0!</v>
      </c>
      <c r="FY15" s="111" t="e">
        <f t="shared" si="31"/>
        <v>#DIV/0!</v>
      </c>
      <c r="FZ15" s="108"/>
      <c r="GA15" s="109"/>
      <c r="GB15" s="109"/>
      <c r="GC15" s="109"/>
      <c r="GD15" s="112" t="e">
        <f t="shared" si="32"/>
        <v>#DIV/0!</v>
      </c>
      <c r="GE15" s="113" t="e">
        <f t="shared" si="5"/>
        <v>#DIV/0!</v>
      </c>
      <c r="GF15" s="97"/>
      <c r="GG15" s="98"/>
      <c r="GH15" s="98"/>
      <c r="GI15" s="98"/>
      <c r="GJ15" s="98"/>
      <c r="GK15" s="98"/>
      <c r="GL15" s="98"/>
      <c r="GM15" s="98"/>
      <c r="GN15" s="114" t="e">
        <f t="shared" si="33"/>
        <v>#DIV/0!</v>
      </c>
      <c r="GO15" s="110" t="e">
        <f t="shared" si="34"/>
        <v>#DIV/0!</v>
      </c>
      <c r="GP15" s="97"/>
      <c r="GQ15" s="98"/>
      <c r="GR15" s="98"/>
      <c r="GS15" s="98"/>
      <c r="GT15" s="98"/>
      <c r="GU15" s="98"/>
      <c r="GV15" s="98"/>
      <c r="GW15" s="98"/>
      <c r="GX15" s="114" t="e">
        <f t="shared" si="35"/>
        <v>#DIV/0!</v>
      </c>
      <c r="GY15" s="115" t="e">
        <f t="shared" si="36"/>
        <v>#DIV/0!</v>
      </c>
      <c r="GZ15" s="97"/>
      <c r="HA15" s="116"/>
      <c r="HB15" s="116"/>
      <c r="HC15" s="116"/>
      <c r="HD15" s="116"/>
      <c r="HE15" s="98"/>
      <c r="HF15" s="98"/>
      <c r="HG15" s="98"/>
      <c r="HH15" s="114" t="e">
        <f t="shared" si="37"/>
        <v>#DIV/0!</v>
      </c>
      <c r="HI15" s="115" t="e">
        <f t="shared" si="38"/>
        <v>#DIV/0!</v>
      </c>
      <c r="HJ15" s="97"/>
      <c r="HK15" s="98"/>
      <c r="HL15" s="109"/>
      <c r="HM15" s="109"/>
      <c r="HN15" s="109"/>
      <c r="HO15" s="109"/>
      <c r="HP15" s="98"/>
      <c r="HQ15" s="98"/>
      <c r="HR15" s="114" t="e">
        <f t="shared" si="39"/>
        <v>#DIV/0!</v>
      </c>
      <c r="HS15" s="115" t="e">
        <f t="shared" si="40"/>
        <v>#DIV/0!</v>
      </c>
      <c r="HT15" s="97"/>
      <c r="HU15" s="98"/>
      <c r="HV15" s="109"/>
      <c r="HW15" s="109"/>
      <c r="HX15" s="109"/>
      <c r="HY15" s="109"/>
      <c r="HZ15" s="98"/>
      <c r="IA15" s="98"/>
      <c r="IB15" s="114" t="e">
        <f t="shared" si="41"/>
        <v>#DIV/0!</v>
      </c>
      <c r="IC15" s="117" t="e">
        <f t="shared" si="42"/>
        <v>#DIV/0!</v>
      </c>
      <c r="ID15" s="118"/>
      <c r="IE15" s="119" t="e">
        <f t="shared" si="6"/>
        <v>#DIV/0!</v>
      </c>
      <c r="IF15" s="120" t="e">
        <f t="shared" si="7"/>
        <v>#DIV/0!</v>
      </c>
      <c r="IG15" s="121" t="e">
        <f t="shared" si="43"/>
        <v>#DIV/0!</v>
      </c>
      <c r="IH15" s="122" t="e">
        <f t="shared" si="44"/>
        <v>#DIV/0!</v>
      </c>
      <c r="II15" s="123" t="e">
        <f t="shared" si="45"/>
        <v>#DIV/0!</v>
      </c>
      <c r="IJ15" s="124" t="e">
        <f t="shared" si="46"/>
        <v>#DIV/0!</v>
      </c>
      <c r="IK15" s="124" t="e">
        <f t="shared" si="47"/>
        <v>#DIV/0!</v>
      </c>
      <c r="IL15" s="125"/>
      <c r="IM15" s="126"/>
      <c r="IN15" s="82"/>
    </row>
    <row r="16" spans="1:248" ht="18.75" customHeight="1" x14ac:dyDescent="0.3">
      <c r="A16" s="84">
        <v>15</v>
      </c>
      <c r="B16" s="85"/>
      <c r="C16" s="85"/>
      <c r="D16" s="41"/>
      <c r="E16" s="85"/>
      <c r="F16" s="127"/>
      <c r="G16" s="87"/>
      <c r="H16" s="87" t="e">
        <f t="shared" si="0"/>
        <v>#DIV/0!</v>
      </c>
      <c r="I16" s="87" t="e">
        <f t="shared" si="1"/>
        <v>#DIV/0!</v>
      </c>
      <c r="J16" s="127"/>
      <c r="K16" s="128"/>
      <c r="L16" s="90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3"/>
      <c r="Y16" s="94" t="e">
        <f t="shared" si="8"/>
        <v>#DIV/0!</v>
      </c>
      <c r="Z16" s="95" t="e">
        <f t="shared" si="2"/>
        <v>#DIV/0!</v>
      </c>
      <c r="AA16" s="90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AL16" s="92"/>
      <c r="AM16" s="93"/>
      <c r="AN16" s="94" t="e">
        <f t="shared" si="9"/>
        <v>#DIV/0!</v>
      </c>
      <c r="AO16" s="95" t="e">
        <f t="shared" si="10"/>
        <v>#DIV/0!</v>
      </c>
      <c r="AP16" s="90"/>
      <c r="AQ16" s="91"/>
      <c r="AR16" s="91"/>
      <c r="AS16" s="91"/>
      <c r="AT16" s="91"/>
      <c r="AU16" s="91"/>
      <c r="AV16" s="91"/>
      <c r="AW16" s="91"/>
      <c r="AX16" s="91"/>
      <c r="AY16" s="91"/>
      <c r="AZ16" s="92"/>
      <c r="BA16" s="92"/>
      <c r="BB16" s="93"/>
      <c r="BC16" s="94" t="e">
        <f t="shared" si="11"/>
        <v>#DIV/0!</v>
      </c>
      <c r="BD16" s="95" t="e">
        <f t="shared" si="12"/>
        <v>#DIV/0!</v>
      </c>
      <c r="BE16" s="90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2"/>
      <c r="BQ16" s="93"/>
      <c r="BR16" s="94" t="e">
        <f t="shared" si="13"/>
        <v>#DIV/0!</v>
      </c>
      <c r="BS16" s="95" t="e">
        <f t="shared" si="14"/>
        <v>#DIV/0!</v>
      </c>
      <c r="BT16" s="90"/>
      <c r="BU16" s="91"/>
      <c r="BV16" s="91"/>
      <c r="BW16" s="91"/>
      <c r="BX16" s="96" t="e">
        <f t="shared" si="15"/>
        <v>#DIV/0!</v>
      </c>
      <c r="BY16" s="97"/>
      <c r="BZ16" s="98"/>
      <c r="CA16" s="91"/>
      <c r="CB16" s="91"/>
      <c r="CC16" s="91"/>
      <c r="CD16" s="91"/>
      <c r="CE16" s="91"/>
      <c r="CF16" s="91"/>
      <c r="CG16" s="91"/>
      <c r="CH16" s="91"/>
      <c r="CI16" s="92"/>
      <c r="CJ16" s="92"/>
      <c r="CK16" s="93"/>
      <c r="CL16" s="94" t="e">
        <f t="shared" si="16"/>
        <v>#DIV/0!</v>
      </c>
      <c r="CM16" s="99" t="e">
        <f t="shared" si="17"/>
        <v>#DIV/0!</v>
      </c>
      <c r="CN16" s="97"/>
      <c r="CO16" s="98"/>
      <c r="CP16" s="91"/>
      <c r="CQ16" s="91"/>
      <c r="CR16" s="96" t="e">
        <f t="shared" si="18"/>
        <v>#DIV/0!</v>
      </c>
      <c r="CS16" s="97"/>
      <c r="CT16" s="98"/>
      <c r="CU16" s="91"/>
      <c r="CV16" s="91"/>
      <c r="CW16" s="91"/>
      <c r="CX16" s="91"/>
      <c r="CY16" s="91"/>
      <c r="CZ16" s="91"/>
      <c r="DA16" s="96" t="e">
        <f t="shared" si="3"/>
        <v>#DIV/0!</v>
      </c>
      <c r="DB16" s="90"/>
      <c r="DC16" s="91"/>
      <c r="DD16" s="91"/>
      <c r="DE16" s="91"/>
      <c r="DF16" s="91"/>
      <c r="DG16" s="91"/>
      <c r="DH16" s="91"/>
      <c r="DI16" s="91"/>
      <c r="DJ16" s="100" t="e">
        <f t="shared" si="19"/>
        <v>#DIV/0!</v>
      </c>
      <c r="DK16" s="101"/>
      <c r="DL16" s="99" t="e">
        <f t="shared" si="20"/>
        <v>#DIV/0!</v>
      </c>
      <c r="DM16" s="90"/>
      <c r="DN16" s="91"/>
      <c r="DO16" s="91"/>
      <c r="DP16" s="91"/>
      <c r="DQ16" s="91"/>
      <c r="DR16" s="91"/>
      <c r="DS16" s="91"/>
      <c r="DT16" s="91"/>
      <c r="DU16" s="91"/>
      <c r="DV16" s="91"/>
      <c r="DW16" s="92"/>
      <c r="DX16" s="92"/>
      <c r="DY16" s="102"/>
      <c r="DZ16" s="103" t="e">
        <f t="shared" si="21"/>
        <v>#DIV/0!</v>
      </c>
      <c r="EA16" s="104" t="e">
        <f t="shared" si="22"/>
        <v>#DIV/0!</v>
      </c>
      <c r="EB16" s="90"/>
      <c r="EC16" s="91"/>
      <c r="ED16" s="91"/>
      <c r="EE16" s="91"/>
      <c r="EF16" s="91"/>
      <c r="EG16" s="91"/>
      <c r="EH16" s="91"/>
      <c r="EI16" s="91"/>
      <c r="EJ16" s="96" t="e">
        <f t="shared" si="4"/>
        <v>#DIV/0!</v>
      </c>
      <c r="EK16" s="90"/>
      <c r="EL16" s="91"/>
      <c r="EM16" s="91"/>
      <c r="EN16" s="91"/>
      <c r="EO16" s="96" t="e">
        <f t="shared" si="23"/>
        <v>#DIV/0!</v>
      </c>
      <c r="EP16" s="90"/>
      <c r="EQ16" s="91"/>
      <c r="ER16" s="91"/>
      <c r="ES16" s="91"/>
      <c r="ET16" s="96" t="e">
        <f t="shared" si="24"/>
        <v>#DIV/0!</v>
      </c>
      <c r="EU16" s="90"/>
      <c r="EV16" s="91"/>
      <c r="EW16" s="91"/>
      <c r="EX16" s="91"/>
      <c r="EY16" s="96" t="e">
        <f t="shared" si="25"/>
        <v>#DIV/0!</v>
      </c>
      <c r="EZ16" s="90"/>
      <c r="FA16" s="91"/>
      <c r="FB16" s="91"/>
      <c r="FC16" s="91"/>
      <c r="FD16" s="106" t="e">
        <f t="shared" si="26"/>
        <v>#DIV/0!</v>
      </c>
      <c r="FE16" s="90"/>
      <c r="FF16" s="91"/>
      <c r="FG16" s="91"/>
      <c r="FH16" s="91"/>
      <c r="FI16" s="107" t="e">
        <f t="shared" si="27"/>
        <v>#DIV/0!</v>
      </c>
      <c r="FJ16" s="108"/>
      <c r="FK16" s="109"/>
      <c r="FL16" s="109"/>
      <c r="FM16" s="109"/>
      <c r="FN16" s="110" t="e">
        <f t="shared" si="28"/>
        <v>#DIV/0!</v>
      </c>
      <c r="FO16" s="108"/>
      <c r="FP16" s="109"/>
      <c r="FQ16" s="109"/>
      <c r="FR16" s="109"/>
      <c r="FS16" s="110" t="e">
        <f t="shared" si="29"/>
        <v>#DIV/0!</v>
      </c>
      <c r="FT16" s="108"/>
      <c r="FU16" s="109"/>
      <c r="FV16" s="109"/>
      <c r="FW16" s="109"/>
      <c r="FX16" s="110" t="e">
        <f t="shared" si="30"/>
        <v>#DIV/0!</v>
      </c>
      <c r="FY16" s="111" t="e">
        <f t="shared" si="31"/>
        <v>#DIV/0!</v>
      </c>
      <c r="FZ16" s="108"/>
      <c r="GA16" s="109"/>
      <c r="GB16" s="109"/>
      <c r="GC16" s="109"/>
      <c r="GD16" s="112" t="e">
        <f t="shared" si="32"/>
        <v>#DIV/0!</v>
      </c>
      <c r="GE16" s="113" t="e">
        <f t="shared" si="5"/>
        <v>#DIV/0!</v>
      </c>
      <c r="GF16" s="97"/>
      <c r="GG16" s="98"/>
      <c r="GH16" s="98"/>
      <c r="GI16" s="98"/>
      <c r="GJ16" s="98"/>
      <c r="GK16" s="98"/>
      <c r="GL16" s="98"/>
      <c r="GM16" s="98"/>
      <c r="GN16" s="114" t="e">
        <f t="shared" si="33"/>
        <v>#DIV/0!</v>
      </c>
      <c r="GO16" s="110" t="e">
        <f t="shared" si="34"/>
        <v>#DIV/0!</v>
      </c>
      <c r="GP16" s="97"/>
      <c r="GQ16" s="98"/>
      <c r="GR16" s="98"/>
      <c r="GS16" s="98"/>
      <c r="GT16" s="98"/>
      <c r="GU16" s="98"/>
      <c r="GV16" s="98"/>
      <c r="GW16" s="98"/>
      <c r="GX16" s="114" t="e">
        <f t="shared" si="35"/>
        <v>#DIV/0!</v>
      </c>
      <c r="GY16" s="115" t="e">
        <f t="shared" si="36"/>
        <v>#DIV/0!</v>
      </c>
      <c r="GZ16" s="97"/>
      <c r="HA16" s="116"/>
      <c r="HB16" s="116"/>
      <c r="HC16" s="116"/>
      <c r="HD16" s="116"/>
      <c r="HE16" s="98"/>
      <c r="HF16" s="98"/>
      <c r="HG16" s="98"/>
      <c r="HH16" s="114" t="e">
        <f t="shared" si="37"/>
        <v>#DIV/0!</v>
      </c>
      <c r="HI16" s="115" t="e">
        <f t="shared" si="38"/>
        <v>#DIV/0!</v>
      </c>
      <c r="HJ16" s="97"/>
      <c r="HK16" s="98"/>
      <c r="HL16" s="109"/>
      <c r="HM16" s="109"/>
      <c r="HN16" s="109"/>
      <c r="HO16" s="109"/>
      <c r="HP16" s="98"/>
      <c r="HQ16" s="98"/>
      <c r="HR16" s="114" t="e">
        <f t="shared" si="39"/>
        <v>#DIV/0!</v>
      </c>
      <c r="HS16" s="115" t="e">
        <f t="shared" si="40"/>
        <v>#DIV/0!</v>
      </c>
      <c r="HT16" s="97"/>
      <c r="HU16" s="98"/>
      <c r="HV16" s="109"/>
      <c r="HW16" s="109"/>
      <c r="HX16" s="109"/>
      <c r="HY16" s="109"/>
      <c r="HZ16" s="98"/>
      <c r="IA16" s="98"/>
      <c r="IB16" s="114" t="e">
        <f t="shared" si="41"/>
        <v>#DIV/0!</v>
      </c>
      <c r="IC16" s="117" t="e">
        <f t="shared" si="42"/>
        <v>#DIV/0!</v>
      </c>
      <c r="ID16" s="118"/>
      <c r="IE16" s="119" t="e">
        <f t="shared" si="6"/>
        <v>#DIV/0!</v>
      </c>
      <c r="IF16" s="120" t="e">
        <f t="shared" si="7"/>
        <v>#DIV/0!</v>
      </c>
      <c r="IG16" s="121" t="e">
        <f t="shared" si="43"/>
        <v>#DIV/0!</v>
      </c>
      <c r="IH16" s="122" t="e">
        <f t="shared" si="44"/>
        <v>#DIV/0!</v>
      </c>
      <c r="II16" s="123" t="e">
        <f t="shared" si="45"/>
        <v>#DIV/0!</v>
      </c>
      <c r="IJ16" s="124" t="e">
        <f t="shared" si="46"/>
        <v>#DIV/0!</v>
      </c>
      <c r="IK16" s="124" t="e">
        <f t="shared" si="47"/>
        <v>#DIV/0!</v>
      </c>
      <c r="IL16" s="125"/>
      <c r="IM16" s="126"/>
      <c r="IN16" s="82"/>
    </row>
    <row r="17" spans="1:248" ht="18.75" customHeight="1" x14ac:dyDescent="0.3">
      <c r="A17" s="84">
        <v>16</v>
      </c>
      <c r="B17" s="85"/>
      <c r="C17" s="85"/>
      <c r="D17" s="85"/>
      <c r="E17" s="85"/>
      <c r="F17" s="88"/>
      <c r="G17" s="87"/>
      <c r="H17" s="87" t="e">
        <f t="shared" si="0"/>
        <v>#DIV/0!</v>
      </c>
      <c r="I17" s="87" t="e">
        <f t="shared" si="1"/>
        <v>#DIV/0!</v>
      </c>
      <c r="J17" s="88"/>
      <c r="K17" s="89"/>
      <c r="L17" s="90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3"/>
      <c r="Y17" s="94" t="e">
        <f t="shared" si="8"/>
        <v>#DIV/0!</v>
      </c>
      <c r="Z17" s="95" t="e">
        <f t="shared" si="2"/>
        <v>#DIV/0!</v>
      </c>
      <c r="AA17" s="90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AL17" s="92"/>
      <c r="AM17" s="93"/>
      <c r="AN17" s="94" t="e">
        <f t="shared" si="9"/>
        <v>#DIV/0!</v>
      </c>
      <c r="AO17" s="95" t="e">
        <f t="shared" si="10"/>
        <v>#DIV/0!</v>
      </c>
      <c r="AP17" s="90"/>
      <c r="AQ17" s="91"/>
      <c r="AR17" s="91"/>
      <c r="AS17" s="91"/>
      <c r="AT17" s="91"/>
      <c r="AU17" s="91"/>
      <c r="AV17" s="91"/>
      <c r="AW17" s="91"/>
      <c r="AX17" s="91"/>
      <c r="AY17" s="91"/>
      <c r="AZ17" s="92"/>
      <c r="BA17" s="92"/>
      <c r="BB17" s="93"/>
      <c r="BC17" s="94" t="e">
        <f t="shared" si="11"/>
        <v>#DIV/0!</v>
      </c>
      <c r="BD17" s="95" t="e">
        <f t="shared" si="12"/>
        <v>#DIV/0!</v>
      </c>
      <c r="BE17" s="90"/>
      <c r="BF17" s="91"/>
      <c r="BG17" s="91"/>
      <c r="BH17" s="91"/>
      <c r="BI17" s="91"/>
      <c r="BJ17" s="91"/>
      <c r="BK17" s="91"/>
      <c r="BL17" s="91"/>
      <c r="BM17" s="91"/>
      <c r="BN17" s="91"/>
      <c r="BO17" s="92"/>
      <c r="BP17" s="92"/>
      <c r="BQ17" s="93"/>
      <c r="BR17" s="94" t="e">
        <f t="shared" si="13"/>
        <v>#DIV/0!</v>
      </c>
      <c r="BS17" s="95" t="e">
        <f t="shared" si="14"/>
        <v>#DIV/0!</v>
      </c>
      <c r="BT17" s="90"/>
      <c r="BU17" s="91"/>
      <c r="BV17" s="91"/>
      <c r="BW17" s="91"/>
      <c r="BX17" s="96" t="e">
        <f t="shared" si="15"/>
        <v>#DIV/0!</v>
      </c>
      <c r="BY17" s="97"/>
      <c r="BZ17" s="98"/>
      <c r="CA17" s="91"/>
      <c r="CB17" s="91"/>
      <c r="CC17" s="91"/>
      <c r="CD17" s="91"/>
      <c r="CE17" s="91"/>
      <c r="CF17" s="91"/>
      <c r="CG17" s="91"/>
      <c r="CH17" s="91"/>
      <c r="CI17" s="92"/>
      <c r="CJ17" s="92"/>
      <c r="CK17" s="93"/>
      <c r="CL17" s="94" t="e">
        <f t="shared" si="16"/>
        <v>#DIV/0!</v>
      </c>
      <c r="CM17" s="99" t="e">
        <f t="shared" si="17"/>
        <v>#DIV/0!</v>
      </c>
      <c r="CN17" s="97"/>
      <c r="CO17" s="98"/>
      <c r="CP17" s="91"/>
      <c r="CQ17" s="91"/>
      <c r="CR17" s="96" t="e">
        <f t="shared" si="18"/>
        <v>#DIV/0!</v>
      </c>
      <c r="CS17" s="97"/>
      <c r="CT17" s="98"/>
      <c r="CU17" s="91"/>
      <c r="CV17" s="91"/>
      <c r="CW17" s="91"/>
      <c r="CX17" s="91"/>
      <c r="CY17" s="91"/>
      <c r="CZ17" s="91"/>
      <c r="DA17" s="96" t="e">
        <f t="shared" si="3"/>
        <v>#DIV/0!</v>
      </c>
      <c r="DB17" s="90"/>
      <c r="DC17" s="91"/>
      <c r="DD17" s="91"/>
      <c r="DE17" s="91"/>
      <c r="DF17" s="91"/>
      <c r="DG17" s="91"/>
      <c r="DH17" s="91"/>
      <c r="DI17" s="91"/>
      <c r="DJ17" s="100" t="e">
        <f t="shared" si="19"/>
        <v>#DIV/0!</v>
      </c>
      <c r="DK17" s="101"/>
      <c r="DL17" s="99" t="e">
        <f t="shared" si="20"/>
        <v>#DIV/0!</v>
      </c>
      <c r="DM17" s="90"/>
      <c r="DN17" s="91"/>
      <c r="DO17" s="91"/>
      <c r="DP17" s="91"/>
      <c r="DQ17" s="91"/>
      <c r="DR17" s="91"/>
      <c r="DS17" s="91"/>
      <c r="DT17" s="91"/>
      <c r="DU17" s="91"/>
      <c r="DV17" s="91"/>
      <c r="DW17" s="92"/>
      <c r="DX17" s="92"/>
      <c r="DY17" s="102"/>
      <c r="DZ17" s="103" t="e">
        <f t="shared" si="21"/>
        <v>#DIV/0!</v>
      </c>
      <c r="EA17" s="104" t="e">
        <f t="shared" si="22"/>
        <v>#DIV/0!</v>
      </c>
      <c r="EB17" s="90"/>
      <c r="EC17" s="91"/>
      <c r="ED17" s="91"/>
      <c r="EE17" s="91"/>
      <c r="EF17" s="91"/>
      <c r="EG17" s="91"/>
      <c r="EH17" s="91"/>
      <c r="EI17" s="91"/>
      <c r="EJ17" s="96" t="e">
        <f t="shared" si="4"/>
        <v>#DIV/0!</v>
      </c>
      <c r="EK17" s="90"/>
      <c r="EL17" s="91"/>
      <c r="EM17" s="91"/>
      <c r="EN17" s="91"/>
      <c r="EO17" s="96" t="e">
        <f t="shared" si="23"/>
        <v>#DIV/0!</v>
      </c>
      <c r="EP17" s="90"/>
      <c r="EQ17" s="91"/>
      <c r="ER17" s="91"/>
      <c r="ES17" s="91"/>
      <c r="ET17" s="96" t="e">
        <f t="shared" si="24"/>
        <v>#DIV/0!</v>
      </c>
      <c r="EU17" s="90"/>
      <c r="EV17" s="91"/>
      <c r="EW17" s="91"/>
      <c r="EX17" s="91"/>
      <c r="EY17" s="96" t="e">
        <f t="shared" si="25"/>
        <v>#DIV/0!</v>
      </c>
      <c r="EZ17" s="90"/>
      <c r="FA17" s="91"/>
      <c r="FB17" s="91"/>
      <c r="FC17" s="91"/>
      <c r="FD17" s="106" t="e">
        <f t="shared" si="26"/>
        <v>#DIV/0!</v>
      </c>
      <c r="FE17" s="90"/>
      <c r="FF17" s="91"/>
      <c r="FG17" s="91"/>
      <c r="FH17" s="91"/>
      <c r="FI17" s="107" t="e">
        <f t="shared" si="27"/>
        <v>#DIV/0!</v>
      </c>
      <c r="FJ17" s="108"/>
      <c r="FK17" s="109"/>
      <c r="FL17" s="109"/>
      <c r="FM17" s="109"/>
      <c r="FN17" s="110" t="e">
        <f t="shared" si="28"/>
        <v>#DIV/0!</v>
      </c>
      <c r="FO17" s="108"/>
      <c r="FP17" s="109"/>
      <c r="FQ17" s="109"/>
      <c r="FR17" s="109"/>
      <c r="FS17" s="110" t="e">
        <f t="shared" si="29"/>
        <v>#DIV/0!</v>
      </c>
      <c r="FT17" s="108"/>
      <c r="FU17" s="109"/>
      <c r="FV17" s="109"/>
      <c r="FW17" s="109"/>
      <c r="FX17" s="110" t="e">
        <f t="shared" si="30"/>
        <v>#DIV/0!</v>
      </c>
      <c r="FY17" s="111" t="e">
        <f t="shared" si="31"/>
        <v>#DIV/0!</v>
      </c>
      <c r="FZ17" s="108"/>
      <c r="GA17" s="109"/>
      <c r="GB17" s="109"/>
      <c r="GC17" s="109"/>
      <c r="GD17" s="112" t="e">
        <f t="shared" si="32"/>
        <v>#DIV/0!</v>
      </c>
      <c r="GE17" s="113" t="e">
        <f t="shared" si="5"/>
        <v>#DIV/0!</v>
      </c>
      <c r="GF17" s="97"/>
      <c r="GG17" s="98"/>
      <c r="GH17" s="98"/>
      <c r="GI17" s="98"/>
      <c r="GJ17" s="98"/>
      <c r="GK17" s="98"/>
      <c r="GL17" s="98"/>
      <c r="GM17" s="98"/>
      <c r="GN17" s="114" t="e">
        <f t="shared" si="33"/>
        <v>#DIV/0!</v>
      </c>
      <c r="GO17" s="110" t="e">
        <f t="shared" si="34"/>
        <v>#DIV/0!</v>
      </c>
      <c r="GP17" s="97"/>
      <c r="GQ17" s="98"/>
      <c r="GR17" s="98"/>
      <c r="GS17" s="98"/>
      <c r="GT17" s="98"/>
      <c r="GU17" s="98"/>
      <c r="GV17" s="98"/>
      <c r="GW17" s="98"/>
      <c r="GX17" s="114" t="e">
        <f t="shared" si="35"/>
        <v>#DIV/0!</v>
      </c>
      <c r="GY17" s="115" t="e">
        <f t="shared" si="36"/>
        <v>#DIV/0!</v>
      </c>
      <c r="GZ17" s="108"/>
      <c r="HA17" s="131"/>
      <c r="HB17" s="131"/>
      <c r="HC17" s="131"/>
      <c r="HD17" s="131"/>
      <c r="HE17" s="109"/>
      <c r="HF17" s="98"/>
      <c r="HG17" s="98"/>
      <c r="HH17" s="114" t="e">
        <f t="shared" si="37"/>
        <v>#DIV/0!</v>
      </c>
      <c r="HI17" s="115" t="e">
        <f t="shared" si="38"/>
        <v>#DIV/0!</v>
      </c>
      <c r="HJ17" s="97"/>
      <c r="HK17" s="98"/>
      <c r="HL17" s="109"/>
      <c r="HM17" s="109"/>
      <c r="HN17" s="109"/>
      <c r="HO17" s="109"/>
      <c r="HP17" s="98"/>
      <c r="HQ17" s="98"/>
      <c r="HR17" s="114" t="e">
        <f t="shared" si="39"/>
        <v>#DIV/0!</v>
      </c>
      <c r="HS17" s="115" t="e">
        <f t="shared" si="40"/>
        <v>#DIV/0!</v>
      </c>
      <c r="HT17" s="97"/>
      <c r="HU17" s="98"/>
      <c r="HV17" s="109"/>
      <c r="HW17" s="109"/>
      <c r="HX17" s="109"/>
      <c r="HY17" s="109"/>
      <c r="HZ17" s="98"/>
      <c r="IA17" s="98"/>
      <c r="IB17" s="114" t="e">
        <f t="shared" si="41"/>
        <v>#DIV/0!</v>
      </c>
      <c r="IC17" s="117" t="e">
        <f t="shared" si="42"/>
        <v>#DIV/0!</v>
      </c>
      <c r="ID17" s="118"/>
      <c r="IE17" s="119" t="e">
        <f t="shared" si="6"/>
        <v>#DIV/0!</v>
      </c>
      <c r="IF17" s="120" t="e">
        <f t="shared" si="7"/>
        <v>#DIV/0!</v>
      </c>
      <c r="IG17" s="121" t="e">
        <f t="shared" si="43"/>
        <v>#DIV/0!</v>
      </c>
      <c r="IH17" s="122" t="e">
        <f t="shared" si="44"/>
        <v>#DIV/0!</v>
      </c>
      <c r="II17" s="123" t="e">
        <f t="shared" si="45"/>
        <v>#DIV/0!</v>
      </c>
      <c r="IJ17" s="124" t="e">
        <f t="shared" si="46"/>
        <v>#DIV/0!</v>
      </c>
      <c r="IK17" s="124" t="e">
        <f t="shared" si="47"/>
        <v>#DIV/0!</v>
      </c>
      <c r="IL17" s="125"/>
      <c r="IM17" s="126"/>
      <c r="IN17" s="82"/>
    </row>
    <row r="18" spans="1:248" ht="18.75" customHeight="1" x14ac:dyDescent="0.3">
      <c r="A18" s="84">
        <v>17</v>
      </c>
      <c r="B18" s="85"/>
      <c r="C18" s="85"/>
      <c r="D18" s="41"/>
      <c r="E18" s="85"/>
      <c r="F18" s="127"/>
      <c r="G18" s="87"/>
      <c r="H18" s="87" t="e">
        <f t="shared" si="0"/>
        <v>#DIV/0!</v>
      </c>
      <c r="I18" s="87" t="e">
        <f t="shared" si="1"/>
        <v>#DIV/0!</v>
      </c>
      <c r="J18" s="127"/>
      <c r="K18" s="128"/>
      <c r="L18" s="90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3"/>
      <c r="Y18" s="94" t="e">
        <f t="shared" si="8"/>
        <v>#DIV/0!</v>
      </c>
      <c r="Z18" s="95" t="e">
        <f t="shared" si="2"/>
        <v>#DIV/0!</v>
      </c>
      <c r="AA18" s="90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AL18" s="92"/>
      <c r="AM18" s="93"/>
      <c r="AN18" s="94" t="e">
        <f t="shared" si="9"/>
        <v>#DIV/0!</v>
      </c>
      <c r="AO18" s="95" t="e">
        <f t="shared" si="10"/>
        <v>#DIV/0!</v>
      </c>
      <c r="AP18" s="90"/>
      <c r="AQ18" s="91"/>
      <c r="AR18" s="91"/>
      <c r="AS18" s="91"/>
      <c r="AT18" s="91"/>
      <c r="AU18" s="91"/>
      <c r="AV18" s="91"/>
      <c r="AW18" s="91"/>
      <c r="AX18" s="91"/>
      <c r="AY18" s="91"/>
      <c r="AZ18" s="92"/>
      <c r="BA18" s="92"/>
      <c r="BB18" s="93"/>
      <c r="BC18" s="94" t="e">
        <f t="shared" si="11"/>
        <v>#DIV/0!</v>
      </c>
      <c r="BD18" s="95" t="e">
        <f t="shared" si="12"/>
        <v>#DIV/0!</v>
      </c>
      <c r="BE18" s="90"/>
      <c r="BF18" s="91"/>
      <c r="BG18" s="91"/>
      <c r="BH18" s="91"/>
      <c r="BI18" s="91"/>
      <c r="BJ18" s="91"/>
      <c r="BK18" s="91"/>
      <c r="BL18" s="91"/>
      <c r="BM18" s="91"/>
      <c r="BN18" s="91"/>
      <c r="BO18" s="92"/>
      <c r="BP18" s="92"/>
      <c r="BQ18" s="93"/>
      <c r="BR18" s="94" t="e">
        <f t="shared" si="13"/>
        <v>#DIV/0!</v>
      </c>
      <c r="BS18" s="95" t="e">
        <f t="shared" si="14"/>
        <v>#DIV/0!</v>
      </c>
      <c r="BT18" s="90"/>
      <c r="BU18" s="91"/>
      <c r="BV18" s="91"/>
      <c r="BW18" s="91"/>
      <c r="BX18" s="96" t="e">
        <f t="shared" si="15"/>
        <v>#DIV/0!</v>
      </c>
      <c r="BY18" s="97"/>
      <c r="BZ18" s="98"/>
      <c r="CA18" s="91"/>
      <c r="CB18" s="91"/>
      <c r="CC18" s="91"/>
      <c r="CD18" s="91"/>
      <c r="CE18" s="91"/>
      <c r="CF18" s="91"/>
      <c r="CG18" s="91"/>
      <c r="CH18" s="91"/>
      <c r="CI18" s="92"/>
      <c r="CJ18" s="92"/>
      <c r="CK18" s="93"/>
      <c r="CL18" s="94" t="e">
        <f t="shared" si="16"/>
        <v>#DIV/0!</v>
      </c>
      <c r="CM18" s="99" t="e">
        <f t="shared" si="17"/>
        <v>#DIV/0!</v>
      </c>
      <c r="CN18" s="97"/>
      <c r="CO18" s="98"/>
      <c r="CP18" s="91"/>
      <c r="CQ18" s="91"/>
      <c r="CR18" s="96" t="e">
        <f t="shared" si="18"/>
        <v>#DIV/0!</v>
      </c>
      <c r="CS18" s="97"/>
      <c r="CT18" s="98"/>
      <c r="CU18" s="91"/>
      <c r="CV18" s="91"/>
      <c r="CW18" s="91"/>
      <c r="CX18" s="91"/>
      <c r="CY18" s="91"/>
      <c r="CZ18" s="91"/>
      <c r="DA18" s="96" t="e">
        <f t="shared" si="3"/>
        <v>#DIV/0!</v>
      </c>
      <c r="DB18" s="90"/>
      <c r="DC18" s="91"/>
      <c r="DD18" s="91"/>
      <c r="DE18" s="91"/>
      <c r="DF18" s="91"/>
      <c r="DG18" s="91"/>
      <c r="DH18" s="91"/>
      <c r="DI18" s="91"/>
      <c r="DJ18" s="100" t="e">
        <f t="shared" si="19"/>
        <v>#DIV/0!</v>
      </c>
      <c r="DK18" s="101"/>
      <c r="DL18" s="99" t="e">
        <f t="shared" si="20"/>
        <v>#DIV/0!</v>
      </c>
      <c r="DM18" s="90"/>
      <c r="DN18" s="91"/>
      <c r="DO18" s="91"/>
      <c r="DP18" s="91"/>
      <c r="DQ18" s="91"/>
      <c r="DR18" s="91"/>
      <c r="DS18" s="91"/>
      <c r="DT18" s="91"/>
      <c r="DU18" s="91"/>
      <c r="DV18" s="91"/>
      <c r="DW18" s="92"/>
      <c r="DX18" s="92"/>
      <c r="DY18" s="102"/>
      <c r="DZ18" s="103" t="e">
        <f t="shared" si="21"/>
        <v>#DIV/0!</v>
      </c>
      <c r="EA18" s="104" t="e">
        <f t="shared" si="22"/>
        <v>#DIV/0!</v>
      </c>
      <c r="EB18" s="90"/>
      <c r="EC18" s="91"/>
      <c r="ED18" s="91"/>
      <c r="EE18" s="91"/>
      <c r="EF18" s="91"/>
      <c r="EG18" s="91"/>
      <c r="EH18" s="91"/>
      <c r="EI18" s="91"/>
      <c r="EJ18" s="96" t="e">
        <f t="shared" si="4"/>
        <v>#DIV/0!</v>
      </c>
      <c r="EK18" s="90"/>
      <c r="EL18" s="91"/>
      <c r="EM18" s="91"/>
      <c r="EN18" s="91"/>
      <c r="EO18" s="96" t="e">
        <f t="shared" si="23"/>
        <v>#DIV/0!</v>
      </c>
      <c r="EP18" s="90"/>
      <c r="EQ18" s="91"/>
      <c r="ER18" s="91"/>
      <c r="ES18" s="91"/>
      <c r="ET18" s="96" t="e">
        <f t="shared" si="24"/>
        <v>#DIV/0!</v>
      </c>
      <c r="EU18" s="90"/>
      <c r="EV18" s="91"/>
      <c r="EW18" s="91"/>
      <c r="EX18" s="91"/>
      <c r="EY18" s="96" t="e">
        <f t="shared" si="25"/>
        <v>#DIV/0!</v>
      </c>
      <c r="EZ18" s="90"/>
      <c r="FA18" s="91"/>
      <c r="FB18" s="91"/>
      <c r="FC18" s="91"/>
      <c r="FD18" s="106" t="e">
        <f t="shared" si="26"/>
        <v>#DIV/0!</v>
      </c>
      <c r="FE18" s="90"/>
      <c r="FF18" s="91"/>
      <c r="FG18" s="91"/>
      <c r="FH18" s="91"/>
      <c r="FI18" s="107" t="e">
        <f t="shared" si="27"/>
        <v>#DIV/0!</v>
      </c>
      <c r="FJ18" s="108"/>
      <c r="FK18" s="109"/>
      <c r="FL18" s="109"/>
      <c r="FM18" s="109"/>
      <c r="FN18" s="110" t="e">
        <f t="shared" si="28"/>
        <v>#DIV/0!</v>
      </c>
      <c r="FO18" s="108"/>
      <c r="FP18" s="109"/>
      <c r="FQ18" s="109"/>
      <c r="FR18" s="109"/>
      <c r="FS18" s="110" t="e">
        <f t="shared" si="29"/>
        <v>#DIV/0!</v>
      </c>
      <c r="FT18" s="108"/>
      <c r="FU18" s="109"/>
      <c r="FV18" s="109"/>
      <c r="FW18" s="109"/>
      <c r="FX18" s="110" t="e">
        <f t="shared" si="30"/>
        <v>#DIV/0!</v>
      </c>
      <c r="FY18" s="111" t="e">
        <f t="shared" si="31"/>
        <v>#DIV/0!</v>
      </c>
      <c r="FZ18" s="108"/>
      <c r="GA18" s="109"/>
      <c r="GB18" s="109"/>
      <c r="GC18" s="109"/>
      <c r="GD18" s="112" t="e">
        <f t="shared" si="32"/>
        <v>#DIV/0!</v>
      </c>
      <c r="GE18" s="113" t="e">
        <f t="shared" si="5"/>
        <v>#DIV/0!</v>
      </c>
      <c r="GF18" s="97"/>
      <c r="GG18" s="98"/>
      <c r="GH18" s="98"/>
      <c r="GI18" s="98"/>
      <c r="GJ18" s="98"/>
      <c r="GK18" s="98"/>
      <c r="GL18" s="98"/>
      <c r="GM18" s="98"/>
      <c r="GN18" s="114" t="e">
        <f t="shared" si="33"/>
        <v>#DIV/0!</v>
      </c>
      <c r="GO18" s="110" t="e">
        <f t="shared" si="34"/>
        <v>#DIV/0!</v>
      </c>
      <c r="GP18" s="97"/>
      <c r="GQ18" s="98"/>
      <c r="GR18" s="98"/>
      <c r="GS18" s="98"/>
      <c r="GT18" s="98"/>
      <c r="GU18" s="98"/>
      <c r="GV18" s="98"/>
      <c r="GW18" s="98"/>
      <c r="GX18" s="114" t="e">
        <f t="shared" si="35"/>
        <v>#DIV/0!</v>
      </c>
      <c r="GY18" s="115" t="e">
        <f t="shared" si="36"/>
        <v>#DIV/0!</v>
      </c>
      <c r="GZ18" s="108"/>
      <c r="HA18" s="131"/>
      <c r="HB18" s="131"/>
      <c r="HC18" s="131"/>
      <c r="HD18" s="131"/>
      <c r="HE18" s="109"/>
      <c r="HF18" s="98"/>
      <c r="HG18" s="98"/>
      <c r="HH18" s="114" t="e">
        <f t="shared" si="37"/>
        <v>#DIV/0!</v>
      </c>
      <c r="HI18" s="115" t="e">
        <f t="shared" si="38"/>
        <v>#DIV/0!</v>
      </c>
      <c r="HJ18" s="97"/>
      <c r="HK18" s="98"/>
      <c r="HL18" s="109"/>
      <c r="HM18" s="109"/>
      <c r="HN18" s="109"/>
      <c r="HO18" s="109"/>
      <c r="HP18" s="98"/>
      <c r="HQ18" s="98"/>
      <c r="HR18" s="114" t="e">
        <f t="shared" si="39"/>
        <v>#DIV/0!</v>
      </c>
      <c r="HS18" s="115" t="e">
        <f t="shared" si="40"/>
        <v>#DIV/0!</v>
      </c>
      <c r="HT18" s="97"/>
      <c r="HU18" s="98"/>
      <c r="HV18" s="109"/>
      <c r="HW18" s="109"/>
      <c r="HX18" s="109"/>
      <c r="HY18" s="109"/>
      <c r="HZ18" s="98"/>
      <c r="IA18" s="98"/>
      <c r="IB18" s="114" t="e">
        <f t="shared" si="41"/>
        <v>#DIV/0!</v>
      </c>
      <c r="IC18" s="117" t="e">
        <f t="shared" si="42"/>
        <v>#DIV/0!</v>
      </c>
      <c r="ID18" s="118"/>
      <c r="IE18" s="119" t="e">
        <f t="shared" si="6"/>
        <v>#DIV/0!</v>
      </c>
      <c r="IF18" s="120" t="e">
        <f t="shared" si="7"/>
        <v>#DIV/0!</v>
      </c>
      <c r="IG18" s="121" t="e">
        <f t="shared" si="43"/>
        <v>#DIV/0!</v>
      </c>
      <c r="IH18" s="122" t="e">
        <f t="shared" si="44"/>
        <v>#DIV/0!</v>
      </c>
      <c r="II18" s="123" t="e">
        <f t="shared" si="45"/>
        <v>#DIV/0!</v>
      </c>
      <c r="IJ18" s="124" t="e">
        <f t="shared" si="46"/>
        <v>#DIV/0!</v>
      </c>
      <c r="IK18" s="124" t="e">
        <f t="shared" si="47"/>
        <v>#DIV/0!</v>
      </c>
      <c r="IL18" s="125"/>
      <c r="IM18" s="126"/>
      <c r="IN18" s="82"/>
    </row>
    <row r="19" spans="1:248" ht="18.75" customHeight="1" x14ac:dyDescent="0.3">
      <c r="A19" s="84">
        <v>18</v>
      </c>
      <c r="B19" s="85"/>
      <c r="C19" s="85"/>
      <c r="D19" s="85"/>
      <c r="E19" s="85"/>
      <c r="F19" s="127"/>
      <c r="G19" s="87"/>
      <c r="H19" s="87" t="e">
        <f t="shared" si="0"/>
        <v>#DIV/0!</v>
      </c>
      <c r="I19" s="87" t="e">
        <f t="shared" si="1"/>
        <v>#DIV/0!</v>
      </c>
      <c r="J19" s="127"/>
      <c r="K19" s="128"/>
      <c r="L19" s="90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3"/>
      <c r="Y19" s="94" t="e">
        <f t="shared" si="8"/>
        <v>#DIV/0!</v>
      </c>
      <c r="Z19" s="95" t="e">
        <f t="shared" si="2"/>
        <v>#DIV/0!</v>
      </c>
      <c r="AA19" s="90"/>
      <c r="AB19" s="91"/>
      <c r="AC19" s="91"/>
      <c r="AD19" s="91"/>
      <c r="AE19" s="91"/>
      <c r="AF19" s="91"/>
      <c r="AG19" s="91"/>
      <c r="AH19" s="91"/>
      <c r="AI19" s="91"/>
      <c r="AJ19" s="91"/>
      <c r="AK19" s="92"/>
      <c r="AL19" s="92"/>
      <c r="AM19" s="93"/>
      <c r="AN19" s="94" t="e">
        <f t="shared" si="9"/>
        <v>#DIV/0!</v>
      </c>
      <c r="AO19" s="95" t="e">
        <f t="shared" si="10"/>
        <v>#DIV/0!</v>
      </c>
      <c r="AP19" s="90"/>
      <c r="AQ19" s="91"/>
      <c r="AR19" s="91"/>
      <c r="AS19" s="91"/>
      <c r="AT19" s="91"/>
      <c r="AU19" s="91"/>
      <c r="AV19" s="91"/>
      <c r="AW19" s="91"/>
      <c r="AX19" s="91"/>
      <c r="AY19" s="91"/>
      <c r="AZ19" s="92"/>
      <c r="BA19" s="92"/>
      <c r="BB19" s="93"/>
      <c r="BC19" s="94" t="e">
        <f t="shared" si="11"/>
        <v>#DIV/0!</v>
      </c>
      <c r="BD19" s="95" t="e">
        <f t="shared" si="12"/>
        <v>#DIV/0!</v>
      </c>
      <c r="BE19" s="90"/>
      <c r="BF19" s="91"/>
      <c r="BG19" s="91"/>
      <c r="BH19" s="91"/>
      <c r="BI19" s="91"/>
      <c r="BJ19" s="91"/>
      <c r="BK19" s="91"/>
      <c r="BL19" s="91"/>
      <c r="BM19" s="91"/>
      <c r="BN19" s="91"/>
      <c r="BO19" s="92"/>
      <c r="BP19" s="92"/>
      <c r="BQ19" s="93"/>
      <c r="BR19" s="94" t="e">
        <f t="shared" si="13"/>
        <v>#DIV/0!</v>
      </c>
      <c r="BS19" s="95" t="e">
        <f t="shared" si="14"/>
        <v>#DIV/0!</v>
      </c>
      <c r="BT19" s="90"/>
      <c r="BU19" s="91"/>
      <c r="BV19" s="91"/>
      <c r="BW19" s="91"/>
      <c r="BX19" s="96" t="e">
        <f t="shared" si="15"/>
        <v>#DIV/0!</v>
      </c>
      <c r="BY19" s="97"/>
      <c r="BZ19" s="98"/>
      <c r="CA19" s="91"/>
      <c r="CB19" s="91"/>
      <c r="CC19" s="91"/>
      <c r="CD19" s="91"/>
      <c r="CE19" s="91"/>
      <c r="CF19" s="91"/>
      <c r="CG19" s="91"/>
      <c r="CH19" s="91"/>
      <c r="CI19" s="92"/>
      <c r="CJ19" s="92"/>
      <c r="CK19" s="93"/>
      <c r="CL19" s="94" t="e">
        <f t="shared" si="16"/>
        <v>#DIV/0!</v>
      </c>
      <c r="CM19" s="99" t="e">
        <f t="shared" si="17"/>
        <v>#DIV/0!</v>
      </c>
      <c r="CN19" s="97"/>
      <c r="CO19" s="98"/>
      <c r="CP19" s="91"/>
      <c r="CQ19" s="91"/>
      <c r="CR19" s="96" t="e">
        <f t="shared" si="18"/>
        <v>#DIV/0!</v>
      </c>
      <c r="CS19" s="97"/>
      <c r="CT19" s="98"/>
      <c r="CU19" s="91"/>
      <c r="CV19" s="91"/>
      <c r="CW19" s="91"/>
      <c r="CX19" s="91"/>
      <c r="CY19" s="91"/>
      <c r="CZ19" s="91"/>
      <c r="DA19" s="96" t="e">
        <f t="shared" si="3"/>
        <v>#DIV/0!</v>
      </c>
      <c r="DB19" s="90"/>
      <c r="DC19" s="91"/>
      <c r="DD19" s="91"/>
      <c r="DE19" s="91"/>
      <c r="DF19" s="91"/>
      <c r="DG19" s="91"/>
      <c r="DH19" s="91"/>
      <c r="DI19" s="91"/>
      <c r="DJ19" s="100" t="e">
        <f t="shared" si="19"/>
        <v>#DIV/0!</v>
      </c>
      <c r="DK19" s="101"/>
      <c r="DL19" s="99" t="e">
        <f t="shared" si="20"/>
        <v>#DIV/0!</v>
      </c>
      <c r="DM19" s="90"/>
      <c r="DN19" s="91"/>
      <c r="DO19" s="91"/>
      <c r="DP19" s="91"/>
      <c r="DQ19" s="91"/>
      <c r="DR19" s="91"/>
      <c r="DS19" s="91"/>
      <c r="DT19" s="91"/>
      <c r="DU19" s="91"/>
      <c r="DV19" s="91"/>
      <c r="DW19" s="92"/>
      <c r="DX19" s="92"/>
      <c r="DY19" s="102"/>
      <c r="DZ19" s="103" t="e">
        <f t="shared" si="21"/>
        <v>#DIV/0!</v>
      </c>
      <c r="EA19" s="104" t="e">
        <f t="shared" si="22"/>
        <v>#DIV/0!</v>
      </c>
      <c r="EB19" s="90"/>
      <c r="EC19" s="91"/>
      <c r="ED19" s="91"/>
      <c r="EE19" s="91"/>
      <c r="EF19" s="91"/>
      <c r="EG19" s="91"/>
      <c r="EH19" s="91"/>
      <c r="EI19" s="91"/>
      <c r="EJ19" s="96" t="e">
        <f t="shared" si="4"/>
        <v>#DIV/0!</v>
      </c>
      <c r="EK19" s="90"/>
      <c r="EL19" s="91"/>
      <c r="EM19" s="91"/>
      <c r="EN19" s="91"/>
      <c r="EO19" s="96" t="e">
        <f t="shared" si="23"/>
        <v>#DIV/0!</v>
      </c>
      <c r="EP19" s="90"/>
      <c r="EQ19" s="91"/>
      <c r="ER19" s="91"/>
      <c r="ES19" s="91"/>
      <c r="ET19" s="96" t="e">
        <f t="shared" si="24"/>
        <v>#DIV/0!</v>
      </c>
      <c r="EU19" s="90"/>
      <c r="EV19" s="91"/>
      <c r="EW19" s="91"/>
      <c r="EX19" s="91"/>
      <c r="EY19" s="96" t="e">
        <f t="shared" si="25"/>
        <v>#DIV/0!</v>
      </c>
      <c r="EZ19" s="90"/>
      <c r="FA19" s="91"/>
      <c r="FB19" s="91"/>
      <c r="FC19" s="91"/>
      <c r="FD19" s="106" t="e">
        <f t="shared" si="26"/>
        <v>#DIV/0!</v>
      </c>
      <c r="FE19" s="90"/>
      <c r="FF19" s="91"/>
      <c r="FG19" s="91"/>
      <c r="FH19" s="91"/>
      <c r="FI19" s="107" t="e">
        <f t="shared" si="27"/>
        <v>#DIV/0!</v>
      </c>
      <c r="FJ19" s="108"/>
      <c r="FK19" s="109"/>
      <c r="FL19" s="109"/>
      <c r="FM19" s="109"/>
      <c r="FN19" s="110" t="e">
        <f t="shared" si="28"/>
        <v>#DIV/0!</v>
      </c>
      <c r="FO19" s="108"/>
      <c r="FP19" s="109"/>
      <c r="FQ19" s="109"/>
      <c r="FR19" s="109"/>
      <c r="FS19" s="110" t="e">
        <f t="shared" si="29"/>
        <v>#DIV/0!</v>
      </c>
      <c r="FT19" s="108"/>
      <c r="FU19" s="109"/>
      <c r="FV19" s="109"/>
      <c r="FW19" s="109"/>
      <c r="FX19" s="110" t="e">
        <f t="shared" si="30"/>
        <v>#DIV/0!</v>
      </c>
      <c r="FY19" s="111" t="e">
        <f t="shared" si="31"/>
        <v>#DIV/0!</v>
      </c>
      <c r="FZ19" s="108"/>
      <c r="GA19" s="109"/>
      <c r="GB19" s="109"/>
      <c r="GC19" s="109"/>
      <c r="GD19" s="112" t="e">
        <f t="shared" si="32"/>
        <v>#DIV/0!</v>
      </c>
      <c r="GE19" s="113" t="e">
        <f t="shared" si="5"/>
        <v>#DIV/0!</v>
      </c>
      <c r="GF19" s="97"/>
      <c r="GG19" s="98"/>
      <c r="GH19" s="98"/>
      <c r="GI19" s="98"/>
      <c r="GJ19" s="98"/>
      <c r="GK19" s="98"/>
      <c r="GL19" s="98"/>
      <c r="GM19" s="98"/>
      <c r="GN19" s="114" t="e">
        <f t="shared" si="33"/>
        <v>#DIV/0!</v>
      </c>
      <c r="GO19" s="110" t="e">
        <f t="shared" si="34"/>
        <v>#DIV/0!</v>
      </c>
      <c r="GP19" s="97"/>
      <c r="GQ19" s="98"/>
      <c r="GR19" s="98"/>
      <c r="GS19" s="98"/>
      <c r="GT19" s="98"/>
      <c r="GU19" s="98"/>
      <c r="GV19" s="98"/>
      <c r="GW19" s="98"/>
      <c r="GX19" s="114" t="e">
        <f t="shared" si="35"/>
        <v>#DIV/0!</v>
      </c>
      <c r="GY19" s="115" t="e">
        <f t="shared" si="36"/>
        <v>#DIV/0!</v>
      </c>
      <c r="GZ19" s="97"/>
      <c r="HA19" s="116"/>
      <c r="HB19" s="116"/>
      <c r="HC19" s="116"/>
      <c r="HD19" s="116"/>
      <c r="HE19" s="98"/>
      <c r="HF19" s="98"/>
      <c r="HG19" s="98"/>
      <c r="HH19" s="114" t="e">
        <f t="shared" si="37"/>
        <v>#DIV/0!</v>
      </c>
      <c r="HI19" s="115" t="e">
        <f t="shared" si="38"/>
        <v>#DIV/0!</v>
      </c>
      <c r="HJ19" s="97"/>
      <c r="HK19" s="98"/>
      <c r="HL19" s="109"/>
      <c r="HM19" s="109"/>
      <c r="HN19" s="109"/>
      <c r="HO19" s="109"/>
      <c r="HP19" s="98"/>
      <c r="HQ19" s="98"/>
      <c r="HR19" s="114" t="e">
        <f t="shared" si="39"/>
        <v>#DIV/0!</v>
      </c>
      <c r="HS19" s="115" t="e">
        <f t="shared" si="40"/>
        <v>#DIV/0!</v>
      </c>
      <c r="HT19" s="97"/>
      <c r="HU19" s="98"/>
      <c r="HV19" s="109"/>
      <c r="HW19" s="109"/>
      <c r="HX19" s="109"/>
      <c r="HY19" s="109"/>
      <c r="HZ19" s="98"/>
      <c r="IA19" s="98"/>
      <c r="IB19" s="114" t="e">
        <f t="shared" si="41"/>
        <v>#DIV/0!</v>
      </c>
      <c r="IC19" s="117" t="e">
        <f t="shared" si="42"/>
        <v>#DIV/0!</v>
      </c>
      <c r="ID19" s="118"/>
      <c r="IE19" s="119" t="e">
        <f t="shared" si="6"/>
        <v>#DIV/0!</v>
      </c>
      <c r="IF19" s="120" t="e">
        <f t="shared" si="7"/>
        <v>#DIV/0!</v>
      </c>
      <c r="IG19" s="121" t="e">
        <f t="shared" si="43"/>
        <v>#DIV/0!</v>
      </c>
      <c r="IH19" s="122" t="e">
        <f t="shared" si="44"/>
        <v>#DIV/0!</v>
      </c>
      <c r="II19" s="123" t="e">
        <f t="shared" si="45"/>
        <v>#DIV/0!</v>
      </c>
      <c r="IJ19" s="124" t="e">
        <f t="shared" si="46"/>
        <v>#DIV/0!</v>
      </c>
      <c r="IK19" s="124" t="e">
        <f t="shared" si="47"/>
        <v>#DIV/0!</v>
      </c>
      <c r="IL19" s="125"/>
      <c r="IM19" s="126"/>
      <c r="IN19" s="82"/>
    </row>
    <row r="20" spans="1:248" ht="18.75" customHeight="1" x14ac:dyDescent="0.3">
      <c r="A20" s="84">
        <v>19</v>
      </c>
      <c r="B20" s="85"/>
      <c r="C20" s="85"/>
      <c r="D20" s="41"/>
      <c r="E20" s="85"/>
      <c r="F20" s="127"/>
      <c r="G20" s="87"/>
      <c r="H20" s="87" t="e">
        <f t="shared" si="0"/>
        <v>#DIV/0!</v>
      </c>
      <c r="I20" s="87" t="e">
        <f t="shared" si="1"/>
        <v>#DIV/0!</v>
      </c>
      <c r="J20" s="127"/>
      <c r="K20" s="128"/>
      <c r="L20" s="90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3"/>
      <c r="Y20" s="94" t="e">
        <f t="shared" si="8"/>
        <v>#DIV/0!</v>
      </c>
      <c r="Z20" s="95" t="e">
        <f t="shared" si="2"/>
        <v>#DIV/0!</v>
      </c>
      <c r="AA20" s="90"/>
      <c r="AB20" s="91"/>
      <c r="AC20" s="91"/>
      <c r="AD20" s="91"/>
      <c r="AE20" s="91"/>
      <c r="AF20" s="91"/>
      <c r="AG20" s="91"/>
      <c r="AH20" s="91"/>
      <c r="AI20" s="91"/>
      <c r="AJ20" s="91"/>
      <c r="AK20" s="92"/>
      <c r="AL20" s="92"/>
      <c r="AM20" s="93"/>
      <c r="AN20" s="94" t="e">
        <f t="shared" si="9"/>
        <v>#DIV/0!</v>
      </c>
      <c r="AO20" s="95" t="e">
        <f t="shared" si="10"/>
        <v>#DIV/0!</v>
      </c>
      <c r="AP20" s="90"/>
      <c r="AQ20" s="91"/>
      <c r="AR20" s="91"/>
      <c r="AS20" s="91"/>
      <c r="AT20" s="91"/>
      <c r="AU20" s="91"/>
      <c r="AV20" s="91"/>
      <c r="AW20" s="91"/>
      <c r="AX20" s="91"/>
      <c r="AY20" s="91"/>
      <c r="AZ20" s="92"/>
      <c r="BA20" s="92"/>
      <c r="BB20" s="93"/>
      <c r="BC20" s="94" t="e">
        <f t="shared" si="11"/>
        <v>#DIV/0!</v>
      </c>
      <c r="BD20" s="95" t="e">
        <f t="shared" si="12"/>
        <v>#DIV/0!</v>
      </c>
      <c r="BE20" s="90"/>
      <c r="BF20" s="91"/>
      <c r="BG20" s="91"/>
      <c r="BH20" s="91"/>
      <c r="BI20" s="91"/>
      <c r="BJ20" s="91"/>
      <c r="BK20" s="91"/>
      <c r="BL20" s="91"/>
      <c r="BM20" s="91"/>
      <c r="BN20" s="91"/>
      <c r="BO20" s="92"/>
      <c r="BP20" s="92"/>
      <c r="BQ20" s="93"/>
      <c r="BR20" s="94" t="e">
        <f t="shared" si="13"/>
        <v>#DIV/0!</v>
      </c>
      <c r="BS20" s="95" t="e">
        <f t="shared" si="14"/>
        <v>#DIV/0!</v>
      </c>
      <c r="BT20" s="90"/>
      <c r="BU20" s="91"/>
      <c r="BV20" s="91"/>
      <c r="BW20" s="91"/>
      <c r="BX20" s="96" t="e">
        <f t="shared" si="15"/>
        <v>#DIV/0!</v>
      </c>
      <c r="BY20" s="97"/>
      <c r="BZ20" s="98"/>
      <c r="CA20" s="91"/>
      <c r="CB20" s="91"/>
      <c r="CC20" s="91"/>
      <c r="CD20" s="91"/>
      <c r="CE20" s="91"/>
      <c r="CF20" s="91"/>
      <c r="CG20" s="91"/>
      <c r="CH20" s="91"/>
      <c r="CI20" s="92"/>
      <c r="CJ20" s="92"/>
      <c r="CK20" s="93"/>
      <c r="CL20" s="94" t="e">
        <f t="shared" si="16"/>
        <v>#DIV/0!</v>
      </c>
      <c r="CM20" s="99" t="e">
        <f t="shared" si="17"/>
        <v>#DIV/0!</v>
      </c>
      <c r="CN20" s="97"/>
      <c r="CO20" s="98"/>
      <c r="CP20" s="91"/>
      <c r="CQ20" s="91"/>
      <c r="CR20" s="96" t="e">
        <f t="shared" si="18"/>
        <v>#DIV/0!</v>
      </c>
      <c r="CS20" s="97"/>
      <c r="CT20" s="98"/>
      <c r="CU20" s="91"/>
      <c r="CV20" s="91"/>
      <c r="CW20" s="91"/>
      <c r="CX20" s="91"/>
      <c r="CY20" s="91"/>
      <c r="CZ20" s="91"/>
      <c r="DA20" s="96" t="e">
        <f t="shared" si="3"/>
        <v>#DIV/0!</v>
      </c>
      <c r="DB20" s="90"/>
      <c r="DC20" s="91"/>
      <c r="DD20" s="91"/>
      <c r="DE20" s="91"/>
      <c r="DF20" s="91"/>
      <c r="DG20" s="91"/>
      <c r="DH20" s="91"/>
      <c r="DI20" s="91"/>
      <c r="DJ20" s="100" t="e">
        <f t="shared" si="19"/>
        <v>#DIV/0!</v>
      </c>
      <c r="DK20" s="101"/>
      <c r="DL20" s="99" t="e">
        <f t="shared" si="20"/>
        <v>#DIV/0!</v>
      </c>
      <c r="DM20" s="90"/>
      <c r="DN20" s="91"/>
      <c r="DO20" s="91"/>
      <c r="DP20" s="91"/>
      <c r="DQ20" s="91"/>
      <c r="DR20" s="91"/>
      <c r="DS20" s="91"/>
      <c r="DT20" s="91"/>
      <c r="DU20" s="91"/>
      <c r="DV20" s="91"/>
      <c r="DW20" s="92"/>
      <c r="DX20" s="92"/>
      <c r="DY20" s="102"/>
      <c r="DZ20" s="103" t="e">
        <f t="shared" si="21"/>
        <v>#DIV/0!</v>
      </c>
      <c r="EA20" s="104" t="e">
        <f t="shared" si="22"/>
        <v>#DIV/0!</v>
      </c>
      <c r="EB20" s="90"/>
      <c r="EC20" s="91"/>
      <c r="ED20" s="91"/>
      <c r="EE20" s="91"/>
      <c r="EF20" s="91"/>
      <c r="EG20" s="91"/>
      <c r="EH20" s="91"/>
      <c r="EI20" s="91"/>
      <c r="EJ20" s="96" t="e">
        <f t="shared" si="4"/>
        <v>#DIV/0!</v>
      </c>
      <c r="EK20" s="90"/>
      <c r="EL20" s="91"/>
      <c r="EM20" s="91"/>
      <c r="EN20" s="91"/>
      <c r="EO20" s="96" t="e">
        <f t="shared" si="23"/>
        <v>#DIV/0!</v>
      </c>
      <c r="EP20" s="90"/>
      <c r="EQ20" s="91"/>
      <c r="ER20" s="91"/>
      <c r="ES20" s="91"/>
      <c r="ET20" s="96" t="e">
        <f t="shared" si="24"/>
        <v>#DIV/0!</v>
      </c>
      <c r="EU20" s="90"/>
      <c r="EV20" s="91"/>
      <c r="EW20" s="91"/>
      <c r="EX20" s="91"/>
      <c r="EY20" s="96" t="e">
        <f t="shared" si="25"/>
        <v>#DIV/0!</v>
      </c>
      <c r="EZ20" s="105"/>
      <c r="FA20" s="92"/>
      <c r="FB20" s="91"/>
      <c r="FC20" s="91"/>
      <c r="FD20" s="106" t="e">
        <f t="shared" si="26"/>
        <v>#DIV/0!</v>
      </c>
      <c r="FE20" s="105"/>
      <c r="FF20" s="92"/>
      <c r="FG20" s="91"/>
      <c r="FH20" s="91"/>
      <c r="FI20" s="107" t="e">
        <f t="shared" si="27"/>
        <v>#DIV/0!</v>
      </c>
      <c r="FJ20" s="108"/>
      <c r="FK20" s="109"/>
      <c r="FL20" s="109"/>
      <c r="FM20" s="109"/>
      <c r="FN20" s="110" t="e">
        <f t="shared" si="28"/>
        <v>#DIV/0!</v>
      </c>
      <c r="FO20" s="108"/>
      <c r="FP20" s="109"/>
      <c r="FQ20" s="109"/>
      <c r="FR20" s="109"/>
      <c r="FS20" s="110" t="e">
        <f t="shared" si="29"/>
        <v>#DIV/0!</v>
      </c>
      <c r="FT20" s="108"/>
      <c r="FU20" s="109"/>
      <c r="FV20" s="109"/>
      <c r="FW20" s="109"/>
      <c r="FX20" s="110" t="e">
        <f t="shared" si="30"/>
        <v>#DIV/0!</v>
      </c>
      <c r="FY20" s="111" t="e">
        <f t="shared" si="31"/>
        <v>#DIV/0!</v>
      </c>
      <c r="FZ20" s="108"/>
      <c r="GA20" s="109"/>
      <c r="GB20" s="109"/>
      <c r="GC20" s="109"/>
      <c r="GD20" s="112" t="e">
        <f t="shared" si="32"/>
        <v>#DIV/0!</v>
      </c>
      <c r="GE20" s="113" t="e">
        <f t="shared" si="5"/>
        <v>#DIV/0!</v>
      </c>
      <c r="GF20" s="97"/>
      <c r="GG20" s="98"/>
      <c r="GH20" s="98"/>
      <c r="GI20" s="98"/>
      <c r="GJ20" s="98"/>
      <c r="GK20" s="98"/>
      <c r="GL20" s="98"/>
      <c r="GM20" s="98"/>
      <c r="GN20" s="114" t="e">
        <f t="shared" si="33"/>
        <v>#DIV/0!</v>
      </c>
      <c r="GO20" s="110" t="e">
        <f t="shared" si="34"/>
        <v>#DIV/0!</v>
      </c>
      <c r="GP20" s="97"/>
      <c r="GQ20" s="98"/>
      <c r="GR20" s="98"/>
      <c r="GS20" s="98"/>
      <c r="GT20" s="98"/>
      <c r="GU20" s="98"/>
      <c r="GV20" s="98"/>
      <c r="GW20" s="98"/>
      <c r="GX20" s="114" t="e">
        <f t="shared" si="35"/>
        <v>#DIV/0!</v>
      </c>
      <c r="GY20" s="115" t="e">
        <f t="shared" si="36"/>
        <v>#DIV/0!</v>
      </c>
      <c r="GZ20" s="97"/>
      <c r="HA20" s="116"/>
      <c r="HB20" s="116"/>
      <c r="HC20" s="116"/>
      <c r="HD20" s="116"/>
      <c r="HE20" s="98"/>
      <c r="HF20" s="98"/>
      <c r="HG20" s="98"/>
      <c r="HH20" s="114" t="e">
        <f t="shared" si="37"/>
        <v>#DIV/0!</v>
      </c>
      <c r="HI20" s="115" t="e">
        <f t="shared" si="38"/>
        <v>#DIV/0!</v>
      </c>
      <c r="HJ20" s="97"/>
      <c r="HK20" s="98"/>
      <c r="HL20" s="109"/>
      <c r="HM20" s="109"/>
      <c r="HN20" s="109"/>
      <c r="HO20" s="109"/>
      <c r="HP20" s="98"/>
      <c r="HQ20" s="98"/>
      <c r="HR20" s="114" t="e">
        <f t="shared" si="39"/>
        <v>#DIV/0!</v>
      </c>
      <c r="HS20" s="115" t="e">
        <f t="shared" si="40"/>
        <v>#DIV/0!</v>
      </c>
      <c r="HT20" s="97"/>
      <c r="HU20" s="98"/>
      <c r="HV20" s="109"/>
      <c r="HW20" s="109"/>
      <c r="HX20" s="109"/>
      <c r="HY20" s="109"/>
      <c r="HZ20" s="98"/>
      <c r="IA20" s="98"/>
      <c r="IB20" s="114" t="e">
        <f t="shared" si="41"/>
        <v>#DIV/0!</v>
      </c>
      <c r="IC20" s="117" t="e">
        <f t="shared" si="42"/>
        <v>#DIV/0!</v>
      </c>
      <c r="ID20" s="118"/>
      <c r="IE20" s="119" t="e">
        <f t="shared" si="6"/>
        <v>#DIV/0!</v>
      </c>
      <c r="IF20" s="120" t="e">
        <f t="shared" si="7"/>
        <v>#DIV/0!</v>
      </c>
      <c r="IG20" s="121" t="e">
        <f t="shared" si="43"/>
        <v>#DIV/0!</v>
      </c>
      <c r="IH20" s="122" t="e">
        <f t="shared" si="44"/>
        <v>#DIV/0!</v>
      </c>
      <c r="II20" s="123" t="e">
        <f t="shared" si="45"/>
        <v>#DIV/0!</v>
      </c>
      <c r="IJ20" s="124" t="e">
        <f t="shared" si="46"/>
        <v>#DIV/0!</v>
      </c>
      <c r="IK20" s="124" t="e">
        <f t="shared" si="47"/>
        <v>#DIV/0!</v>
      </c>
      <c r="IL20" s="125"/>
      <c r="IM20" s="126"/>
      <c r="IN20" s="82"/>
    </row>
    <row r="21" spans="1:248" ht="18.75" customHeight="1" x14ac:dyDescent="0.3">
      <c r="A21" s="84">
        <v>20</v>
      </c>
      <c r="B21" s="85"/>
      <c r="C21" s="85"/>
      <c r="D21" s="85"/>
      <c r="E21" s="85"/>
      <c r="F21" s="88"/>
      <c r="G21" s="87"/>
      <c r="H21" s="87" t="e">
        <f t="shared" si="0"/>
        <v>#DIV/0!</v>
      </c>
      <c r="I21" s="87" t="e">
        <f t="shared" si="1"/>
        <v>#DIV/0!</v>
      </c>
      <c r="J21" s="88"/>
      <c r="K21" s="89"/>
      <c r="L21" s="90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3"/>
      <c r="Y21" s="94" t="e">
        <f t="shared" si="8"/>
        <v>#DIV/0!</v>
      </c>
      <c r="Z21" s="95" t="e">
        <f t="shared" si="2"/>
        <v>#DIV/0!</v>
      </c>
      <c r="AA21" s="90"/>
      <c r="AB21" s="91"/>
      <c r="AC21" s="91"/>
      <c r="AD21" s="91"/>
      <c r="AE21" s="91"/>
      <c r="AF21" s="91"/>
      <c r="AG21" s="91"/>
      <c r="AH21" s="91"/>
      <c r="AI21" s="91"/>
      <c r="AJ21" s="91"/>
      <c r="AK21" s="92"/>
      <c r="AL21" s="92"/>
      <c r="AM21" s="93"/>
      <c r="AN21" s="94" t="e">
        <f t="shared" si="9"/>
        <v>#DIV/0!</v>
      </c>
      <c r="AO21" s="95" t="e">
        <f t="shared" si="10"/>
        <v>#DIV/0!</v>
      </c>
      <c r="AP21" s="90"/>
      <c r="AQ21" s="91"/>
      <c r="AR21" s="91"/>
      <c r="AS21" s="91"/>
      <c r="AT21" s="91"/>
      <c r="AU21" s="91"/>
      <c r="AV21" s="91"/>
      <c r="AW21" s="91"/>
      <c r="AX21" s="91"/>
      <c r="AY21" s="91"/>
      <c r="AZ21" s="92"/>
      <c r="BA21" s="92"/>
      <c r="BB21" s="93"/>
      <c r="BC21" s="94" t="e">
        <f t="shared" si="11"/>
        <v>#DIV/0!</v>
      </c>
      <c r="BD21" s="95" t="e">
        <f t="shared" si="12"/>
        <v>#DIV/0!</v>
      </c>
      <c r="BE21" s="90"/>
      <c r="BF21" s="91"/>
      <c r="BG21" s="91"/>
      <c r="BH21" s="91"/>
      <c r="BI21" s="91"/>
      <c r="BJ21" s="91"/>
      <c r="BK21" s="91"/>
      <c r="BL21" s="91"/>
      <c r="BM21" s="91"/>
      <c r="BN21" s="91"/>
      <c r="BO21" s="92"/>
      <c r="BP21" s="92"/>
      <c r="BQ21" s="93"/>
      <c r="BR21" s="94" t="e">
        <f t="shared" si="13"/>
        <v>#DIV/0!</v>
      </c>
      <c r="BS21" s="95" t="e">
        <f t="shared" si="14"/>
        <v>#DIV/0!</v>
      </c>
      <c r="BT21" s="90"/>
      <c r="BU21" s="91"/>
      <c r="BV21" s="91"/>
      <c r="BW21" s="91"/>
      <c r="BX21" s="96" t="e">
        <f t="shared" si="15"/>
        <v>#DIV/0!</v>
      </c>
      <c r="BY21" s="97"/>
      <c r="BZ21" s="98"/>
      <c r="CA21" s="91"/>
      <c r="CB21" s="91"/>
      <c r="CC21" s="91"/>
      <c r="CD21" s="91"/>
      <c r="CE21" s="91"/>
      <c r="CF21" s="91"/>
      <c r="CG21" s="91"/>
      <c r="CH21" s="91"/>
      <c r="CI21" s="92"/>
      <c r="CJ21" s="92"/>
      <c r="CK21" s="93"/>
      <c r="CL21" s="94" t="e">
        <f t="shared" si="16"/>
        <v>#DIV/0!</v>
      </c>
      <c r="CM21" s="99" t="e">
        <f t="shared" si="17"/>
        <v>#DIV/0!</v>
      </c>
      <c r="CN21" s="97"/>
      <c r="CO21" s="98"/>
      <c r="CP21" s="91"/>
      <c r="CQ21" s="91"/>
      <c r="CR21" s="96" t="e">
        <f t="shared" si="18"/>
        <v>#DIV/0!</v>
      </c>
      <c r="CS21" s="97"/>
      <c r="CT21" s="98"/>
      <c r="CU21" s="91"/>
      <c r="CV21" s="91"/>
      <c r="CW21" s="91"/>
      <c r="CX21" s="91"/>
      <c r="CY21" s="91"/>
      <c r="CZ21" s="91"/>
      <c r="DA21" s="96" t="e">
        <f t="shared" si="3"/>
        <v>#DIV/0!</v>
      </c>
      <c r="DB21" s="90"/>
      <c r="DC21" s="91"/>
      <c r="DD21" s="91"/>
      <c r="DE21" s="91"/>
      <c r="DF21" s="91"/>
      <c r="DG21" s="91"/>
      <c r="DH21" s="91"/>
      <c r="DI21" s="91"/>
      <c r="DJ21" s="100" t="e">
        <f t="shared" si="19"/>
        <v>#DIV/0!</v>
      </c>
      <c r="DK21" s="101"/>
      <c r="DL21" s="99" t="e">
        <f t="shared" si="20"/>
        <v>#DIV/0!</v>
      </c>
      <c r="DM21" s="90"/>
      <c r="DN21" s="91"/>
      <c r="DO21" s="91"/>
      <c r="DP21" s="91"/>
      <c r="DQ21" s="91"/>
      <c r="DR21" s="91"/>
      <c r="DS21" s="91"/>
      <c r="DT21" s="91"/>
      <c r="DU21" s="91"/>
      <c r="DV21" s="91"/>
      <c r="DW21" s="92"/>
      <c r="DX21" s="92"/>
      <c r="DY21" s="102"/>
      <c r="DZ21" s="103" t="e">
        <f t="shared" si="21"/>
        <v>#DIV/0!</v>
      </c>
      <c r="EA21" s="104" t="e">
        <f t="shared" si="22"/>
        <v>#DIV/0!</v>
      </c>
      <c r="EB21" s="90"/>
      <c r="EC21" s="91"/>
      <c r="ED21" s="91"/>
      <c r="EE21" s="91"/>
      <c r="EF21" s="91"/>
      <c r="EG21" s="91"/>
      <c r="EH21" s="91"/>
      <c r="EI21" s="91"/>
      <c r="EJ21" s="96" t="e">
        <f t="shared" si="4"/>
        <v>#DIV/0!</v>
      </c>
      <c r="EK21" s="90"/>
      <c r="EL21" s="91"/>
      <c r="EM21" s="91"/>
      <c r="EN21" s="91"/>
      <c r="EO21" s="96" t="e">
        <f t="shared" si="23"/>
        <v>#DIV/0!</v>
      </c>
      <c r="EP21" s="90"/>
      <c r="EQ21" s="91"/>
      <c r="ER21" s="91"/>
      <c r="ES21" s="91"/>
      <c r="ET21" s="96" t="e">
        <f t="shared" si="24"/>
        <v>#DIV/0!</v>
      </c>
      <c r="EU21" s="90"/>
      <c r="EV21" s="91"/>
      <c r="EW21" s="91"/>
      <c r="EX21" s="91"/>
      <c r="EY21" s="96" t="e">
        <f t="shared" si="25"/>
        <v>#DIV/0!</v>
      </c>
      <c r="EZ21" s="105"/>
      <c r="FA21" s="92"/>
      <c r="FB21" s="91"/>
      <c r="FC21" s="91"/>
      <c r="FD21" s="106" t="e">
        <f t="shared" si="26"/>
        <v>#DIV/0!</v>
      </c>
      <c r="FE21" s="105"/>
      <c r="FF21" s="92"/>
      <c r="FG21" s="91"/>
      <c r="FH21" s="91"/>
      <c r="FI21" s="107" t="e">
        <f t="shared" si="27"/>
        <v>#DIV/0!</v>
      </c>
      <c r="FJ21" s="108"/>
      <c r="FK21" s="109"/>
      <c r="FL21" s="109"/>
      <c r="FM21" s="109"/>
      <c r="FN21" s="110" t="e">
        <f t="shared" si="28"/>
        <v>#DIV/0!</v>
      </c>
      <c r="FO21" s="108"/>
      <c r="FP21" s="109"/>
      <c r="FQ21" s="109"/>
      <c r="FR21" s="109"/>
      <c r="FS21" s="110" t="e">
        <f t="shared" si="29"/>
        <v>#DIV/0!</v>
      </c>
      <c r="FT21" s="108"/>
      <c r="FU21" s="109"/>
      <c r="FV21" s="109"/>
      <c r="FW21" s="109"/>
      <c r="FX21" s="110" t="e">
        <f t="shared" si="30"/>
        <v>#DIV/0!</v>
      </c>
      <c r="FY21" s="111" t="e">
        <f t="shared" si="31"/>
        <v>#DIV/0!</v>
      </c>
      <c r="FZ21" s="108"/>
      <c r="GA21" s="109"/>
      <c r="GB21" s="109"/>
      <c r="GC21" s="109"/>
      <c r="GD21" s="112" t="e">
        <f t="shared" si="32"/>
        <v>#DIV/0!</v>
      </c>
      <c r="GE21" s="113" t="e">
        <f t="shared" si="5"/>
        <v>#DIV/0!</v>
      </c>
      <c r="GF21" s="97"/>
      <c r="GG21" s="98"/>
      <c r="GH21" s="98"/>
      <c r="GI21" s="98"/>
      <c r="GJ21" s="98"/>
      <c r="GK21" s="98"/>
      <c r="GL21" s="98"/>
      <c r="GM21" s="98"/>
      <c r="GN21" s="114" t="e">
        <f t="shared" si="33"/>
        <v>#DIV/0!</v>
      </c>
      <c r="GO21" s="110" t="e">
        <f t="shared" si="34"/>
        <v>#DIV/0!</v>
      </c>
      <c r="GP21" s="97"/>
      <c r="GQ21" s="98"/>
      <c r="GR21" s="98"/>
      <c r="GS21" s="98"/>
      <c r="GT21" s="98"/>
      <c r="GU21" s="98"/>
      <c r="GV21" s="98"/>
      <c r="GW21" s="98"/>
      <c r="GX21" s="114" t="e">
        <f t="shared" si="35"/>
        <v>#DIV/0!</v>
      </c>
      <c r="GY21" s="115" t="e">
        <f t="shared" si="36"/>
        <v>#DIV/0!</v>
      </c>
      <c r="GZ21" s="97"/>
      <c r="HA21" s="116"/>
      <c r="HB21" s="116"/>
      <c r="HC21" s="116"/>
      <c r="HD21" s="116"/>
      <c r="HE21" s="98"/>
      <c r="HF21" s="98"/>
      <c r="HG21" s="98"/>
      <c r="HH21" s="114" t="e">
        <f t="shared" si="37"/>
        <v>#DIV/0!</v>
      </c>
      <c r="HI21" s="115" t="e">
        <f t="shared" si="38"/>
        <v>#DIV/0!</v>
      </c>
      <c r="HJ21" s="97"/>
      <c r="HK21" s="98"/>
      <c r="HL21" s="109"/>
      <c r="HM21" s="109"/>
      <c r="HN21" s="109"/>
      <c r="HO21" s="109"/>
      <c r="HP21" s="98"/>
      <c r="HQ21" s="98"/>
      <c r="HR21" s="114" t="e">
        <f t="shared" si="39"/>
        <v>#DIV/0!</v>
      </c>
      <c r="HS21" s="115" t="e">
        <f t="shared" si="40"/>
        <v>#DIV/0!</v>
      </c>
      <c r="HT21" s="97"/>
      <c r="HU21" s="98"/>
      <c r="HV21" s="109"/>
      <c r="HW21" s="109"/>
      <c r="HX21" s="109"/>
      <c r="HY21" s="109"/>
      <c r="HZ21" s="98"/>
      <c r="IA21" s="98"/>
      <c r="IB21" s="114" t="e">
        <f t="shared" si="41"/>
        <v>#DIV/0!</v>
      </c>
      <c r="IC21" s="117" t="e">
        <f t="shared" si="42"/>
        <v>#DIV/0!</v>
      </c>
      <c r="ID21" s="118"/>
      <c r="IE21" s="119" t="e">
        <f t="shared" si="6"/>
        <v>#DIV/0!</v>
      </c>
      <c r="IF21" s="120" t="e">
        <f t="shared" si="7"/>
        <v>#DIV/0!</v>
      </c>
      <c r="IG21" s="121" t="e">
        <f t="shared" si="43"/>
        <v>#DIV/0!</v>
      </c>
      <c r="IH21" s="122" t="e">
        <f t="shared" si="44"/>
        <v>#DIV/0!</v>
      </c>
      <c r="II21" s="123" t="e">
        <f t="shared" si="45"/>
        <v>#DIV/0!</v>
      </c>
      <c r="IJ21" s="124" t="e">
        <f t="shared" si="46"/>
        <v>#DIV/0!</v>
      </c>
      <c r="IK21" s="124" t="e">
        <f t="shared" si="47"/>
        <v>#DIV/0!</v>
      </c>
      <c r="IL21" s="125"/>
      <c r="IM21" s="126"/>
      <c r="IN21" s="82"/>
    </row>
    <row r="22" spans="1:248" ht="18.75" customHeight="1" x14ac:dyDescent="0.3">
      <c r="A22" s="84">
        <v>21</v>
      </c>
      <c r="B22" s="85"/>
      <c r="C22" s="85"/>
      <c r="D22" s="41"/>
      <c r="E22" s="85"/>
      <c r="F22" s="127"/>
      <c r="G22" s="87"/>
      <c r="H22" s="87" t="e">
        <f t="shared" si="0"/>
        <v>#DIV/0!</v>
      </c>
      <c r="I22" s="87" t="e">
        <f t="shared" si="1"/>
        <v>#DIV/0!</v>
      </c>
      <c r="J22" s="127"/>
      <c r="K22" s="128"/>
      <c r="L22" s="90"/>
      <c r="M22" s="91"/>
      <c r="N22" s="91"/>
      <c r="O22" s="91"/>
      <c r="P22" s="91"/>
      <c r="Q22" s="91"/>
      <c r="R22" s="91"/>
      <c r="S22" s="91"/>
      <c r="T22" s="91"/>
      <c r="U22" s="91"/>
      <c r="V22" s="92"/>
      <c r="W22" s="92"/>
      <c r="X22" s="93"/>
      <c r="Y22" s="94" t="e">
        <f t="shared" si="8"/>
        <v>#DIV/0!</v>
      </c>
      <c r="Z22" s="95" t="e">
        <f t="shared" si="2"/>
        <v>#DIV/0!</v>
      </c>
      <c r="AA22" s="90"/>
      <c r="AB22" s="91"/>
      <c r="AC22" s="91"/>
      <c r="AD22" s="91"/>
      <c r="AE22" s="91"/>
      <c r="AF22" s="91"/>
      <c r="AG22" s="91"/>
      <c r="AH22" s="91"/>
      <c r="AI22" s="91"/>
      <c r="AJ22" s="91"/>
      <c r="AK22" s="92"/>
      <c r="AL22" s="92"/>
      <c r="AM22" s="93"/>
      <c r="AN22" s="94" t="e">
        <f t="shared" si="9"/>
        <v>#DIV/0!</v>
      </c>
      <c r="AO22" s="95" t="e">
        <f t="shared" si="10"/>
        <v>#DIV/0!</v>
      </c>
      <c r="AP22" s="90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92"/>
      <c r="BB22" s="93"/>
      <c r="BC22" s="94" t="e">
        <f t="shared" si="11"/>
        <v>#DIV/0!</v>
      </c>
      <c r="BD22" s="95" t="e">
        <f t="shared" si="12"/>
        <v>#DIV/0!</v>
      </c>
      <c r="BE22" s="90"/>
      <c r="BF22" s="91"/>
      <c r="BG22" s="91"/>
      <c r="BH22" s="91"/>
      <c r="BI22" s="91"/>
      <c r="BJ22" s="91"/>
      <c r="BK22" s="91"/>
      <c r="BL22" s="91"/>
      <c r="BM22" s="91"/>
      <c r="BN22" s="91"/>
      <c r="BO22" s="92"/>
      <c r="BP22" s="92"/>
      <c r="BQ22" s="93"/>
      <c r="BR22" s="94" t="e">
        <f t="shared" si="13"/>
        <v>#DIV/0!</v>
      </c>
      <c r="BS22" s="95" t="e">
        <f t="shared" si="14"/>
        <v>#DIV/0!</v>
      </c>
      <c r="BT22" s="90"/>
      <c r="BU22" s="91"/>
      <c r="BV22" s="91"/>
      <c r="BW22" s="91"/>
      <c r="BX22" s="96" t="e">
        <f t="shared" si="15"/>
        <v>#DIV/0!</v>
      </c>
      <c r="BY22" s="97"/>
      <c r="BZ22" s="98"/>
      <c r="CA22" s="91"/>
      <c r="CB22" s="91"/>
      <c r="CC22" s="91"/>
      <c r="CD22" s="91"/>
      <c r="CE22" s="91"/>
      <c r="CF22" s="91"/>
      <c r="CG22" s="91"/>
      <c r="CH22" s="91"/>
      <c r="CI22" s="92"/>
      <c r="CJ22" s="92"/>
      <c r="CK22" s="93"/>
      <c r="CL22" s="94" t="e">
        <f t="shared" si="16"/>
        <v>#DIV/0!</v>
      </c>
      <c r="CM22" s="99" t="e">
        <f t="shared" si="17"/>
        <v>#DIV/0!</v>
      </c>
      <c r="CN22" s="97"/>
      <c r="CO22" s="98"/>
      <c r="CP22" s="91"/>
      <c r="CQ22" s="91"/>
      <c r="CR22" s="96" t="e">
        <f t="shared" si="18"/>
        <v>#DIV/0!</v>
      </c>
      <c r="CS22" s="97"/>
      <c r="CT22" s="98"/>
      <c r="CU22" s="91"/>
      <c r="CV22" s="91"/>
      <c r="CW22" s="91"/>
      <c r="CX22" s="91"/>
      <c r="CY22" s="91"/>
      <c r="CZ22" s="91"/>
      <c r="DA22" s="96" t="e">
        <f t="shared" si="3"/>
        <v>#DIV/0!</v>
      </c>
      <c r="DB22" s="90"/>
      <c r="DC22" s="91"/>
      <c r="DD22" s="91"/>
      <c r="DE22" s="91"/>
      <c r="DF22" s="91"/>
      <c r="DG22" s="91"/>
      <c r="DH22" s="91"/>
      <c r="DI22" s="91"/>
      <c r="DJ22" s="100" t="e">
        <f t="shared" si="19"/>
        <v>#DIV/0!</v>
      </c>
      <c r="DK22" s="101"/>
      <c r="DL22" s="99" t="e">
        <f t="shared" si="20"/>
        <v>#DIV/0!</v>
      </c>
      <c r="DM22" s="90"/>
      <c r="DN22" s="91"/>
      <c r="DO22" s="91"/>
      <c r="DP22" s="91"/>
      <c r="DQ22" s="91"/>
      <c r="DR22" s="91"/>
      <c r="DS22" s="91"/>
      <c r="DT22" s="91"/>
      <c r="DU22" s="91"/>
      <c r="DV22" s="91"/>
      <c r="DW22" s="92"/>
      <c r="DX22" s="92"/>
      <c r="DY22" s="102"/>
      <c r="DZ22" s="103" t="e">
        <f t="shared" si="21"/>
        <v>#DIV/0!</v>
      </c>
      <c r="EA22" s="104" t="e">
        <f t="shared" si="22"/>
        <v>#DIV/0!</v>
      </c>
      <c r="EB22" s="90"/>
      <c r="EC22" s="91"/>
      <c r="ED22" s="91"/>
      <c r="EE22" s="91"/>
      <c r="EF22" s="91"/>
      <c r="EG22" s="91"/>
      <c r="EH22" s="91"/>
      <c r="EI22" s="91"/>
      <c r="EJ22" s="96" t="e">
        <f t="shared" si="4"/>
        <v>#DIV/0!</v>
      </c>
      <c r="EK22" s="90"/>
      <c r="EL22" s="91"/>
      <c r="EM22" s="91"/>
      <c r="EN22" s="91"/>
      <c r="EO22" s="96" t="e">
        <f t="shared" si="23"/>
        <v>#DIV/0!</v>
      </c>
      <c r="EP22" s="90"/>
      <c r="EQ22" s="91"/>
      <c r="ER22" s="91"/>
      <c r="ES22" s="91"/>
      <c r="ET22" s="96" t="e">
        <f t="shared" si="24"/>
        <v>#DIV/0!</v>
      </c>
      <c r="EU22" s="90"/>
      <c r="EV22" s="91"/>
      <c r="EW22" s="91"/>
      <c r="EX22" s="91"/>
      <c r="EY22" s="96" t="e">
        <f t="shared" si="25"/>
        <v>#DIV/0!</v>
      </c>
      <c r="EZ22" s="90"/>
      <c r="FA22" s="91"/>
      <c r="FB22" s="91"/>
      <c r="FC22" s="91"/>
      <c r="FD22" s="106" t="e">
        <f t="shared" si="26"/>
        <v>#DIV/0!</v>
      </c>
      <c r="FE22" s="90"/>
      <c r="FF22" s="91"/>
      <c r="FG22" s="91"/>
      <c r="FH22" s="91"/>
      <c r="FI22" s="107" t="e">
        <f t="shared" si="27"/>
        <v>#DIV/0!</v>
      </c>
      <c r="FJ22" s="108"/>
      <c r="FK22" s="109"/>
      <c r="FL22" s="109"/>
      <c r="FM22" s="109"/>
      <c r="FN22" s="110" t="e">
        <f t="shared" si="28"/>
        <v>#DIV/0!</v>
      </c>
      <c r="FO22" s="108"/>
      <c r="FP22" s="109"/>
      <c r="FQ22" s="109"/>
      <c r="FR22" s="109"/>
      <c r="FS22" s="110" t="e">
        <f t="shared" si="29"/>
        <v>#DIV/0!</v>
      </c>
      <c r="FT22" s="108"/>
      <c r="FU22" s="109"/>
      <c r="FV22" s="109"/>
      <c r="FW22" s="109"/>
      <c r="FX22" s="110" t="e">
        <f t="shared" si="30"/>
        <v>#DIV/0!</v>
      </c>
      <c r="FY22" s="111" t="e">
        <f t="shared" si="31"/>
        <v>#DIV/0!</v>
      </c>
      <c r="FZ22" s="108"/>
      <c r="GA22" s="109"/>
      <c r="GB22" s="109"/>
      <c r="GC22" s="109"/>
      <c r="GD22" s="112" t="e">
        <f t="shared" si="32"/>
        <v>#DIV/0!</v>
      </c>
      <c r="GE22" s="113" t="e">
        <f t="shared" si="5"/>
        <v>#DIV/0!</v>
      </c>
      <c r="GF22" s="97"/>
      <c r="GG22" s="98"/>
      <c r="GH22" s="98"/>
      <c r="GI22" s="98"/>
      <c r="GJ22" s="98"/>
      <c r="GK22" s="98"/>
      <c r="GL22" s="98"/>
      <c r="GM22" s="98"/>
      <c r="GN22" s="114" t="e">
        <f t="shared" si="33"/>
        <v>#DIV/0!</v>
      </c>
      <c r="GO22" s="110" t="e">
        <f t="shared" si="34"/>
        <v>#DIV/0!</v>
      </c>
      <c r="GP22" s="97"/>
      <c r="GQ22" s="98"/>
      <c r="GR22" s="98"/>
      <c r="GS22" s="98"/>
      <c r="GT22" s="98"/>
      <c r="GU22" s="98"/>
      <c r="GV22" s="98"/>
      <c r="GW22" s="98"/>
      <c r="GX22" s="114" t="e">
        <f t="shared" si="35"/>
        <v>#DIV/0!</v>
      </c>
      <c r="GY22" s="115" t="e">
        <f t="shared" si="36"/>
        <v>#DIV/0!</v>
      </c>
      <c r="GZ22" s="97"/>
      <c r="HA22" s="116"/>
      <c r="HB22" s="116"/>
      <c r="HC22" s="116"/>
      <c r="HD22" s="116"/>
      <c r="HE22" s="98"/>
      <c r="HF22" s="98"/>
      <c r="HG22" s="98"/>
      <c r="HH22" s="114" t="e">
        <f t="shared" si="37"/>
        <v>#DIV/0!</v>
      </c>
      <c r="HI22" s="115" t="e">
        <f t="shared" si="38"/>
        <v>#DIV/0!</v>
      </c>
      <c r="HJ22" s="97"/>
      <c r="HK22" s="98"/>
      <c r="HL22" s="109"/>
      <c r="HM22" s="109"/>
      <c r="HN22" s="109"/>
      <c r="HO22" s="109"/>
      <c r="HP22" s="98"/>
      <c r="HQ22" s="98"/>
      <c r="HR22" s="114" t="e">
        <f t="shared" si="39"/>
        <v>#DIV/0!</v>
      </c>
      <c r="HS22" s="115" t="e">
        <f t="shared" si="40"/>
        <v>#DIV/0!</v>
      </c>
      <c r="HT22" s="97"/>
      <c r="HU22" s="98"/>
      <c r="HV22" s="109"/>
      <c r="HW22" s="109"/>
      <c r="HX22" s="109"/>
      <c r="HY22" s="109"/>
      <c r="HZ22" s="98"/>
      <c r="IA22" s="98"/>
      <c r="IB22" s="114" t="e">
        <f t="shared" si="41"/>
        <v>#DIV/0!</v>
      </c>
      <c r="IC22" s="117" t="e">
        <f t="shared" si="42"/>
        <v>#DIV/0!</v>
      </c>
      <c r="ID22" s="118"/>
      <c r="IE22" s="119" t="e">
        <f t="shared" si="6"/>
        <v>#DIV/0!</v>
      </c>
      <c r="IF22" s="120" t="e">
        <f t="shared" si="7"/>
        <v>#DIV/0!</v>
      </c>
      <c r="IG22" s="121" t="e">
        <f t="shared" si="43"/>
        <v>#DIV/0!</v>
      </c>
      <c r="IH22" s="122" t="e">
        <f t="shared" si="44"/>
        <v>#DIV/0!</v>
      </c>
      <c r="II22" s="123" t="e">
        <f t="shared" si="45"/>
        <v>#DIV/0!</v>
      </c>
      <c r="IJ22" s="124" t="e">
        <f t="shared" si="46"/>
        <v>#DIV/0!</v>
      </c>
      <c r="IK22" s="124" t="e">
        <f t="shared" si="47"/>
        <v>#DIV/0!</v>
      </c>
      <c r="IL22" s="125"/>
      <c r="IM22" s="126"/>
      <c r="IN22" s="82"/>
    </row>
    <row r="23" spans="1:248" ht="18.75" customHeight="1" x14ac:dyDescent="0.3">
      <c r="A23" s="84">
        <v>22</v>
      </c>
      <c r="B23" s="85"/>
      <c r="C23" s="85"/>
      <c r="D23" s="85"/>
      <c r="E23" s="85"/>
      <c r="F23" s="127"/>
      <c r="G23" s="87"/>
      <c r="H23" s="87" t="e">
        <f t="shared" si="0"/>
        <v>#DIV/0!</v>
      </c>
      <c r="I23" s="87" t="e">
        <f t="shared" si="1"/>
        <v>#DIV/0!</v>
      </c>
      <c r="J23" s="127"/>
      <c r="K23" s="128"/>
      <c r="L23" s="90"/>
      <c r="M23" s="91"/>
      <c r="N23" s="91"/>
      <c r="O23" s="91"/>
      <c r="P23" s="91"/>
      <c r="Q23" s="91"/>
      <c r="R23" s="91"/>
      <c r="S23" s="91"/>
      <c r="T23" s="91"/>
      <c r="U23" s="91"/>
      <c r="V23" s="92"/>
      <c r="W23" s="92"/>
      <c r="X23" s="93"/>
      <c r="Y23" s="94" t="e">
        <f t="shared" si="8"/>
        <v>#DIV/0!</v>
      </c>
      <c r="Z23" s="95" t="e">
        <f t="shared" si="2"/>
        <v>#DIV/0!</v>
      </c>
      <c r="AA23" s="90"/>
      <c r="AB23" s="91"/>
      <c r="AC23" s="91"/>
      <c r="AD23" s="91"/>
      <c r="AE23" s="91"/>
      <c r="AF23" s="91"/>
      <c r="AG23" s="91"/>
      <c r="AH23" s="91"/>
      <c r="AI23" s="91"/>
      <c r="AJ23" s="91"/>
      <c r="AK23" s="92"/>
      <c r="AL23" s="92"/>
      <c r="AM23" s="93"/>
      <c r="AN23" s="94" t="e">
        <f t="shared" si="9"/>
        <v>#DIV/0!</v>
      </c>
      <c r="AO23" s="95" t="e">
        <f t="shared" si="10"/>
        <v>#DIV/0!</v>
      </c>
      <c r="AP23" s="90"/>
      <c r="AQ23" s="91"/>
      <c r="AR23" s="91"/>
      <c r="AS23" s="91"/>
      <c r="AT23" s="91"/>
      <c r="AU23" s="91"/>
      <c r="AV23" s="91"/>
      <c r="AW23" s="91"/>
      <c r="AX23" s="91"/>
      <c r="AY23" s="91"/>
      <c r="AZ23" s="92"/>
      <c r="BA23" s="92"/>
      <c r="BB23" s="93"/>
      <c r="BC23" s="94" t="e">
        <f t="shared" si="11"/>
        <v>#DIV/0!</v>
      </c>
      <c r="BD23" s="95" t="e">
        <f t="shared" si="12"/>
        <v>#DIV/0!</v>
      </c>
      <c r="BE23" s="90"/>
      <c r="BF23" s="91"/>
      <c r="BG23" s="91"/>
      <c r="BH23" s="91"/>
      <c r="BI23" s="91"/>
      <c r="BJ23" s="91"/>
      <c r="BK23" s="91"/>
      <c r="BL23" s="91"/>
      <c r="BM23" s="91"/>
      <c r="BN23" s="91"/>
      <c r="BO23" s="92"/>
      <c r="BP23" s="92"/>
      <c r="BQ23" s="93"/>
      <c r="BR23" s="94" t="e">
        <f t="shared" si="13"/>
        <v>#DIV/0!</v>
      </c>
      <c r="BS23" s="95" t="e">
        <f t="shared" si="14"/>
        <v>#DIV/0!</v>
      </c>
      <c r="BT23" s="90"/>
      <c r="BU23" s="91"/>
      <c r="BV23" s="91"/>
      <c r="BW23" s="91"/>
      <c r="BX23" s="96" t="e">
        <f t="shared" si="15"/>
        <v>#DIV/0!</v>
      </c>
      <c r="BY23" s="97"/>
      <c r="BZ23" s="98"/>
      <c r="CA23" s="91"/>
      <c r="CB23" s="91"/>
      <c r="CC23" s="91"/>
      <c r="CD23" s="91"/>
      <c r="CE23" s="91"/>
      <c r="CF23" s="91"/>
      <c r="CG23" s="91"/>
      <c r="CH23" s="91"/>
      <c r="CI23" s="92"/>
      <c r="CJ23" s="92"/>
      <c r="CK23" s="93"/>
      <c r="CL23" s="94" t="e">
        <f t="shared" si="16"/>
        <v>#DIV/0!</v>
      </c>
      <c r="CM23" s="99" t="e">
        <f t="shared" si="17"/>
        <v>#DIV/0!</v>
      </c>
      <c r="CN23" s="97"/>
      <c r="CO23" s="98"/>
      <c r="CP23" s="91"/>
      <c r="CQ23" s="91"/>
      <c r="CR23" s="96" t="e">
        <f t="shared" si="18"/>
        <v>#DIV/0!</v>
      </c>
      <c r="CS23" s="97"/>
      <c r="CT23" s="98"/>
      <c r="CU23" s="91"/>
      <c r="CV23" s="91"/>
      <c r="CW23" s="91"/>
      <c r="CX23" s="91"/>
      <c r="CY23" s="91"/>
      <c r="CZ23" s="91"/>
      <c r="DA23" s="96" t="e">
        <f t="shared" si="3"/>
        <v>#DIV/0!</v>
      </c>
      <c r="DB23" s="90"/>
      <c r="DC23" s="91"/>
      <c r="DD23" s="91"/>
      <c r="DE23" s="91"/>
      <c r="DF23" s="91"/>
      <c r="DG23" s="91"/>
      <c r="DH23" s="91"/>
      <c r="DI23" s="91"/>
      <c r="DJ23" s="100" t="e">
        <f t="shared" si="19"/>
        <v>#DIV/0!</v>
      </c>
      <c r="DK23" s="101"/>
      <c r="DL23" s="99" t="e">
        <f t="shared" si="20"/>
        <v>#DIV/0!</v>
      </c>
      <c r="DM23" s="90"/>
      <c r="DN23" s="91"/>
      <c r="DO23" s="91"/>
      <c r="DP23" s="91"/>
      <c r="DQ23" s="91"/>
      <c r="DR23" s="91"/>
      <c r="DS23" s="91"/>
      <c r="DT23" s="91"/>
      <c r="DU23" s="91"/>
      <c r="DV23" s="91"/>
      <c r="DW23" s="92"/>
      <c r="DX23" s="92"/>
      <c r="DY23" s="102"/>
      <c r="DZ23" s="103" t="e">
        <f t="shared" si="21"/>
        <v>#DIV/0!</v>
      </c>
      <c r="EA23" s="104" t="e">
        <f t="shared" si="22"/>
        <v>#DIV/0!</v>
      </c>
      <c r="EB23" s="90"/>
      <c r="EC23" s="91"/>
      <c r="ED23" s="91"/>
      <c r="EE23" s="91"/>
      <c r="EF23" s="91"/>
      <c r="EG23" s="91"/>
      <c r="EH23" s="91"/>
      <c r="EI23" s="91"/>
      <c r="EJ23" s="96" t="e">
        <f t="shared" si="4"/>
        <v>#DIV/0!</v>
      </c>
      <c r="EK23" s="90"/>
      <c r="EL23" s="91"/>
      <c r="EM23" s="91"/>
      <c r="EN23" s="91"/>
      <c r="EO23" s="96" t="e">
        <f t="shared" si="23"/>
        <v>#DIV/0!</v>
      </c>
      <c r="EP23" s="90"/>
      <c r="EQ23" s="91"/>
      <c r="ER23" s="91"/>
      <c r="ES23" s="91"/>
      <c r="ET23" s="96" t="e">
        <f t="shared" si="24"/>
        <v>#DIV/0!</v>
      </c>
      <c r="EU23" s="90"/>
      <c r="EV23" s="91"/>
      <c r="EW23" s="91"/>
      <c r="EX23" s="91"/>
      <c r="EY23" s="96" t="e">
        <f t="shared" si="25"/>
        <v>#DIV/0!</v>
      </c>
      <c r="EZ23" s="90"/>
      <c r="FA23" s="91"/>
      <c r="FB23" s="91"/>
      <c r="FC23" s="91"/>
      <c r="FD23" s="106" t="e">
        <f t="shared" si="26"/>
        <v>#DIV/0!</v>
      </c>
      <c r="FE23" s="90"/>
      <c r="FF23" s="91"/>
      <c r="FG23" s="91"/>
      <c r="FH23" s="91"/>
      <c r="FI23" s="107" t="e">
        <f t="shared" si="27"/>
        <v>#DIV/0!</v>
      </c>
      <c r="FJ23" s="108"/>
      <c r="FK23" s="109"/>
      <c r="FL23" s="109"/>
      <c r="FM23" s="109"/>
      <c r="FN23" s="110" t="e">
        <f t="shared" si="28"/>
        <v>#DIV/0!</v>
      </c>
      <c r="FO23" s="108"/>
      <c r="FP23" s="109"/>
      <c r="FQ23" s="109"/>
      <c r="FR23" s="109"/>
      <c r="FS23" s="110" t="e">
        <f t="shared" si="29"/>
        <v>#DIV/0!</v>
      </c>
      <c r="FT23" s="108"/>
      <c r="FU23" s="109"/>
      <c r="FV23" s="109"/>
      <c r="FW23" s="109"/>
      <c r="FX23" s="110" t="e">
        <f t="shared" si="30"/>
        <v>#DIV/0!</v>
      </c>
      <c r="FY23" s="111" t="e">
        <f t="shared" si="31"/>
        <v>#DIV/0!</v>
      </c>
      <c r="FZ23" s="108"/>
      <c r="GA23" s="109"/>
      <c r="GB23" s="109"/>
      <c r="GC23" s="109"/>
      <c r="GD23" s="112" t="e">
        <f t="shared" si="32"/>
        <v>#DIV/0!</v>
      </c>
      <c r="GE23" s="113" t="e">
        <f t="shared" si="5"/>
        <v>#DIV/0!</v>
      </c>
      <c r="GF23" s="97"/>
      <c r="GG23" s="98"/>
      <c r="GH23" s="98"/>
      <c r="GI23" s="98"/>
      <c r="GJ23" s="98"/>
      <c r="GK23" s="98"/>
      <c r="GL23" s="98"/>
      <c r="GM23" s="98"/>
      <c r="GN23" s="114" t="e">
        <f t="shared" si="33"/>
        <v>#DIV/0!</v>
      </c>
      <c r="GO23" s="110" t="e">
        <f t="shared" si="34"/>
        <v>#DIV/0!</v>
      </c>
      <c r="GP23" s="97"/>
      <c r="GQ23" s="98"/>
      <c r="GR23" s="98"/>
      <c r="GS23" s="98"/>
      <c r="GT23" s="98"/>
      <c r="GU23" s="98"/>
      <c r="GV23" s="98"/>
      <c r="GW23" s="98"/>
      <c r="GX23" s="114" t="e">
        <f t="shared" si="35"/>
        <v>#DIV/0!</v>
      </c>
      <c r="GY23" s="115" t="e">
        <f t="shared" si="36"/>
        <v>#DIV/0!</v>
      </c>
      <c r="GZ23" s="97"/>
      <c r="HA23" s="116"/>
      <c r="HB23" s="116"/>
      <c r="HC23" s="116"/>
      <c r="HD23" s="116"/>
      <c r="HE23" s="98"/>
      <c r="HF23" s="98"/>
      <c r="HG23" s="98"/>
      <c r="HH23" s="114" t="e">
        <f t="shared" si="37"/>
        <v>#DIV/0!</v>
      </c>
      <c r="HI23" s="115" t="e">
        <f t="shared" si="38"/>
        <v>#DIV/0!</v>
      </c>
      <c r="HJ23" s="97"/>
      <c r="HK23" s="98"/>
      <c r="HL23" s="109"/>
      <c r="HM23" s="109"/>
      <c r="HN23" s="109"/>
      <c r="HO23" s="109"/>
      <c r="HP23" s="98"/>
      <c r="HQ23" s="98"/>
      <c r="HR23" s="114" t="e">
        <f t="shared" si="39"/>
        <v>#DIV/0!</v>
      </c>
      <c r="HS23" s="115" t="e">
        <f t="shared" si="40"/>
        <v>#DIV/0!</v>
      </c>
      <c r="HT23" s="97"/>
      <c r="HU23" s="98"/>
      <c r="HV23" s="109"/>
      <c r="HW23" s="109"/>
      <c r="HX23" s="109"/>
      <c r="HY23" s="109"/>
      <c r="HZ23" s="98"/>
      <c r="IA23" s="98"/>
      <c r="IB23" s="114" t="e">
        <f t="shared" si="41"/>
        <v>#DIV/0!</v>
      </c>
      <c r="IC23" s="117" t="e">
        <f t="shared" si="42"/>
        <v>#DIV/0!</v>
      </c>
      <c r="ID23" s="118"/>
      <c r="IE23" s="119" t="e">
        <f t="shared" si="6"/>
        <v>#DIV/0!</v>
      </c>
      <c r="IF23" s="120" t="e">
        <f t="shared" si="7"/>
        <v>#DIV/0!</v>
      </c>
      <c r="IG23" s="121" t="e">
        <f t="shared" si="43"/>
        <v>#DIV/0!</v>
      </c>
      <c r="IH23" s="122" t="e">
        <f t="shared" si="44"/>
        <v>#DIV/0!</v>
      </c>
      <c r="II23" s="123" t="e">
        <f t="shared" si="45"/>
        <v>#DIV/0!</v>
      </c>
      <c r="IJ23" s="124" t="e">
        <f t="shared" si="46"/>
        <v>#DIV/0!</v>
      </c>
      <c r="IK23" s="124" t="e">
        <f t="shared" si="47"/>
        <v>#DIV/0!</v>
      </c>
      <c r="IL23" s="125"/>
      <c r="IM23" s="126"/>
      <c r="IN23" s="82"/>
    </row>
    <row r="24" spans="1:248" ht="18.75" customHeight="1" x14ac:dyDescent="0.3">
      <c r="A24" s="84">
        <v>23</v>
      </c>
      <c r="B24" s="85"/>
      <c r="C24" s="85"/>
      <c r="D24" s="41"/>
      <c r="E24" s="85"/>
      <c r="F24" s="88"/>
      <c r="G24" s="87"/>
      <c r="H24" s="87" t="e">
        <f t="shared" si="0"/>
        <v>#DIV/0!</v>
      </c>
      <c r="I24" s="87" t="e">
        <f t="shared" si="1"/>
        <v>#DIV/0!</v>
      </c>
      <c r="J24" s="88"/>
      <c r="K24" s="89"/>
      <c r="L24" s="90"/>
      <c r="M24" s="91"/>
      <c r="N24" s="91"/>
      <c r="O24" s="91"/>
      <c r="P24" s="91"/>
      <c r="Q24" s="91"/>
      <c r="R24" s="91"/>
      <c r="S24" s="91"/>
      <c r="T24" s="91"/>
      <c r="U24" s="91"/>
      <c r="V24" s="92"/>
      <c r="W24" s="92"/>
      <c r="X24" s="93"/>
      <c r="Y24" s="94" t="e">
        <f t="shared" si="8"/>
        <v>#DIV/0!</v>
      </c>
      <c r="Z24" s="95" t="e">
        <f t="shared" si="2"/>
        <v>#DIV/0!</v>
      </c>
      <c r="AA24" s="90"/>
      <c r="AB24" s="91"/>
      <c r="AC24" s="91"/>
      <c r="AD24" s="91"/>
      <c r="AE24" s="91"/>
      <c r="AF24" s="91"/>
      <c r="AG24" s="91"/>
      <c r="AH24" s="91"/>
      <c r="AI24" s="91"/>
      <c r="AJ24" s="91"/>
      <c r="AK24" s="92"/>
      <c r="AL24" s="92"/>
      <c r="AM24" s="93"/>
      <c r="AN24" s="94" t="e">
        <f t="shared" si="9"/>
        <v>#DIV/0!</v>
      </c>
      <c r="AO24" s="95" t="e">
        <f t="shared" si="10"/>
        <v>#DIV/0!</v>
      </c>
      <c r="AP24" s="90"/>
      <c r="AQ24" s="91"/>
      <c r="AR24" s="91"/>
      <c r="AS24" s="91"/>
      <c r="AT24" s="91"/>
      <c r="AU24" s="91"/>
      <c r="AV24" s="91"/>
      <c r="AW24" s="91"/>
      <c r="AX24" s="91"/>
      <c r="AY24" s="91"/>
      <c r="AZ24" s="92"/>
      <c r="BA24" s="92"/>
      <c r="BB24" s="93"/>
      <c r="BC24" s="94" t="e">
        <f t="shared" si="11"/>
        <v>#DIV/0!</v>
      </c>
      <c r="BD24" s="95" t="e">
        <f t="shared" si="12"/>
        <v>#DIV/0!</v>
      </c>
      <c r="BE24" s="90"/>
      <c r="BF24" s="91"/>
      <c r="BG24" s="91"/>
      <c r="BH24" s="91"/>
      <c r="BI24" s="91"/>
      <c r="BJ24" s="91"/>
      <c r="BK24" s="91"/>
      <c r="BL24" s="91"/>
      <c r="BM24" s="91"/>
      <c r="BN24" s="91"/>
      <c r="BO24" s="92"/>
      <c r="BP24" s="92"/>
      <c r="BQ24" s="93"/>
      <c r="BR24" s="94" t="e">
        <f t="shared" si="13"/>
        <v>#DIV/0!</v>
      </c>
      <c r="BS24" s="95" t="e">
        <f t="shared" si="14"/>
        <v>#DIV/0!</v>
      </c>
      <c r="BT24" s="90"/>
      <c r="BU24" s="91"/>
      <c r="BV24" s="91"/>
      <c r="BW24" s="91"/>
      <c r="BX24" s="96" t="e">
        <f t="shared" si="15"/>
        <v>#DIV/0!</v>
      </c>
      <c r="BY24" s="97"/>
      <c r="BZ24" s="98"/>
      <c r="CA24" s="91"/>
      <c r="CB24" s="91"/>
      <c r="CC24" s="91"/>
      <c r="CD24" s="91"/>
      <c r="CE24" s="91"/>
      <c r="CF24" s="91"/>
      <c r="CG24" s="91"/>
      <c r="CH24" s="91"/>
      <c r="CI24" s="92"/>
      <c r="CJ24" s="92"/>
      <c r="CK24" s="93"/>
      <c r="CL24" s="94" t="e">
        <f t="shared" si="16"/>
        <v>#DIV/0!</v>
      </c>
      <c r="CM24" s="99" t="e">
        <f t="shared" si="17"/>
        <v>#DIV/0!</v>
      </c>
      <c r="CN24" s="97"/>
      <c r="CO24" s="98"/>
      <c r="CP24" s="91"/>
      <c r="CQ24" s="91"/>
      <c r="CR24" s="96" t="e">
        <f t="shared" si="18"/>
        <v>#DIV/0!</v>
      </c>
      <c r="CS24" s="97"/>
      <c r="CT24" s="98"/>
      <c r="CU24" s="91"/>
      <c r="CV24" s="91"/>
      <c r="CW24" s="91"/>
      <c r="CX24" s="91"/>
      <c r="CY24" s="91"/>
      <c r="CZ24" s="91"/>
      <c r="DA24" s="96" t="e">
        <f t="shared" si="3"/>
        <v>#DIV/0!</v>
      </c>
      <c r="DB24" s="90"/>
      <c r="DC24" s="91"/>
      <c r="DD24" s="91"/>
      <c r="DE24" s="91"/>
      <c r="DF24" s="91"/>
      <c r="DG24" s="91"/>
      <c r="DH24" s="91"/>
      <c r="DI24" s="91"/>
      <c r="DJ24" s="100" t="e">
        <f t="shared" si="19"/>
        <v>#DIV/0!</v>
      </c>
      <c r="DK24" s="101"/>
      <c r="DL24" s="99" t="e">
        <f t="shared" si="20"/>
        <v>#DIV/0!</v>
      </c>
      <c r="DM24" s="90"/>
      <c r="DN24" s="91"/>
      <c r="DO24" s="91"/>
      <c r="DP24" s="91"/>
      <c r="DQ24" s="91"/>
      <c r="DR24" s="91"/>
      <c r="DS24" s="91"/>
      <c r="DT24" s="91"/>
      <c r="DU24" s="91"/>
      <c r="DV24" s="91"/>
      <c r="DW24" s="92"/>
      <c r="DX24" s="92"/>
      <c r="DY24" s="102"/>
      <c r="DZ24" s="103" t="e">
        <f t="shared" si="21"/>
        <v>#DIV/0!</v>
      </c>
      <c r="EA24" s="104" t="e">
        <f t="shared" si="22"/>
        <v>#DIV/0!</v>
      </c>
      <c r="EB24" s="90"/>
      <c r="EC24" s="91"/>
      <c r="ED24" s="91"/>
      <c r="EE24" s="91"/>
      <c r="EF24" s="91"/>
      <c r="EG24" s="91"/>
      <c r="EH24" s="91"/>
      <c r="EI24" s="91"/>
      <c r="EJ24" s="96" t="e">
        <f t="shared" si="4"/>
        <v>#DIV/0!</v>
      </c>
      <c r="EK24" s="90"/>
      <c r="EL24" s="91"/>
      <c r="EM24" s="91"/>
      <c r="EN24" s="91"/>
      <c r="EO24" s="96" t="e">
        <f t="shared" si="23"/>
        <v>#DIV/0!</v>
      </c>
      <c r="EP24" s="90"/>
      <c r="EQ24" s="91"/>
      <c r="ER24" s="91"/>
      <c r="ES24" s="91"/>
      <c r="ET24" s="96" t="e">
        <f t="shared" si="24"/>
        <v>#DIV/0!</v>
      </c>
      <c r="EU24" s="90"/>
      <c r="EV24" s="91"/>
      <c r="EW24" s="91"/>
      <c r="EX24" s="91"/>
      <c r="EY24" s="96" t="e">
        <f t="shared" si="25"/>
        <v>#DIV/0!</v>
      </c>
      <c r="EZ24" s="90"/>
      <c r="FA24" s="91"/>
      <c r="FB24" s="91"/>
      <c r="FC24" s="91"/>
      <c r="FD24" s="106" t="e">
        <f t="shared" si="26"/>
        <v>#DIV/0!</v>
      </c>
      <c r="FE24" s="90"/>
      <c r="FF24" s="91"/>
      <c r="FG24" s="91"/>
      <c r="FH24" s="91"/>
      <c r="FI24" s="107" t="e">
        <f t="shared" si="27"/>
        <v>#DIV/0!</v>
      </c>
      <c r="FJ24" s="108"/>
      <c r="FK24" s="109"/>
      <c r="FL24" s="109"/>
      <c r="FM24" s="109"/>
      <c r="FN24" s="110" t="e">
        <f t="shared" si="28"/>
        <v>#DIV/0!</v>
      </c>
      <c r="FO24" s="108"/>
      <c r="FP24" s="109"/>
      <c r="FQ24" s="109"/>
      <c r="FR24" s="109"/>
      <c r="FS24" s="110" t="e">
        <f t="shared" si="29"/>
        <v>#DIV/0!</v>
      </c>
      <c r="FT24" s="108"/>
      <c r="FU24" s="109"/>
      <c r="FV24" s="109"/>
      <c r="FW24" s="109"/>
      <c r="FX24" s="110" t="e">
        <f t="shared" si="30"/>
        <v>#DIV/0!</v>
      </c>
      <c r="FY24" s="111" t="e">
        <f t="shared" si="31"/>
        <v>#DIV/0!</v>
      </c>
      <c r="FZ24" s="108"/>
      <c r="GA24" s="109"/>
      <c r="GB24" s="109"/>
      <c r="GC24" s="109"/>
      <c r="GD24" s="112" t="e">
        <f t="shared" si="32"/>
        <v>#DIV/0!</v>
      </c>
      <c r="GE24" s="113" t="e">
        <f t="shared" si="5"/>
        <v>#DIV/0!</v>
      </c>
      <c r="GF24" s="97"/>
      <c r="GG24" s="98"/>
      <c r="GH24" s="98"/>
      <c r="GI24" s="98"/>
      <c r="GJ24" s="98"/>
      <c r="GK24" s="98"/>
      <c r="GL24" s="98"/>
      <c r="GM24" s="98"/>
      <c r="GN24" s="114" t="e">
        <f t="shared" si="33"/>
        <v>#DIV/0!</v>
      </c>
      <c r="GO24" s="110" t="e">
        <f t="shared" si="34"/>
        <v>#DIV/0!</v>
      </c>
      <c r="GP24" s="97"/>
      <c r="GQ24" s="98"/>
      <c r="GR24" s="98"/>
      <c r="GS24" s="98"/>
      <c r="GT24" s="98"/>
      <c r="GU24" s="98"/>
      <c r="GV24" s="98"/>
      <c r="GW24" s="98"/>
      <c r="GX24" s="114" t="e">
        <f t="shared" si="35"/>
        <v>#DIV/0!</v>
      </c>
      <c r="GY24" s="115" t="e">
        <f t="shared" si="36"/>
        <v>#DIV/0!</v>
      </c>
      <c r="GZ24" s="97"/>
      <c r="HA24" s="116"/>
      <c r="HB24" s="116"/>
      <c r="HC24" s="116"/>
      <c r="HD24" s="116"/>
      <c r="HE24" s="98"/>
      <c r="HF24" s="98"/>
      <c r="HG24" s="98"/>
      <c r="HH24" s="114" t="e">
        <f t="shared" si="37"/>
        <v>#DIV/0!</v>
      </c>
      <c r="HI24" s="115" t="e">
        <f t="shared" si="38"/>
        <v>#DIV/0!</v>
      </c>
      <c r="HJ24" s="97"/>
      <c r="HK24" s="98"/>
      <c r="HL24" s="109"/>
      <c r="HM24" s="109"/>
      <c r="HN24" s="109"/>
      <c r="HO24" s="109"/>
      <c r="HP24" s="98"/>
      <c r="HQ24" s="98"/>
      <c r="HR24" s="114" t="e">
        <f t="shared" si="39"/>
        <v>#DIV/0!</v>
      </c>
      <c r="HS24" s="115" t="e">
        <f t="shared" si="40"/>
        <v>#DIV/0!</v>
      </c>
      <c r="HT24" s="97"/>
      <c r="HU24" s="98"/>
      <c r="HV24" s="109"/>
      <c r="HW24" s="109"/>
      <c r="HX24" s="109"/>
      <c r="HY24" s="109"/>
      <c r="HZ24" s="98"/>
      <c r="IA24" s="98"/>
      <c r="IB24" s="114" t="e">
        <f t="shared" si="41"/>
        <v>#DIV/0!</v>
      </c>
      <c r="IC24" s="117" t="e">
        <f t="shared" si="42"/>
        <v>#DIV/0!</v>
      </c>
      <c r="ID24" s="118"/>
      <c r="IE24" s="119" t="e">
        <f t="shared" si="6"/>
        <v>#DIV/0!</v>
      </c>
      <c r="IF24" s="120" t="e">
        <f t="shared" si="7"/>
        <v>#DIV/0!</v>
      </c>
      <c r="IG24" s="121" t="e">
        <f t="shared" si="43"/>
        <v>#DIV/0!</v>
      </c>
      <c r="IH24" s="122" t="e">
        <f t="shared" si="44"/>
        <v>#DIV/0!</v>
      </c>
      <c r="II24" s="123" t="e">
        <f t="shared" si="45"/>
        <v>#DIV/0!</v>
      </c>
      <c r="IJ24" s="124" t="e">
        <f t="shared" si="46"/>
        <v>#DIV/0!</v>
      </c>
      <c r="IK24" s="124" t="e">
        <f t="shared" si="47"/>
        <v>#DIV/0!</v>
      </c>
      <c r="IL24" s="125"/>
      <c r="IM24" s="126"/>
      <c r="IN24" s="82"/>
    </row>
    <row r="25" spans="1:248" ht="18.75" customHeight="1" x14ac:dyDescent="0.3">
      <c r="A25" s="84">
        <v>24</v>
      </c>
      <c r="B25" s="132"/>
      <c r="C25" s="132"/>
      <c r="D25" s="85"/>
      <c r="E25" s="132"/>
      <c r="F25" s="133"/>
      <c r="G25" s="87"/>
      <c r="H25" s="87" t="e">
        <f t="shared" si="0"/>
        <v>#DIV/0!</v>
      </c>
      <c r="I25" s="87" t="e">
        <f t="shared" si="1"/>
        <v>#DIV/0!</v>
      </c>
      <c r="J25" s="133"/>
      <c r="K25" s="134"/>
      <c r="L25" s="90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3"/>
      <c r="Y25" s="94" t="e">
        <f t="shared" si="8"/>
        <v>#DIV/0!</v>
      </c>
      <c r="Z25" s="95" t="e">
        <f t="shared" si="2"/>
        <v>#DIV/0!</v>
      </c>
      <c r="AA25" s="90"/>
      <c r="AB25" s="91"/>
      <c r="AC25" s="91"/>
      <c r="AD25" s="91"/>
      <c r="AE25" s="91"/>
      <c r="AF25" s="91"/>
      <c r="AG25" s="91"/>
      <c r="AH25" s="91"/>
      <c r="AI25" s="91"/>
      <c r="AJ25" s="91"/>
      <c r="AK25" s="92"/>
      <c r="AL25" s="92"/>
      <c r="AM25" s="93"/>
      <c r="AN25" s="94" t="e">
        <f t="shared" si="9"/>
        <v>#DIV/0!</v>
      </c>
      <c r="AO25" s="95" t="e">
        <f t="shared" si="10"/>
        <v>#DIV/0!</v>
      </c>
      <c r="AP25" s="90"/>
      <c r="AQ25" s="91"/>
      <c r="AR25" s="91"/>
      <c r="AS25" s="91"/>
      <c r="AT25" s="91"/>
      <c r="AU25" s="91"/>
      <c r="AV25" s="91"/>
      <c r="AW25" s="91"/>
      <c r="AX25" s="91"/>
      <c r="AY25" s="91"/>
      <c r="AZ25" s="92"/>
      <c r="BA25" s="92"/>
      <c r="BB25" s="93"/>
      <c r="BC25" s="94" t="e">
        <f t="shared" si="11"/>
        <v>#DIV/0!</v>
      </c>
      <c r="BD25" s="95" t="e">
        <f t="shared" si="12"/>
        <v>#DIV/0!</v>
      </c>
      <c r="BE25" s="90"/>
      <c r="BF25" s="91"/>
      <c r="BG25" s="91"/>
      <c r="BH25" s="91"/>
      <c r="BI25" s="91"/>
      <c r="BJ25" s="91"/>
      <c r="BK25" s="91"/>
      <c r="BL25" s="91"/>
      <c r="BM25" s="91"/>
      <c r="BN25" s="91"/>
      <c r="BO25" s="92"/>
      <c r="BP25" s="92"/>
      <c r="BQ25" s="93"/>
      <c r="BR25" s="94" t="e">
        <f t="shared" si="13"/>
        <v>#DIV/0!</v>
      </c>
      <c r="BS25" s="95" t="e">
        <f t="shared" si="14"/>
        <v>#DIV/0!</v>
      </c>
      <c r="BT25" s="90"/>
      <c r="BU25" s="91"/>
      <c r="BV25" s="91"/>
      <c r="BW25" s="91"/>
      <c r="BX25" s="96" t="e">
        <f t="shared" si="15"/>
        <v>#DIV/0!</v>
      </c>
      <c r="BY25" s="97"/>
      <c r="BZ25" s="98"/>
      <c r="CA25" s="91"/>
      <c r="CB25" s="91"/>
      <c r="CC25" s="91"/>
      <c r="CD25" s="91"/>
      <c r="CE25" s="91"/>
      <c r="CF25" s="91"/>
      <c r="CG25" s="91"/>
      <c r="CH25" s="91"/>
      <c r="CI25" s="92"/>
      <c r="CJ25" s="92"/>
      <c r="CK25" s="93"/>
      <c r="CL25" s="94" t="e">
        <f t="shared" si="16"/>
        <v>#DIV/0!</v>
      </c>
      <c r="CM25" s="99" t="e">
        <f t="shared" si="17"/>
        <v>#DIV/0!</v>
      </c>
      <c r="CN25" s="97"/>
      <c r="CO25" s="98"/>
      <c r="CP25" s="91"/>
      <c r="CQ25" s="91"/>
      <c r="CR25" s="96" t="e">
        <f t="shared" si="18"/>
        <v>#DIV/0!</v>
      </c>
      <c r="CS25" s="97"/>
      <c r="CT25" s="98"/>
      <c r="CU25" s="91"/>
      <c r="CV25" s="91"/>
      <c r="CW25" s="91"/>
      <c r="CX25" s="91"/>
      <c r="CY25" s="91"/>
      <c r="CZ25" s="91"/>
      <c r="DA25" s="96" t="e">
        <f t="shared" si="3"/>
        <v>#DIV/0!</v>
      </c>
      <c r="DB25" s="90"/>
      <c r="DC25" s="91"/>
      <c r="DD25" s="91"/>
      <c r="DE25" s="91"/>
      <c r="DF25" s="91"/>
      <c r="DG25" s="91"/>
      <c r="DH25" s="91"/>
      <c r="DI25" s="91"/>
      <c r="DJ25" s="100" t="e">
        <f t="shared" si="19"/>
        <v>#DIV/0!</v>
      </c>
      <c r="DK25" s="101"/>
      <c r="DL25" s="99" t="e">
        <f t="shared" si="20"/>
        <v>#DIV/0!</v>
      </c>
      <c r="DM25" s="90"/>
      <c r="DN25" s="91"/>
      <c r="DO25" s="91"/>
      <c r="DP25" s="91"/>
      <c r="DQ25" s="91"/>
      <c r="DR25" s="91"/>
      <c r="DS25" s="91"/>
      <c r="DT25" s="91"/>
      <c r="DU25" s="91"/>
      <c r="DV25" s="91"/>
      <c r="DW25" s="92"/>
      <c r="DX25" s="92"/>
      <c r="DY25" s="102"/>
      <c r="DZ25" s="103" t="e">
        <f t="shared" si="21"/>
        <v>#DIV/0!</v>
      </c>
      <c r="EA25" s="104" t="e">
        <f t="shared" si="22"/>
        <v>#DIV/0!</v>
      </c>
      <c r="EB25" s="90"/>
      <c r="EC25" s="91"/>
      <c r="ED25" s="91"/>
      <c r="EE25" s="91"/>
      <c r="EF25" s="91"/>
      <c r="EG25" s="91"/>
      <c r="EH25" s="91"/>
      <c r="EI25" s="91"/>
      <c r="EJ25" s="96" t="e">
        <f t="shared" si="4"/>
        <v>#DIV/0!</v>
      </c>
      <c r="EK25" s="90"/>
      <c r="EL25" s="91"/>
      <c r="EM25" s="91"/>
      <c r="EN25" s="91"/>
      <c r="EO25" s="96" t="e">
        <f t="shared" si="23"/>
        <v>#DIV/0!</v>
      </c>
      <c r="EP25" s="90"/>
      <c r="EQ25" s="91"/>
      <c r="ER25" s="91"/>
      <c r="ES25" s="91"/>
      <c r="ET25" s="96" t="e">
        <f t="shared" si="24"/>
        <v>#DIV/0!</v>
      </c>
      <c r="EU25" s="90"/>
      <c r="EV25" s="91"/>
      <c r="EW25" s="91"/>
      <c r="EX25" s="91"/>
      <c r="EY25" s="96" t="e">
        <f t="shared" si="25"/>
        <v>#DIV/0!</v>
      </c>
      <c r="EZ25" s="90"/>
      <c r="FA25" s="91"/>
      <c r="FB25" s="91"/>
      <c r="FC25" s="91"/>
      <c r="FD25" s="106" t="e">
        <f t="shared" si="26"/>
        <v>#DIV/0!</v>
      </c>
      <c r="FE25" s="90"/>
      <c r="FF25" s="91"/>
      <c r="FG25" s="91"/>
      <c r="FH25" s="91"/>
      <c r="FI25" s="107" t="e">
        <f t="shared" si="27"/>
        <v>#DIV/0!</v>
      </c>
      <c r="FJ25" s="108"/>
      <c r="FK25" s="109"/>
      <c r="FL25" s="109"/>
      <c r="FM25" s="109"/>
      <c r="FN25" s="110" t="e">
        <f t="shared" si="28"/>
        <v>#DIV/0!</v>
      </c>
      <c r="FO25" s="108"/>
      <c r="FP25" s="109"/>
      <c r="FQ25" s="109"/>
      <c r="FR25" s="109"/>
      <c r="FS25" s="110" t="e">
        <f t="shared" si="29"/>
        <v>#DIV/0!</v>
      </c>
      <c r="FT25" s="108"/>
      <c r="FU25" s="109"/>
      <c r="FV25" s="109"/>
      <c r="FW25" s="109"/>
      <c r="FX25" s="110" t="e">
        <f t="shared" si="30"/>
        <v>#DIV/0!</v>
      </c>
      <c r="FY25" s="111" t="e">
        <f t="shared" si="31"/>
        <v>#DIV/0!</v>
      </c>
      <c r="FZ25" s="108"/>
      <c r="GA25" s="109"/>
      <c r="GB25" s="109"/>
      <c r="GC25" s="109"/>
      <c r="GD25" s="112" t="e">
        <f t="shared" si="32"/>
        <v>#DIV/0!</v>
      </c>
      <c r="GE25" s="113" t="e">
        <f t="shared" si="5"/>
        <v>#DIV/0!</v>
      </c>
      <c r="GF25" s="97"/>
      <c r="GG25" s="98"/>
      <c r="GH25" s="98"/>
      <c r="GI25" s="98"/>
      <c r="GJ25" s="98"/>
      <c r="GK25" s="98"/>
      <c r="GL25" s="98"/>
      <c r="GM25" s="98"/>
      <c r="GN25" s="114" t="e">
        <f t="shared" si="33"/>
        <v>#DIV/0!</v>
      </c>
      <c r="GO25" s="110" t="e">
        <f t="shared" si="34"/>
        <v>#DIV/0!</v>
      </c>
      <c r="GP25" s="97"/>
      <c r="GQ25" s="98"/>
      <c r="GR25" s="98"/>
      <c r="GS25" s="98"/>
      <c r="GT25" s="98"/>
      <c r="GU25" s="98"/>
      <c r="GV25" s="98"/>
      <c r="GW25" s="98"/>
      <c r="GX25" s="114" t="e">
        <f t="shared" si="35"/>
        <v>#DIV/0!</v>
      </c>
      <c r="GY25" s="115" t="e">
        <f t="shared" si="36"/>
        <v>#DIV/0!</v>
      </c>
      <c r="GZ25" s="97"/>
      <c r="HA25" s="116"/>
      <c r="HB25" s="116"/>
      <c r="HC25" s="116"/>
      <c r="HD25" s="116"/>
      <c r="HE25" s="98"/>
      <c r="HF25" s="98"/>
      <c r="HG25" s="98"/>
      <c r="HH25" s="114" t="e">
        <f t="shared" si="37"/>
        <v>#DIV/0!</v>
      </c>
      <c r="HI25" s="115" t="e">
        <f t="shared" si="38"/>
        <v>#DIV/0!</v>
      </c>
      <c r="HJ25" s="97"/>
      <c r="HK25" s="98"/>
      <c r="HL25" s="109"/>
      <c r="HM25" s="109"/>
      <c r="HN25" s="109"/>
      <c r="HO25" s="109"/>
      <c r="HP25" s="98"/>
      <c r="HQ25" s="98"/>
      <c r="HR25" s="114" t="e">
        <f t="shared" si="39"/>
        <v>#DIV/0!</v>
      </c>
      <c r="HS25" s="115" t="e">
        <f t="shared" si="40"/>
        <v>#DIV/0!</v>
      </c>
      <c r="HT25" s="97"/>
      <c r="HU25" s="98"/>
      <c r="HV25" s="109"/>
      <c r="HW25" s="109"/>
      <c r="HX25" s="109"/>
      <c r="HY25" s="109"/>
      <c r="HZ25" s="98"/>
      <c r="IA25" s="98"/>
      <c r="IB25" s="114" t="e">
        <f t="shared" si="41"/>
        <v>#DIV/0!</v>
      </c>
      <c r="IC25" s="117" t="e">
        <f t="shared" si="42"/>
        <v>#DIV/0!</v>
      </c>
      <c r="ID25" s="118"/>
      <c r="IE25" s="119" t="e">
        <f t="shared" si="6"/>
        <v>#DIV/0!</v>
      </c>
      <c r="IF25" s="120" t="e">
        <f t="shared" si="7"/>
        <v>#DIV/0!</v>
      </c>
      <c r="IG25" s="121" t="e">
        <f t="shared" si="43"/>
        <v>#DIV/0!</v>
      </c>
      <c r="IH25" s="122" t="e">
        <f t="shared" si="44"/>
        <v>#DIV/0!</v>
      </c>
      <c r="II25" s="123" t="e">
        <f t="shared" si="45"/>
        <v>#DIV/0!</v>
      </c>
      <c r="IJ25" s="124" t="e">
        <f t="shared" si="46"/>
        <v>#DIV/0!</v>
      </c>
      <c r="IK25" s="124" t="e">
        <f t="shared" si="47"/>
        <v>#DIV/0!</v>
      </c>
      <c r="IL25" s="125"/>
      <c r="IM25" s="126"/>
      <c r="IN25" s="82"/>
    </row>
    <row r="26" spans="1:248" ht="18.75" customHeight="1" x14ac:dyDescent="0.3">
      <c r="A26" s="84">
        <v>25</v>
      </c>
      <c r="B26" s="135"/>
      <c r="C26" s="135"/>
      <c r="D26" s="41"/>
      <c r="E26" s="135"/>
      <c r="F26" s="133"/>
      <c r="G26" s="87"/>
      <c r="H26" s="87" t="e">
        <f t="shared" si="0"/>
        <v>#DIV/0!</v>
      </c>
      <c r="I26" s="87" t="e">
        <f t="shared" si="1"/>
        <v>#DIV/0!</v>
      </c>
      <c r="J26" s="133"/>
      <c r="K26" s="134"/>
      <c r="L26" s="90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3"/>
      <c r="Y26" s="94" t="e">
        <f t="shared" si="8"/>
        <v>#DIV/0!</v>
      </c>
      <c r="Z26" s="95" t="e">
        <f t="shared" si="2"/>
        <v>#DIV/0!</v>
      </c>
      <c r="AA26" s="90"/>
      <c r="AB26" s="91"/>
      <c r="AC26" s="91"/>
      <c r="AD26" s="91"/>
      <c r="AE26" s="91"/>
      <c r="AF26" s="91"/>
      <c r="AG26" s="91"/>
      <c r="AH26" s="91"/>
      <c r="AI26" s="91"/>
      <c r="AJ26" s="91"/>
      <c r="AK26" s="92"/>
      <c r="AL26" s="92"/>
      <c r="AM26" s="93"/>
      <c r="AN26" s="94" t="e">
        <f t="shared" si="9"/>
        <v>#DIV/0!</v>
      </c>
      <c r="AO26" s="95" t="e">
        <f t="shared" si="10"/>
        <v>#DIV/0!</v>
      </c>
      <c r="AP26" s="90"/>
      <c r="AQ26" s="91"/>
      <c r="AR26" s="91"/>
      <c r="AS26" s="91"/>
      <c r="AT26" s="91"/>
      <c r="AU26" s="91"/>
      <c r="AV26" s="91"/>
      <c r="AW26" s="91"/>
      <c r="AX26" s="91"/>
      <c r="AY26" s="91"/>
      <c r="AZ26" s="92"/>
      <c r="BA26" s="92"/>
      <c r="BB26" s="93"/>
      <c r="BC26" s="94" t="e">
        <f t="shared" si="11"/>
        <v>#DIV/0!</v>
      </c>
      <c r="BD26" s="95" t="e">
        <f t="shared" si="12"/>
        <v>#DIV/0!</v>
      </c>
      <c r="BE26" s="90"/>
      <c r="BF26" s="91"/>
      <c r="BG26" s="91"/>
      <c r="BH26" s="91"/>
      <c r="BI26" s="91"/>
      <c r="BJ26" s="91"/>
      <c r="BK26" s="91"/>
      <c r="BL26" s="91"/>
      <c r="BM26" s="91"/>
      <c r="BN26" s="91"/>
      <c r="BO26" s="92"/>
      <c r="BP26" s="92"/>
      <c r="BQ26" s="93"/>
      <c r="BR26" s="94" t="e">
        <f t="shared" si="13"/>
        <v>#DIV/0!</v>
      </c>
      <c r="BS26" s="95" t="e">
        <f t="shared" si="14"/>
        <v>#DIV/0!</v>
      </c>
      <c r="BT26" s="90"/>
      <c r="BU26" s="91"/>
      <c r="BV26" s="91"/>
      <c r="BW26" s="91"/>
      <c r="BX26" s="96" t="e">
        <f t="shared" si="15"/>
        <v>#DIV/0!</v>
      </c>
      <c r="BY26" s="97"/>
      <c r="BZ26" s="98"/>
      <c r="CA26" s="91"/>
      <c r="CB26" s="91"/>
      <c r="CC26" s="91"/>
      <c r="CD26" s="91"/>
      <c r="CE26" s="91"/>
      <c r="CF26" s="91"/>
      <c r="CG26" s="91"/>
      <c r="CH26" s="91"/>
      <c r="CI26" s="92"/>
      <c r="CJ26" s="92"/>
      <c r="CK26" s="93"/>
      <c r="CL26" s="94" t="e">
        <f t="shared" si="16"/>
        <v>#DIV/0!</v>
      </c>
      <c r="CM26" s="99" t="e">
        <f t="shared" si="17"/>
        <v>#DIV/0!</v>
      </c>
      <c r="CN26" s="97"/>
      <c r="CO26" s="98"/>
      <c r="CP26" s="91"/>
      <c r="CQ26" s="91"/>
      <c r="CR26" s="96" t="e">
        <f t="shared" si="18"/>
        <v>#DIV/0!</v>
      </c>
      <c r="CS26" s="97"/>
      <c r="CT26" s="98"/>
      <c r="CU26" s="91"/>
      <c r="CV26" s="91"/>
      <c r="CW26" s="91"/>
      <c r="CX26" s="91"/>
      <c r="CY26" s="91"/>
      <c r="CZ26" s="91"/>
      <c r="DA26" s="96" t="e">
        <f t="shared" si="3"/>
        <v>#DIV/0!</v>
      </c>
      <c r="DB26" s="90"/>
      <c r="DC26" s="91"/>
      <c r="DD26" s="91"/>
      <c r="DE26" s="91"/>
      <c r="DF26" s="91"/>
      <c r="DG26" s="91"/>
      <c r="DH26" s="91"/>
      <c r="DI26" s="91"/>
      <c r="DJ26" s="100" t="e">
        <f t="shared" si="19"/>
        <v>#DIV/0!</v>
      </c>
      <c r="DK26" s="101"/>
      <c r="DL26" s="99" t="e">
        <f t="shared" si="20"/>
        <v>#DIV/0!</v>
      </c>
      <c r="DM26" s="90"/>
      <c r="DN26" s="91"/>
      <c r="DO26" s="91"/>
      <c r="DP26" s="91"/>
      <c r="DQ26" s="91"/>
      <c r="DR26" s="91"/>
      <c r="DS26" s="91"/>
      <c r="DT26" s="91"/>
      <c r="DU26" s="91"/>
      <c r="DV26" s="91"/>
      <c r="DW26" s="92"/>
      <c r="DX26" s="92"/>
      <c r="DY26" s="102"/>
      <c r="DZ26" s="103" t="e">
        <f t="shared" si="21"/>
        <v>#DIV/0!</v>
      </c>
      <c r="EA26" s="104" t="e">
        <f t="shared" si="22"/>
        <v>#DIV/0!</v>
      </c>
      <c r="EB26" s="90"/>
      <c r="EC26" s="91"/>
      <c r="ED26" s="91"/>
      <c r="EE26" s="91"/>
      <c r="EF26" s="91"/>
      <c r="EG26" s="91"/>
      <c r="EH26" s="91"/>
      <c r="EI26" s="91"/>
      <c r="EJ26" s="96" t="e">
        <f t="shared" si="4"/>
        <v>#DIV/0!</v>
      </c>
      <c r="EK26" s="90"/>
      <c r="EL26" s="91"/>
      <c r="EM26" s="91"/>
      <c r="EN26" s="91"/>
      <c r="EO26" s="96" t="e">
        <f t="shared" si="23"/>
        <v>#DIV/0!</v>
      </c>
      <c r="EP26" s="90"/>
      <c r="EQ26" s="91"/>
      <c r="ER26" s="91"/>
      <c r="ES26" s="91"/>
      <c r="ET26" s="96" t="e">
        <f t="shared" si="24"/>
        <v>#DIV/0!</v>
      </c>
      <c r="EU26" s="90"/>
      <c r="EV26" s="91"/>
      <c r="EW26" s="91"/>
      <c r="EX26" s="91"/>
      <c r="EY26" s="96" t="e">
        <f t="shared" si="25"/>
        <v>#DIV/0!</v>
      </c>
      <c r="EZ26" s="90"/>
      <c r="FA26" s="91"/>
      <c r="FB26" s="91"/>
      <c r="FC26" s="91"/>
      <c r="FD26" s="106" t="e">
        <f t="shared" si="26"/>
        <v>#DIV/0!</v>
      </c>
      <c r="FE26" s="90"/>
      <c r="FF26" s="91"/>
      <c r="FG26" s="91"/>
      <c r="FH26" s="91"/>
      <c r="FI26" s="107" t="e">
        <f t="shared" si="27"/>
        <v>#DIV/0!</v>
      </c>
      <c r="FJ26" s="108"/>
      <c r="FK26" s="109"/>
      <c r="FL26" s="109"/>
      <c r="FM26" s="109"/>
      <c r="FN26" s="110" t="e">
        <f t="shared" si="28"/>
        <v>#DIV/0!</v>
      </c>
      <c r="FO26" s="108"/>
      <c r="FP26" s="109"/>
      <c r="FQ26" s="109"/>
      <c r="FR26" s="109"/>
      <c r="FS26" s="110" t="e">
        <f t="shared" si="29"/>
        <v>#DIV/0!</v>
      </c>
      <c r="FT26" s="108"/>
      <c r="FU26" s="109"/>
      <c r="FV26" s="109"/>
      <c r="FW26" s="109"/>
      <c r="FX26" s="110" t="e">
        <f t="shared" si="30"/>
        <v>#DIV/0!</v>
      </c>
      <c r="FY26" s="111" t="e">
        <f t="shared" si="31"/>
        <v>#DIV/0!</v>
      </c>
      <c r="FZ26" s="108"/>
      <c r="GA26" s="109"/>
      <c r="GB26" s="109"/>
      <c r="GC26" s="109"/>
      <c r="GD26" s="112" t="e">
        <f t="shared" si="32"/>
        <v>#DIV/0!</v>
      </c>
      <c r="GE26" s="113" t="e">
        <f t="shared" si="5"/>
        <v>#DIV/0!</v>
      </c>
      <c r="GF26" s="90"/>
      <c r="GG26" s="91"/>
      <c r="GH26" s="91"/>
      <c r="GI26" s="91"/>
      <c r="GJ26" s="91"/>
      <c r="GK26" s="91"/>
      <c r="GL26" s="91"/>
      <c r="GM26" s="91"/>
      <c r="GN26" s="136" t="e">
        <f t="shared" si="33"/>
        <v>#DIV/0!</v>
      </c>
      <c r="GO26" s="110" t="e">
        <f t="shared" si="34"/>
        <v>#DIV/0!</v>
      </c>
      <c r="GP26" s="90"/>
      <c r="GQ26" s="91"/>
      <c r="GR26" s="91"/>
      <c r="GS26" s="91"/>
      <c r="GT26" s="91"/>
      <c r="GU26" s="91"/>
      <c r="GV26" s="91"/>
      <c r="GW26" s="91"/>
      <c r="GX26" s="136" t="e">
        <f t="shared" si="35"/>
        <v>#DIV/0!</v>
      </c>
      <c r="GY26" s="115" t="e">
        <f t="shared" si="36"/>
        <v>#DIV/0!</v>
      </c>
      <c r="GZ26" s="90"/>
      <c r="HA26" s="137"/>
      <c r="HB26" s="137"/>
      <c r="HC26" s="137"/>
      <c r="HD26" s="137"/>
      <c r="HE26" s="91"/>
      <c r="HF26" s="91"/>
      <c r="HG26" s="91"/>
      <c r="HH26" s="136" t="e">
        <f t="shared" si="37"/>
        <v>#DIV/0!</v>
      </c>
      <c r="HI26" s="115" t="e">
        <f t="shared" si="38"/>
        <v>#DIV/0!</v>
      </c>
      <c r="HJ26" s="90"/>
      <c r="HK26" s="91"/>
      <c r="HL26" s="109"/>
      <c r="HM26" s="109"/>
      <c r="HN26" s="109"/>
      <c r="HO26" s="109"/>
      <c r="HP26" s="91"/>
      <c r="HQ26" s="91"/>
      <c r="HR26" s="136" t="e">
        <f t="shared" si="39"/>
        <v>#DIV/0!</v>
      </c>
      <c r="HS26" s="115" t="e">
        <f t="shared" si="40"/>
        <v>#DIV/0!</v>
      </c>
      <c r="HT26" s="90"/>
      <c r="HU26" s="91"/>
      <c r="HV26" s="109"/>
      <c r="HW26" s="109"/>
      <c r="HX26" s="109"/>
      <c r="HY26" s="109"/>
      <c r="HZ26" s="91"/>
      <c r="IA26" s="91"/>
      <c r="IB26" s="136" t="e">
        <f t="shared" si="41"/>
        <v>#DIV/0!</v>
      </c>
      <c r="IC26" s="117" t="e">
        <f t="shared" si="42"/>
        <v>#DIV/0!</v>
      </c>
      <c r="ID26" s="138"/>
      <c r="IE26" s="119" t="e">
        <f t="shared" si="6"/>
        <v>#DIV/0!</v>
      </c>
      <c r="IF26" s="120" t="e">
        <f t="shared" si="7"/>
        <v>#DIV/0!</v>
      </c>
      <c r="IG26" s="121" t="e">
        <f t="shared" si="43"/>
        <v>#DIV/0!</v>
      </c>
      <c r="IH26" s="122" t="e">
        <f t="shared" si="44"/>
        <v>#DIV/0!</v>
      </c>
      <c r="II26" s="123" t="e">
        <f t="shared" si="45"/>
        <v>#DIV/0!</v>
      </c>
      <c r="IJ26" s="124" t="e">
        <f t="shared" si="46"/>
        <v>#DIV/0!</v>
      </c>
      <c r="IK26" s="124" t="e">
        <f t="shared" si="47"/>
        <v>#DIV/0!</v>
      </c>
      <c r="IL26" s="125"/>
      <c r="IM26" s="126"/>
      <c r="IN26" s="82"/>
    </row>
    <row r="27" spans="1:248" ht="18.75" customHeight="1" x14ac:dyDescent="0.3">
      <c r="A27" s="84">
        <v>26</v>
      </c>
      <c r="B27" s="135"/>
      <c r="C27" s="135"/>
      <c r="D27" s="85"/>
      <c r="E27" s="135"/>
      <c r="F27" s="133"/>
      <c r="G27" s="87"/>
      <c r="H27" s="87" t="e">
        <f t="shared" si="0"/>
        <v>#DIV/0!</v>
      </c>
      <c r="I27" s="87" t="e">
        <f t="shared" si="1"/>
        <v>#DIV/0!</v>
      </c>
      <c r="J27" s="133"/>
      <c r="K27" s="134"/>
      <c r="L27" s="90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3"/>
      <c r="Y27" s="94" t="e">
        <f t="shared" si="8"/>
        <v>#DIV/0!</v>
      </c>
      <c r="Z27" s="95" t="e">
        <f t="shared" si="2"/>
        <v>#DIV/0!</v>
      </c>
      <c r="AA27" s="90"/>
      <c r="AB27" s="91"/>
      <c r="AC27" s="91"/>
      <c r="AD27" s="91"/>
      <c r="AE27" s="91"/>
      <c r="AF27" s="91"/>
      <c r="AG27" s="91"/>
      <c r="AH27" s="91"/>
      <c r="AI27" s="91"/>
      <c r="AJ27" s="91"/>
      <c r="AK27" s="92"/>
      <c r="AL27" s="92"/>
      <c r="AM27" s="93"/>
      <c r="AN27" s="94" t="e">
        <f t="shared" si="9"/>
        <v>#DIV/0!</v>
      </c>
      <c r="AO27" s="95" t="e">
        <f t="shared" si="10"/>
        <v>#DIV/0!</v>
      </c>
      <c r="AP27" s="90"/>
      <c r="AQ27" s="91"/>
      <c r="AR27" s="91"/>
      <c r="AS27" s="91"/>
      <c r="AT27" s="91"/>
      <c r="AU27" s="91"/>
      <c r="AV27" s="91"/>
      <c r="AW27" s="91"/>
      <c r="AX27" s="91"/>
      <c r="AY27" s="91"/>
      <c r="AZ27" s="92"/>
      <c r="BA27" s="92"/>
      <c r="BB27" s="93"/>
      <c r="BC27" s="94" t="e">
        <f t="shared" si="11"/>
        <v>#DIV/0!</v>
      </c>
      <c r="BD27" s="95" t="e">
        <f t="shared" si="12"/>
        <v>#DIV/0!</v>
      </c>
      <c r="BE27" s="90"/>
      <c r="BF27" s="91"/>
      <c r="BG27" s="91"/>
      <c r="BH27" s="91"/>
      <c r="BI27" s="91"/>
      <c r="BJ27" s="91"/>
      <c r="BK27" s="91"/>
      <c r="BL27" s="91"/>
      <c r="BM27" s="91"/>
      <c r="BN27" s="91"/>
      <c r="BO27" s="92"/>
      <c r="BP27" s="92"/>
      <c r="BQ27" s="93"/>
      <c r="BR27" s="94" t="e">
        <f t="shared" si="13"/>
        <v>#DIV/0!</v>
      </c>
      <c r="BS27" s="95" t="e">
        <f t="shared" si="14"/>
        <v>#DIV/0!</v>
      </c>
      <c r="BT27" s="90"/>
      <c r="BU27" s="91"/>
      <c r="BV27" s="91"/>
      <c r="BW27" s="91"/>
      <c r="BX27" s="96" t="e">
        <f t="shared" si="15"/>
        <v>#DIV/0!</v>
      </c>
      <c r="BY27" s="97"/>
      <c r="BZ27" s="98"/>
      <c r="CA27" s="91"/>
      <c r="CB27" s="91"/>
      <c r="CC27" s="91"/>
      <c r="CD27" s="91"/>
      <c r="CE27" s="91"/>
      <c r="CF27" s="91"/>
      <c r="CG27" s="91"/>
      <c r="CH27" s="91"/>
      <c r="CI27" s="92"/>
      <c r="CJ27" s="92"/>
      <c r="CK27" s="93"/>
      <c r="CL27" s="94" t="e">
        <f t="shared" si="16"/>
        <v>#DIV/0!</v>
      </c>
      <c r="CM27" s="99" t="e">
        <f t="shared" si="17"/>
        <v>#DIV/0!</v>
      </c>
      <c r="CN27" s="97"/>
      <c r="CO27" s="98"/>
      <c r="CP27" s="91"/>
      <c r="CQ27" s="91"/>
      <c r="CR27" s="96" t="e">
        <f t="shared" si="18"/>
        <v>#DIV/0!</v>
      </c>
      <c r="CS27" s="97"/>
      <c r="CT27" s="98"/>
      <c r="CU27" s="91"/>
      <c r="CV27" s="91"/>
      <c r="CW27" s="91"/>
      <c r="CX27" s="91"/>
      <c r="CY27" s="91"/>
      <c r="CZ27" s="91"/>
      <c r="DA27" s="96" t="e">
        <f t="shared" si="3"/>
        <v>#DIV/0!</v>
      </c>
      <c r="DB27" s="90"/>
      <c r="DC27" s="91"/>
      <c r="DD27" s="91"/>
      <c r="DE27" s="91"/>
      <c r="DF27" s="91"/>
      <c r="DG27" s="91"/>
      <c r="DH27" s="91"/>
      <c r="DI27" s="91"/>
      <c r="DJ27" s="100" t="e">
        <f t="shared" si="19"/>
        <v>#DIV/0!</v>
      </c>
      <c r="DK27" s="101"/>
      <c r="DL27" s="99" t="e">
        <f t="shared" si="20"/>
        <v>#DIV/0!</v>
      </c>
      <c r="DM27" s="90"/>
      <c r="DN27" s="91"/>
      <c r="DO27" s="91"/>
      <c r="DP27" s="91"/>
      <c r="DQ27" s="91"/>
      <c r="DR27" s="91"/>
      <c r="DS27" s="91"/>
      <c r="DT27" s="91"/>
      <c r="DU27" s="91"/>
      <c r="DV27" s="91"/>
      <c r="DW27" s="92"/>
      <c r="DX27" s="92"/>
      <c r="DY27" s="102"/>
      <c r="DZ27" s="103" t="e">
        <f t="shared" si="21"/>
        <v>#DIV/0!</v>
      </c>
      <c r="EA27" s="104" t="e">
        <f t="shared" si="22"/>
        <v>#DIV/0!</v>
      </c>
      <c r="EB27" s="90"/>
      <c r="EC27" s="91"/>
      <c r="ED27" s="91"/>
      <c r="EE27" s="91"/>
      <c r="EF27" s="91"/>
      <c r="EG27" s="91"/>
      <c r="EH27" s="91"/>
      <c r="EI27" s="91"/>
      <c r="EJ27" s="96" t="e">
        <f t="shared" si="4"/>
        <v>#DIV/0!</v>
      </c>
      <c r="EK27" s="90"/>
      <c r="EL27" s="91"/>
      <c r="EM27" s="91"/>
      <c r="EN27" s="91"/>
      <c r="EO27" s="96" t="e">
        <f t="shared" si="23"/>
        <v>#DIV/0!</v>
      </c>
      <c r="EP27" s="90"/>
      <c r="EQ27" s="91"/>
      <c r="ER27" s="91"/>
      <c r="ES27" s="91"/>
      <c r="ET27" s="96" t="e">
        <f t="shared" si="24"/>
        <v>#DIV/0!</v>
      </c>
      <c r="EU27" s="90"/>
      <c r="EV27" s="91"/>
      <c r="EW27" s="91"/>
      <c r="EX27" s="91"/>
      <c r="EY27" s="96" t="e">
        <f t="shared" si="25"/>
        <v>#DIV/0!</v>
      </c>
      <c r="EZ27" s="90"/>
      <c r="FA27" s="91"/>
      <c r="FB27" s="91"/>
      <c r="FC27" s="91"/>
      <c r="FD27" s="106" t="e">
        <f t="shared" si="26"/>
        <v>#DIV/0!</v>
      </c>
      <c r="FE27" s="90"/>
      <c r="FF27" s="91"/>
      <c r="FG27" s="91"/>
      <c r="FH27" s="91"/>
      <c r="FI27" s="107" t="e">
        <f t="shared" si="27"/>
        <v>#DIV/0!</v>
      </c>
      <c r="FJ27" s="108"/>
      <c r="FK27" s="109"/>
      <c r="FL27" s="109"/>
      <c r="FM27" s="109"/>
      <c r="FN27" s="110" t="e">
        <f t="shared" si="28"/>
        <v>#DIV/0!</v>
      </c>
      <c r="FO27" s="108"/>
      <c r="FP27" s="109"/>
      <c r="FQ27" s="109"/>
      <c r="FR27" s="109"/>
      <c r="FS27" s="110" t="e">
        <f t="shared" si="29"/>
        <v>#DIV/0!</v>
      </c>
      <c r="FT27" s="108"/>
      <c r="FU27" s="109"/>
      <c r="FV27" s="109"/>
      <c r="FW27" s="109"/>
      <c r="FX27" s="110" t="e">
        <f t="shared" si="30"/>
        <v>#DIV/0!</v>
      </c>
      <c r="FY27" s="111" t="e">
        <f t="shared" si="31"/>
        <v>#DIV/0!</v>
      </c>
      <c r="FZ27" s="108"/>
      <c r="GA27" s="109"/>
      <c r="GB27" s="109"/>
      <c r="GC27" s="109"/>
      <c r="GD27" s="112" t="e">
        <f t="shared" si="32"/>
        <v>#DIV/0!</v>
      </c>
      <c r="GE27" s="113" t="e">
        <f t="shared" si="5"/>
        <v>#DIV/0!</v>
      </c>
      <c r="GF27" s="90"/>
      <c r="GG27" s="91"/>
      <c r="GH27" s="91"/>
      <c r="GI27" s="91"/>
      <c r="GJ27" s="91"/>
      <c r="GK27" s="91"/>
      <c r="GL27" s="91"/>
      <c r="GM27" s="91"/>
      <c r="GN27" s="136" t="e">
        <f t="shared" si="33"/>
        <v>#DIV/0!</v>
      </c>
      <c r="GO27" s="110" t="e">
        <f t="shared" si="34"/>
        <v>#DIV/0!</v>
      </c>
      <c r="GP27" s="90"/>
      <c r="GQ27" s="91"/>
      <c r="GR27" s="91"/>
      <c r="GS27" s="91"/>
      <c r="GT27" s="91"/>
      <c r="GU27" s="91"/>
      <c r="GV27" s="91"/>
      <c r="GW27" s="91"/>
      <c r="GX27" s="136" t="e">
        <f t="shared" si="35"/>
        <v>#DIV/0!</v>
      </c>
      <c r="GY27" s="115" t="e">
        <f t="shared" si="36"/>
        <v>#DIV/0!</v>
      </c>
      <c r="GZ27" s="90"/>
      <c r="HA27" s="137"/>
      <c r="HB27" s="137"/>
      <c r="HC27" s="137"/>
      <c r="HD27" s="137"/>
      <c r="HE27" s="91"/>
      <c r="HF27" s="91"/>
      <c r="HG27" s="91"/>
      <c r="HH27" s="136" t="e">
        <f t="shared" si="37"/>
        <v>#DIV/0!</v>
      </c>
      <c r="HI27" s="115" t="e">
        <f t="shared" si="38"/>
        <v>#DIV/0!</v>
      </c>
      <c r="HJ27" s="90"/>
      <c r="HK27" s="91"/>
      <c r="HL27" s="109"/>
      <c r="HM27" s="109"/>
      <c r="HN27" s="109"/>
      <c r="HO27" s="109"/>
      <c r="HP27" s="91"/>
      <c r="HQ27" s="91"/>
      <c r="HR27" s="136" t="e">
        <f t="shared" si="39"/>
        <v>#DIV/0!</v>
      </c>
      <c r="HS27" s="115" t="e">
        <f t="shared" si="40"/>
        <v>#DIV/0!</v>
      </c>
      <c r="HT27" s="90"/>
      <c r="HU27" s="91"/>
      <c r="HV27" s="109"/>
      <c r="HW27" s="109"/>
      <c r="HX27" s="109"/>
      <c r="HY27" s="109"/>
      <c r="HZ27" s="91"/>
      <c r="IA27" s="91"/>
      <c r="IB27" s="136" t="e">
        <f t="shared" si="41"/>
        <v>#DIV/0!</v>
      </c>
      <c r="IC27" s="117" t="e">
        <f t="shared" si="42"/>
        <v>#DIV/0!</v>
      </c>
      <c r="ID27" s="138"/>
      <c r="IE27" s="119" t="e">
        <f t="shared" si="6"/>
        <v>#DIV/0!</v>
      </c>
      <c r="IF27" s="120" t="e">
        <f t="shared" si="7"/>
        <v>#DIV/0!</v>
      </c>
      <c r="IG27" s="121" t="e">
        <f t="shared" si="43"/>
        <v>#DIV/0!</v>
      </c>
      <c r="IH27" s="122" t="e">
        <f t="shared" si="44"/>
        <v>#DIV/0!</v>
      </c>
      <c r="II27" s="123" t="e">
        <f t="shared" si="45"/>
        <v>#DIV/0!</v>
      </c>
      <c r="IJ27" s="124" t="e">
        <f t="shared" si="46"/>
        <v>#DIV/0!</v>
      </c>
      <c r="IK27" s="124" t="e">
        <f t="shared" si="47"/>
        <v>#DIV/0!</v>
      </c>
      <c r="IL27" s="125"/>
      <c r="IM27" s="126"/>
      <c r="IN27" s="82"/>
    </row>
    <row r="28" spans="1:248" ht="18.75" customHeight="1" x14ac:dyDescent="0.3">
      <c r="A28" s="84">
        <v>27</v>
      </c>
      <c r="B28" s="135"/>
      <c r="C28" s="135"/>
      <c r="D28" s="41"/>
      <c r="E28" s="135"/>
      <c r="F28" s="133"/>
      <c r="G28" s="87"/>
      <c r="H28" s="87" t="e">
        <f t="shared" si="0"/>
        <v>#DIV/0!</v>
      </c>
      <c r="I28" s="87" t="e">
        <f t="shared" si="1"/>
        <v>#DIV/0!</v>
      </c>
      <c r="J28" s="133"/>
      <c r="K28" s="134"/>
      <c r="L28" s="90"/>
      <c r="M28" s="91"/>
      <c r="N28" s="91"/>
      <c r="O28" s="91"/>
      <c r="P28" s="91"/>
      <c r="Q28" s="91"/>
      <c r="R28" s="91"/>
      <c r="S28" s="91"/>
      <c r="T28" s="91"/>
      <c r="U28" s="91"/>
      <c r="V28" s="92"/>
      <c r="W28" s="92"/>
      <c r="X28" s="93"/>
      <c r="Y28" s="94" t="e">
        <f t="shared" si="8"/>
        <v>#DIV/0!</v>
      </c>
      <c r="Z28" s="95" t="e">
        <f t="shared" si="2"/>
        <v>#DIV/0!</v>
      </c>
      <c r="AA28" s="90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2"/>
      <c r="AM28" s="93"/>
      <c r="AN28" s="94" t="e">
        <f t="shared" si="9"/>
        <v>#DIV/0!</v>
      </c>
      <c r="AO28" s="95" t="e">
        <f t="shared" si="10"/>
        <v>#DIV/0!</v>
      </c>
      <c r="AP28" s="90"/>
      <c r="AQ28" s="91"/>
      <c r="AR28" s="91"/>
      <c r="AS28" s="91"/>
      <c r="AT28" s="91"/>
      <c r="AU28" s="91"/>
      <c r="AV28" s="91"/>
      <c r="AW28" s="91"/>
      <c r="AX28" s="91"/>
      <c r="AY28" s="91"/>
      <c r="AZ28" s="92"/>
      <c r="BA28" s="92"/>
      <c r="BB28" s="93"/>
      <c r="BC28" s="94" t="e">
        <f t="shared" si="11"/>
        <v>#DIV/0!</v>
      </c>
      <c r="BD28" s="95" t="e">
        <f t="shared" si="12"/>
        <v>#DIV/0!</v>
      </c>
      <c r="BE28" s="90"/>
      <c r="BF28" s="91"/>
      <c r="BG28" s="91"/>
      <c r="BH28" s="91"/>
      <c r="BI28" s="91"/>
      <c r="BJ28" s="91"/>
      <c r="BK28" s="91"/>
      <c r="BL28" s="91"/>
      <c r="BM28" s="91"/>
      <c r="BN28" s="91"/>
      <c r="BO28" s="92"/>
      <c r="BP28" s="92"/>
      <c r="BQ28" s="93"/>
      <c r="BR28" s="94" t="e">
        <f t="shared" si="13"/>
        <v>#DIV/0!</v>
      </c>
      <c r="BS28" s="95" t="e">
        <f t="shared" si="14"/>
        <v>#DIV/0!</v>
      </c>
      <c r="BT28" s="97"/>
      <c r="BU28" s="98"/>
      <c r="BV28" s="91"/>
      <c r="BW28" s="91"/>
      <c r="BX28" s="96" t="e">
        <f t="shared" si="15"/>
        <v>#DIV/0!</v>
      </c>
      <c r="BY28" s="97"/>
      <c r="BZ28" s="98"/>
      <c r="CA28" s="91"/>
      <c r="CB28" s="91"/>
      <c r="CC28" s="91"/>
      <c r="CD28" s="91"/>
      <c r="CE28" s="91"/>
      <c r="CF28" s="91"/>
      <c r="CG28" s="91"/>
      <c r="CH28" s="91"/>
      <c r="CI28" s="92"/>
      <c r="CJ28" s="92"/>
      <c r="CK28" s="93"/>
      <c r="CL28" s="94" t="e">
        <f t="shared" si="16"/>
        <v>#DIV/0!</v>
      </c>
      <c r="CM28" s="99" t="e">
        <f t="shared" si="17"/>
        <v>#DIV/0!</v>
      </c>
      <c r="CN28" s="97"/>
      <c r="CO28" s="98"/>
      <c r="CP28" s="91"/>
      <c r="CQ28" s="91"/>
      <c r="CR28" s="96" t="e">
        <f t="shared" si="18"/>
        <v>#DIV/0!</v>
      </c>
      <c r="CS28" s="97"/>
      <c r="CT28" s="98"/>
      <c r="CU28" s="91"/>
      <c r="CV28" s="91"/>
      <c r="CW28" s="91"/>
      <c r="CX28" s="91"/>
      <c r="CY28" s="91"/>
      <c r="CZ28" s="91"/>
      <c r="DA28" s="96" t="e">
        <f t="shared" si="3"/>
        <v>#DIV/0!</v>
      </c>
      <c r="DB28" s="90"/>
      <c r="DC28" s="91"/>
      <c r="DD28" s="91"/>
      <c r="DE28" s="91"/>
      <c r="DF28" s="91"/>
      <c r="DG28" s="91"/>
      <c r="DH28" s="91"/>
      <c r="DI28" s="91"/>
      <c r="DJ28" s="100" t="e">
        <f t="shared" si="19"/>
        <v>#DIV/0!</v>
      </c>
      <c r="DK28" s="101"/>
      <c r="DL28" s="99" t="e">
        <f t="shared" si="20"/>
        <v>#DIV/0!</v>
      </c>
      <c r="DM28" s="90"/>
      <c r="DN28" s="91"/>
      <c r="DO28" s="91"/>
      <c r="DP28" s="91"/>
      <c r="DQ28" s="91"/>
      <c r="DR28" s="91"/>
      <c r="DS28" s="91"/>
      <c r="DT28" s="91"/>
      <c r="DU28" s="91"/>
      <c r="DV28" s="91"/>
      <c r="DW28" s="92"/>
      <c r="DX28" s="92"/>
      <c r="DY28" s="102"/>
      <c r="DZ28" s="103" t="e">
        <f t="shared" si="21"/>
        <v>#DIV/0!</v>
      </c>
      <c r="EA28" s="104" t="e">
        <f t="shared" si="22"/>
        <v>#DIV/0!</v>
      </c>
      <c r="EB28" s="90"/>
      <c r="EC28" s="91"/>
      <c r="ED28" s="91"/>
      <c r="EE28" s="91"/>
      <c r="EF28" s="91"/>
      <c r="EG28" s="91"/>
      <c r="EH28" s="91"/>
      <c r="EI28" s="91"/>
      <c r="EJ28" s="96" t="e">
        <f t="shared" si="4"/>
        <v>#DIV/0!</v>
      </c>
      <c r="EK28" s="90"/>
      <c r="EL28" s="91"/>
      <c r="EM28" s="91"/>
      <c r="EN28" s="91"/>
      <c r="EO28" s="96" t="e">
        <f t="shared" si="23"/>
        <v>#DIV/0!</v>
      </c>
      <c r="EP28" s="90"/>
      <c r="EQ28" s="91"/>
      <c r="ER28" s="91"/>
      <c r="ES28" s="91"/>
      <c r="ET28" s="96" t="e">
        <f t="shared" si="24"/>
        <v>#DIV/0!</v>
      </c>
      <c r="EU28" s="90"/>
      <c r="EV28" s="91"/>
      <c r="EW28" s="91"/>
      <c r="EX28" s="91"/>
      <c r="EY28" s="96" t="e">
        <f t="shared" si="25"/>
        <v>#DIV/0!</v>
      </c>
      <c r="EZ28" s="90"/>
      <c r="FA28" s="91"/>
      <c r="FB28" s="91"/>
      <c r="FC28" s="91"/>
      <c r="FD28" s="106" t="e">
        <f t="shared" si="26"/>
        <v>#DIV/0!</v>
      </c>
      <c r="FE28" s="90"/>
      <c r="FF28" s="91"/>
      <c r="FG28" s="91"/>
      <c r="FH28" s="91"/>
      <c r="FI28" s="107" t="e">
        <f t="shared" si="27"/>
        <v>#DIV/0!</v>
      </c>
      <c r="FJ28" s="108"/>
      <c r="FK28" s="109"/>
      <c r="FL28" s="109"/>
      <c r="FM28" s="109"/>
      <c r="FN28" s="110" t="e">
        <f t="shared" si="28"/>
        <v>#DIV/0!</v>
      </c>
      <c r="FO28" s="108"/>
      <c r="FP28" s="109"/>
      <c r="FQ28" s="109"/>
      <c r="FR28" s="109"/>
      <c r="FS28" s="110" t="e">
        <f t="shared" si="29"/>
        <v>#DIV/0!</v>
      </c>
      <c r="FT28" s="108"/>
      <c r="FU28" s="109"/>
      <c r="FV28" s="109"/>
      <c r="FW28" s="109"/>
      <c r="FX28" s="110" t="e">
        <f t="shared" si="30"/>
        <v>#DIV/0!</v>
      </c>
      <c r="FY28" s="111" t="e">
        <f t="shared" si="31"/>
        <v>#DIV/0!</v>
      </c>
      <c r="FZ28" s="108"/>
      <c r="GA28" s="109"/>
      <c r="GB28" s="109"/>
      <c r="GC28" s="109"/>
      <c r="GD28" s="112" t="e">
        <f t="shared" si="32"/>
        <v>#DIV/0!</v>
      </c>
      <c r="GE28" s="113" t="e">
        <f t="shared" si="5"/>
        <v>#DIV/0!</v>
      </c>
      <c r="GF28" s="90"/>
      <c r="GG28" s="91"/>
      <c r="GH28" s="91"/>
      <c r="GI28" s="91"/>
      <c r="GJ28" s="91"/>
      <c r="GK28" s="91"/>
      <c r="GL28" s="91"/>
      <c r="GM28" s="91"/>
      <c r="GN28" s="136" t="e">
        <f t="shared" si="33"/>
        <v>#DIV/0!</v>
      </c>
      <c r="GO28" s="110" t="e">
        <f t="shared" si="34"/>
        <v>#DIV/0!</v>
      </c>
      <c r="GP28" s="90"/>
      <c r="GQ28" s="91"/>
      <c r="GR28" s="91"/>
      <c r="GS28" s="91"/>
      <c r="GT28" s="91"/>
      <c r="GU28" s="91"/>
      <c r="GV28" s="91"/>
      <c r="GW28" s="91"/>
      <c r="GX28" s="136" t="e">
        <f t="shared" si="35"/>
        <v>#DIV/0!</v>
      </c>
      <c r="GY28" s="115" t="e">
        <f t="shared" si="36"/>
        <v>#DIV/0!</v>
      </c>
      <c r="GZ28" s="90"/>
      <c r="HA28" s="137"/>
      <c r="HB28" s="137"/>
      <c r="HC28" s="137"/>
      <c r="HD28" s="137"/>
      <c r="HE28" s="91"/>
      <c r="HF28" s="91"/>
      <c r="HG28" s="91"/>
      <c r="HH28" s="136" t="e">
        <f t="shared" si="37"/>
        <v>#DIV/0!</v>
      </c>
      <c r="HI28" s="115" t="e">
        <f t="shared" si="38"/>
        <v>#DIV/0!</v>
      </c>
      <c r="HJ28" s="90"/>
      <c r="HK28" s="91"/>
      <c r="HL28" s="109"/>
      <c r="HM28" s="109"/>
      <c r="HN28" s="109"/>
      <c r="HO28" s="109"/>
      <c r="HP28" s="91"/>
      <c r="HQ28" s="91"/>
      <c r="HR28" s="136" t="e">
        <f t="shared" si="39"/>
        <v>#DIV/0!</v>
      </c>
      <c r="HS28" s="115" t="e">
        <f t="shared" si="40"/>
        <v>#DIV/0!</v>
      </c>
      <c r="HT28" s="90"/>
      <c r="HU28" s="91"/>
      <c r="HV28" s="109"/>
      <c r="HW28" s="109"/>
      <c r="HX28" s="109"/>
      <c r="HY28" s="109"/>
      <c r="HZ28" s="91"/>
      <c r="IA28" s="91"/>
      <c r="IB28" s="136" t="e">
        <f t="shared" si="41"/>
        <v>#DIV/0!</v>
      </c>
      <c r="IC28" s="117" t="e">
        <f t="shared" si="42"/>
        <v>#DIV/0!</v>
      </c>
      <c r="ID28" s="138"/>
      <c r="IE28" s="119" t="e">
        <f t="shared" si="6"/>
        <v>#DIV/0!</v>
      </c>
      <c r="IF28" s="120" t="e">
        <f t="shared" si="7"/>
        <v>#DIV/0!</v>
      </c>
      <c r="IG28" s="121" t="e">
        <f t="shared" si="43"/>
        <v>#DIV/0!</v>
      </c>
      <c r="IH28" s="122" t="e">
        <f t="shared" si="44"/>
        <v>#DIV/0!</v>
      </c>
      <c r="II28" s="123" t="e">
        <f t="shared" si="45"/>
        <v>#DIV/0!</v>
      </c>
      <c r="IJ28" s="124" t="e">
        <f t="shared" si="46"/>
        <v>#DIV/0!</v>
      </c>
      <c r="IK28" s="124" t="e">
        <f t="shared" si="47"/>
        <v>#DIV/0!</v>
      </c>
      <c r="IL28" s="125"/>
      <c r="IM28" s="126"/>
      <c r="IN28" s="82"/>
    </row>
    <row r="29" spans="1:248" ht="18.75" customHeight="1" x14ac:dyDescent="0.3">
      <c r="A29" s="84">
        <v>28</v>
      </c>
      <c r="B29" s="135"/>
      <c r="C29" s="135"/>
      <c r="D29" s="85"/>
      <c r="E29" s="135"/>
      <c r="F29" s="133"/>
      <c r="G29" s="87"/>
      <c r="H29" s="87" t="e">
        <f t="shared" si="0"/>
        <v>#DIV/0!</v>
      </c>
      <c r="I29" s="87" t="e">
        <f t="shared" si="1"/>
        <v>#DIV/0!</v>
      </c>
      <c r="J29" s="133"/>
      <c r="K29" s="134"/>
      <c r="L29" s="90"/>
      <c r="M29" s="91"/>
      <c r="N29" s="91"/>
      <c r="O29" s="91"/>
      <c r="P29" s="91"/>
      <c r="Q29" s="91"/>
      <c r="R29" s="91"/>
      <c r="S29" s="91"/>
      <c r="T29" s="91"/>
      <c r="U29" s="91"/>
      <c r="V29" s="92"/>
      <c r="W29" s="92"/>
      <c r="X29" s="93"/>
      <c r="Y29" s="94" t="e">
        <f t="shared" si="8"/>
        <v>#DIV/0!</v>
      </c>
      <c r="Z29" s="95" t="e">
        <f t="shared" si="2"/>
        <v>#DIV/0!</v>
      </c>
      <c r="AA29" s="90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2"/>
      <c r="AM29" s="93"/>
      <c r="AN29" s="94" t="e">
        <f t="shared" si="9"/>
        <v>#DIV/0!</v>
      </c>
      <c r="AO29" s="95" t="e">
        <f t="shared" si="10"/>
        <v>#DIV/0!</v>
      </c>
      <c r="AP29" s="90"/>
      <c r="AQ29" s="91"/>
      <c r="AR29" s="91"/>
      <c r="AS29" s="91"/>
      <c r="AT29" s="91"/>
      <c r="AU29" s="91"/>
      <c r="AV29" s="91"/>
      <c r="AW29" s="91"/>
      <c r="AX29" s="91"/>
      <c r="AY29" s="91"/>
      <c r="AZ29" s="92"/>
      <c r="BA29" s="92"/>
      <c r="BB29" s="93"/>
      <c r="BC29" s="94" t="e">
        <f t="shared" si="11"/>
        <v>#DIV/0!</v>
      </c>
      <c r="BD29" s="95" t="e">
        <f t="shared" si="12"/>
        <v>#DIV/0!</v>
      </c>
      <c r="BE29" s="90"/>
      <c r="BF29" s="91"/>
      <c r="BG29" s="91"/>
      <c r="BH29" s="91"/>
      <c r="BI29" s="91"/>
      <c r="BJ29" s="91"/>
      <c r="BK29" s="91"/>
      <c r="BL29" s="91"/>
      <c r="BM29" s="91"/>
      <c r="BN29" s="91"/>
      <c r="BO29" s="92"/>
      <c r="BP29" s="92"/>
      <c r="BQ29" s="93"/>
      <c r="BR29" s="94" t="e">
        <f t="shared" si="13"/>
        <v>#DIV/0!</v>
      </c>
      <c r="BS29" s="95" t="e">
        <f t="shared" si="14"/>
        <v>#DIV/0!</v>
      </c>
      <c r="BT29" s="90"/>
      <c r="BU29" s="91"/>
      <c r="BV29" s="91"/>
      <c r="BW29" s="91"/>
      <c r="BX29" s="96" t="e">
        <f t="shared" si="15"/>
        <v>#DIV/0!</v>
      </c>
      <c r="BY29" s="97"/>
      <c r="BZ29" s="98"/>
      <c r="CA29" s="91"/>
      <c r="CB29" s="91"/>
      <c r="CC29" s="91"/>
      <c r="CD29" s="91"/>
      <c r="CE29" s="91"/>
      <c r="CF29" s="91"/>
      <c r="CG29" s="91"/>
      <c r="CH29" s="91"/>
      <c r="CI29" s="92"/>
      <c r="CJ29" s="92"/>
      <c r="CK29" s="93"/>
      <c r="CL29" s="94" t="e">
        <f t="shared" si="16"/>
        <v>#DIV/0!</v>
      </c>
      <c r="CM29" s="99" t="e">
        <f t="shared" si="17"/>
        <v>#DIV/0!</v>
      </c>
      <c r="CN29" s="97"/>
      <c r="CO29" s="98"/>
      <c r="CP29" s="91"/>
      <c r="CQ29" s="91"/>
      <c r="CR29" s="96" t="e">
        <f t="shared" si="18"/>
        <v>#DIV/0!</v>
      </c>
      <c r="CS29" s="97"/>
      <c r="CT29" s="98"/>
      <c r="CU29" s="91"/>
      <c r="CV29" s="91"/>
      <c r="CW29" s="91"/>
      <c r="CX29" s="91"/>
      <c r="CY29" s="91"/>
      <c r="CZ29" s="91"/>
      <c r="DA29" s="96" t="e">
        <f t="shared" si="3"/>
        <v>#DIV/0!</v>
      </c>
      <c r="DB29" s="90"/>
      <c r="DC29" s="91"/>
      <c r="DD29" s="91"/>
      <c r="DE29" s="91"/>
      <c r="DF29" s="91"/>
      <c r="DG29" s="91"/>
      <c r="DH29" s="91"/>
      <c r="DI29" s="91"/>
      <c r="DJ29" s="100" t="e">
        <f t="shared" si="19"/>
        <v>#DIV/0!</v>
      </c>
      <c r="DK29" s="101"/>
      <c r="DL29" s="99" t="e">
        <f t="shared" si="20"/>
        <v>#DIV/0!</v>
      </c>
      <c r="DM29" s="90"/>
      <c r="DN29" s="91"/>
      <c r="DO29" s="91"/>
      <c r="DP29" s="91"/>
      <c r="DQ29" s="91"/>
      <c r="DR29" s="91"/>
      <c r="DS29" s="91"/>
      <c r="DT29" s="91"/>
      <c r="DU29" s="91"/>
      <c r="DV29" s="91"/>
      <c r="DW29" s="92"/>
      <c r="DX29" s="92"/>
      <c r="DY29" s="102"/>
      <c r="DZ29" s="103" t="e">
        <f t="shared" si="21"/>
        <v>#DIV/0!</v>
      </c>
      <c r="EA29" s="104" t="e">
        <f t="shared" si="22"/>
        <v>#DIV/0!</v>
      </c>
      <c r="EB29" s="90"/>
      <c r="EC29" s="91"/>
      <c r="ED29" s="91"/>
      <c r="EE29" s="91"/>
      <c r="EF29" s="91"/>
      <c r="EG29" s="91"/>
      <c r="EH29" s="91"/>
      <c r="EI29" s="91"/>
      <c r="EJ29" s="96" t="e">
        <f t="shared" si="4"/>
        <v>#DIV/0!</v>
      </c>
      <c r="EK29" s="90"/>
      <c r="EL29" s="91"/>
      <c r="EM29" s="91"/>
      <c r="EN29" s="91"/>
      <c r="EO29" s="96" t="e">
        <f t="shared" si="23"/>
        <v>#DIV/0!</v>
      </c>
      <c r="EP29" s="90"/>
      <c r="EQ29" s="91"/>
      <c r="ER29" s="91"/>
      <c r="ES29" s="91"/>
      <c r="ET29" s="96" t="e">
        <f t="shared" si="24"/>
        <v>#DIV/0!</v>
      </c>
      <c r="EU29" s="90"/>
      <c r="EV29" s="91"/>
      <c r="EW29" s="91"/>
      <c r="EX29" s="91"/>
      <c r="EY29" s="96" t="e">
        <f t="shared" si="25"/>
        <v>#DIV/0!</v>
      </c>
      <c r="EZ29" s="90"/>
      <c r="FA29" s="91"/>
      <c r="FB29" s="91"/>
      <c r="FC29" s="91"/>
      <c r="FD29" s="106" t="e">
        <f t="shared" si="26"/>
        <v>#DIV/0!</v>
      </c>
      <c r="FE29" s="90"/>
      <c r="FF29" s="91"/>
      <c r="FG29" s="91"/>
      <c r="FH29" s="91"/>
      <c r="FI29" s="107" t="e">
        <f t="shared" si="27"/>
        <v>#DIV/0!</v>
      </c>
      <c r="FJ29" s="108"/>
      <c r="FK29" s="109"/>
      <c r="FL29" s="109"/>
      <c r="FM29" s="109"/>
      <c r="FN29" s="110" t="e">
        <f t="shared" si="28"/>
        <v>#DIV/0!</v>
      </c>
      <c r="FO29" s="108"/>
      <c r="FP29" s="109"/>
      <c r="FQ29" s="109"/>
      <c r="FR29" s="109"/>
      <c r="FS29" s="110" t="e">
        <f t="shared" si="29"/>
        <v>#DIV/0!</v>
      </c>
      <c r="FT29" s="108"/>
      <c r="FU29" s="109"/>
      <c r="FV29" s="109"/>
      <c r="FW29" s="109"/>
      <c r="FX29" s="110" t="e">
        <f t="shared" si="30"/>
        <v>#DIV/0!</v>
      </c>
      <c r="FY29" s="111" t="e">
        <f t="shared" si="31"/>
        <v>#DIV/0!</v>
      </c>
      <c r="FZ29" s="108"/>
      <c r="GA29" s="109"/>
      <c r="GB29" s="109"/>
      <c r="GC29" s="109"/>
      <c r="GD29" s="112" t="e">
        <f t="shared" si="32"/>
        <v>#DIV/0!</v>
      </c>
      <c r="GE29" s="113" t="e">
        <f t="shared" si="5"/>
        <v>#DIV/0!</v>
      </c>
      <c r="GF29" s="90"/>
      <c r="GG29" s="91"/>
      <c r="GH29" s="91"/>
      <c r="GI29" s="91"/>
      <c r="GJ29" s="91"/>
      <c r="GK29" s="91"/>
      <c r="GL29" s="91"/>
      <c r="GM29" s="91"/>
      <c r="GN29" s="136" t="e">
        <f t="shared" si="33"/>
        <v>#DIV/0!</v>
      </c>
      <c r="GO29" s="110" t="e">
        <f t="shared" si="34"/>
        <v>#DIV/0!</v>
      </c>
      <c r="GP29" s="90"/>
      <c r="GQ29" s="91"/>
      <c r="GR29" s="91"/>
      <c r="GS29" s="91"/>
      <c r="GT29" s="91"/>
      <c r="GU29" s="91"/>
      <c r="GV29" s="91"/>
      <c r="GW29" s="91"/>
      <c r="GX29" s="136" t="e">
        <f t="shared" si="35"/>
        <v>#DIV/0!</v>
      </c>
      <c r="GY29" s="115" t="e">
        <f t="shared" si="36"/>
        <v>#DIV/0!</v>
      </c>
      <c r="GZ29" s="90"/>
      <c r="HA29" s="137"/>
      <c r="HB29" s="137"/>
      <c r="HC29" s="137"/>
      <c r="HD29" s="137"/>
      <c r="HE29" s="91"/>
      <c r="HF29" s="91"/>
      <c r="HG29" s="91"/>
      <c r="HH29" s="136" t="e">
        <f t="shared" si="37"/>
        <v>#DIV/0!</v>
      </c>
      <c r="HI29" s="115" t="e">
        <f t="shared" si="38"/>
        <v>#DIV/0!</v>
      </c>
      <c r="HJ29" s="90"/>
      <c r="HK29" s="91"/>
      <c r="HL29" s="109"/>
      <c r="HM29" s="109"/>
      <c r="HN29" s="109"/>
      <c r="HO29" s="109"/>
      <c r="HP29" s="91"/>
      <c r="HQ29" s="91"/>
      <c r="HR29" s="136" t="e">
        <f t="shared" si="39"/>
        <v>#DIV/0!</v>
      </c>
      <c r="HS29" s="115" t="e">
        <f t="shared" si="40"/>
        <v>#DIV/0!</v>
      </c>
      <c r="HT29" s="90"/>
      <c r="HU29" s="91"/>
      <c r="HV29" s="109"/>
      <c r="HW29" s="109"/>
      <c r="HX29" s="109"/>
      <c r="HY29" s="109"/>
      <c r="HZ29" s="91"/>
      <c r="IA29" s="91"/>
      <c r="IB29" s="136" t="e">
        <f t="shared" si="41"/>
        <v>#DIV/0!</v>
      </c>
      <c r="IC29" s="117" t="e">
        <f t="shared" si="42"/>
        <v>#DIV/0!</v>
      </c>
      <c r="ID29" s="138"/>
      <c r="IE29" s="119" t="e">
        <f t="shared" si="6"/>
        <v>#DIV/0!</v>
      </c>
      <c r="IF29" s="120" t="e">
        <f t="shared" si="7"/>
        <v>#DIV/0!</v>
      </c>
      <c r="IG29" s="121" t="e">
        <f t="shared" si="43"/>
        <v>#DIV/0!</v>
      </c>
      <c r="IH29" s="122" t="e">
        <f t="shared" si="44"/>
        <v>#DIV/0!</v>
      </c>
      <c r="II29" s="123" t="e">
        <f t="shared" si="45"/>
        <v>#DIV/0!</v>
      </c>
      <c r="IJ29" s="124" t="e">
        <f t="shared" si="46"/>
        <v>#DIV/0!</v>
      </c>
      <c r="IK29" s="124" t="e">
        <f t="shared" si="47"/>
        <v>#DIV/0!</v>
      </c>
      <c r="IL29" s="125"/>
      <c r="IM29" s="126"/>
      <c r="IN29" s="82"/>
    </row>
    <row r="30" spans="1:248" ht="18.75" customHeight="1" x14ac:dyDescent="0.3">
      <c r="A30" s="84">
        <v>29</v>
      </c>
      <c r="B30" s="135"/>
      <c r="C30" s="135"/>
      <c r="D30" s="41"/>
      <c r="E30" s="135"/>
      <c r="F30" s="133"/>
      <c r="G30" s="87"/>
      <c r="H30" s="87" t="e">
        <f t="shared" si="0"/>
        <v>#DIV/0!</v>
      </c>
      <c r="I30" s="87" t="e">
        <f t="shared" si="1"/>
        <v>#DIV/0!</v>
      </c>
      <c r="J30" s="133"/>
      <c r="K30" s="134"/>
      <c r="L30" s="90"/>
      <c r="M30" s="91"/>
      <c r="N30" s="91"/>
      <c r="O30" s="91"/>
      <c r="P30" s="91"/>
      <c r="Q30" s="91"/>
      <c r="R30" s="91"/>
      <c r="S30" s="91"/>
      <c r="T30" s="91"/>
      <c r="U30" s="91"/>
      <c r="V30" s="92"/>
      <c r="W30" s="92"/>
      <c r="X30" s="93"/>
      <c r="Y30" s="94" t="e">
        <f t="shared" si="8"/>
        <v>#DIV/0!</v>
      </c>
      <c r="Z30" s="95" t="e">
        <f t="shared" si="2"/>
        <v>#DIV/0!</v>
      </c>
      <c r="AA30" s="90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2"/>
      <c r="AM30" s="93"/>
      <c r="AN30" s="94" t="e">
        <f t="shared" si="9"/>
        <v>#DIV/0!</v>
      </c>
      <c r="AO30" s="95" t="e">
        <f t="shared" si="10"/>
        <v>#DIV/0!</v>
      </c>
      <c r="AP30" s="90"/>
      <c r="AQ30" s="91"/>
      <c r="AR30" s="91"/>
      <c r="AS30" s="91"/>
      <c r="AT30" s="91"/>
      <c r="AU30" s="91"/>
      <c r="AV30" s="91"/>
      <c r="AW30" s="91"/>
      <c r="AX30" s="91"/>
      <c r="AY30" s="91"/>
      <c r="AZ30" s="92"/>
      <c r="BA30" s="92"/>
      <c r="BB30" s="93"/>
      <c r="BC30" s="94" t="e">
        <f t="shared" si="11"/>
        <v>#DIV/0!</v>
      </c>
      <c r="BD30" s="95" t="e">
        <f t="shared" si="12"/>
        <v>#DIV/0!</v>
      </c>
      <c r="BE30" s="90"/>
      <c r="BF30" s="91"/>
      <c r="BG30" s="91"/>
      <c r="BH30" s="91"/>
      <c r="BI30" s="91"/>
      <c r="BJ30" s="91"/>
      <c r="BK30" s="91"/>
      <c r="BL30" s="91"/>
      <c r="BM30" s="91"/>
      <c r="BN30" s="91"/>
      <c r="BO30" s="92"/>
      <c r="BP30" s="92"/>
      <c r="BQ30" s="93"/>
      <c r="BR30" s="94" t="e">
        <f t="shared" si="13"/>
        <v>#DIV/0!</v>
      </c>
      <c r="BS30" s="95" t="e">
        <f t="shared" si="14"/>
        <v>#DIV/0!</v>
      </c>
      <c r="BT30" s="90"/>
      <c r="BU30" s="91"/>
      <c r="BV30" s="91"/>
      <c r="BW30" s="91"/>
      <c r="BX30" s="96" t="e">
        <f t="shared" si="15"/>
        <v>#DIV/0!</v>
      </c>
      <c r="BY30" s="97"/>
      <c r="BZ30" s="98"/>
      <c r="CA30" s="91"/>
      <c r="CB30" s="91"/>
      <c r="CC30" s="91"/>
      <c r="CD30" s="91"/>
      <c r="CE30" s="91"/>
      <c r="CF30" s="91"/>
      <c r="CG30" s="91"/>
      <c r="CH30" s="91"/>
      <c r="CI30" s="92"/>
      <c r="CJ30" s="92"/>
      <c r="CK30" s="93"/>
      <c r="CL30" s="94" t="e">
        <f t="shared" si="16"/>
        <v>#DIV/0!</v>
      </c>
      <c r="CM30" s="99" t="e">
        <f t="shared" si="17"/>
        <v>#DIV/0!</v>
      </c>
      <c r="CN30" s="97"/>
      <c r="CO30" s="98"/>
      <c r="CP30" s="91"/>
      <c r="CQ30" s="91"/>
      <c r="CR30" s="96" t="e">
        <f t="shared" si="18"/>
        <v>#DIV/0!</v>
      </c>
      <c r="CS30" s="97"/>
      <c r="CT30" s="98"/>
      <c r="CU30" s="91"/>
      <c r="CV30" s="91"/>
      <c r="CW30" s="91"/>
      <c r="CX30" s="91"/>
      <c r="CY30" s="91"/>
      <c r="CZ30" s="91"/>
      <c r="DA30" s="96" t="e">
        <f t="shared" si="3"/>
        <v>#DIV/0!</v>
      </c>
      <c r="DB30" s="90"/>
      <c r="DC30" s="91"/>
      <c r="DD30" s="91"/>
      <c r="DE30" s="91"/>
      <c r="DF30" s="91"/>
      <c r="DG30" s="91"/>
      <c r="DH30" s="91"/>
      <c r="DI30" s="91"/>
      <c r="DJ30" s="100" t="e">
        <f t="shared" si="19"/>
        <v>#DIV/0!</v>
      </c>
      <c r="DK30" s="101"/>
      <c r="DL30" s="99" t="e">
        <f t="shared" si="20"/>
        <v>#DIV/0!</v>
      </c>
      <c r="DM30" s="90"/>
      <c r="DN30" s="91"/>
      <c r="DO30" s="91"/>
      <c r="DP30" s="91"/>
      <c r="DQ30" s="91"/>
      <c r="DR30" s="91"/>
      <c r="DS30" s="91"/>
      <c r="DT30" s="91"/>
      <c r="DU30" s="91"/>
      <c r="DV30" s="91"/>
      <c r="DW30" s="92"/>
      <c r="DX30" s="92"/>
      <c r="DY30" s="102"/>
      <c r="DZ30" s="103" t="e">
        <f t="shared" si="21"/>
        <v>#DIV/0!</v>
      </c>
      <c r="EA30" s="104" t="e">
        <f t="shared" si="22"/>
        <v>#DIV/0!</v>
      </c>
      <c r="EB30" s="90"/>
      <c r="EC30" s="91"/>
      <c r="ED30" s="91"/>
      <c r="EE30" s="91"/>
      <c r="EF30" s="91"/>
      <c r="EG30" s="91"/>
      <c r="EH30" s="91"/>
      <c r="EI30" s="91"/>
      <c r="EJ30" s="96" t="e">
        <f t="shared" si="4"/>
        <v>#DIV/0!</v>
      </c>
      <c r="EK30" s="90"/>
      <c r="EL30" s="91"/>
      <c r="EM30" s="91"/>
      <c r="EN30" s="91"/>
      <c r="EO30" s="96" t="e">
        <f t="shared" si="23"/>
        <v>#DIV/0!</v>
      </c>
      <c r="EP30" s="90"/>
      <c r="EQ30" s="91"/>
      <c r="ER30" s="91"/>
      <c r="ES30" s="91"/>
      <c r="ET30" s="96" t="e">
        <f t="shared" si="24"/>
        <v>#DIV/0!</v>
      </c>
      <c r="EU30" s="90"/>
      <c r="EV30" s="91"/>
      <c r="EW30" s="91"/>
      <c r="EX30" s="91"/>
      <c r="EY30" s="96" t="e">
        <f t="shared" si="25"/>
        <v>#DIV/0!</v>
      </c>
      <c r="EZ30" s="90"/>
      <c r="FA30" s="91"/>
      <c r="FB30" s="91"/>
      <c r="FC30" s="91"/>
      <c r="FD30" s="106" t="e">
        <f t="shared" si="26"/>
        <v>#DIV/0!</v>
      </c>
      <c r="FE30" s="90"/>
      <c r="FF30" s="91"/>
      <c r="FG30" s="91"/>
      <c r="FH30" s="91"/>
      <c r="FI30" s="107" t="e">
        <f t="shared" si="27"/>
        <v>#DIV/0!</v>
      </c>
      <c r="FJ30" s="108"/>
      <c r="FK30" s="109"/>
      <c r="FL30" s="109"/>
      <c r="FM30" s="109"/>
      <c r="FN30" s="110" t="e">
        <f t="shared" si="28"/>
        <v>#DIV/0!</v>
      </c>
      <c r="FO30" s="108"/>
      <c r="FP30" s="109"/>
      <c r="FQ30" s="109"/>
      <c r="FR30" s="109"/>
      <c r="FS30" s="110" t="e">
        <f t="shared" si="29"/>
        <v>#DIV/0!</v>
      </c>
      <c r="FT30" s="108"/>
      <c r="FU30" s="109"/>
      <c r="FV30" s="109"/>
      <c r="FW30" s="109"/>
      <c r="FX30" s="110" t="e">
        <f t="shared" si="30"/>
        <v>#DIV/0!</v>
      </c>
      <c r="FY30" s="111" t="e">
        <f t="shared" si="31"/>
        <v>#DIV/0!</v>
      </c>
      <c r="FZ30" s="108"/>
      <c r="GA30" s="109"/>
      <c r="GB30" s="109"/>
      <c r="GC30" s="109"/>
      <c r="GD30" s="112" t="e">
        <f t="shared" si="32"/>
        <v>#DIV/0!</v>
      </c>
      <c r="GE30" s="113" t="e">
        <f t="shared" si="5"/>
        <v>#DIV/0!</v>
      </c>
      <c r="GF30" s="90"/>
      <c r="GG30" s="91"/>
      <c r="GH30" s="91"/>
      <c r="GI30" s="91"/>
      <c r="GJ30" s="91"/>
      <c r="GK30" s="91"/>
      <c r="GL30" s="91"/>
      <c r="GM30" s="91"/>
      <c r="GN30" s="136" t="e">
        <f t="shared" si="33"/>
        <v>#DIV/0!</v>
      </c>
      <c r="GO30" s="110" t="e">
        <f t="shared" si="34"/>
        <v>#DIV/0!</v>
      </c>
      <c r="GP30" s="90"/>
      <c r="GQ30" s="91"/>
      <c r="GR30" s="91"/>
      <c r="GS30" s="91"/>
      <c r="GT30" s="91"/>
      <c r="GU30" s="91"/>
      <c r="GV30" s="91"/>
      <c r="GW30" s="91"/>
      <c r="GX30" s="136" t="e">
        <f t="shared" si="35"/>
        <v>#DIV/0!</v>
      </c>
      <c r="GY30" s="115" t="e">
        <f t="shared" si="36"/>
        <v>#DIV/0!</v>
      </c>
      <c r="GZ30" s="90"/>
      <c r="HA30" s="137"/>
      <c r="HB30" s="137"/>
      <c r="HC30" s="137"/>
      <c r="HD30" s="137"/>
      <c r="HE30" s="91"/>
      <c r="HF30" s="91"/>
      <c r="HG30" s="91"/>
      <c r="HH30" s="136" t="e">
        <f t="shared" si="37"/>
        <v>#DIV/0!</v>
      </c>
      <c r="HI30" s="115" t="e">
        <f t="shared" si="38"/>
        <v>#DIV/0!</v>
      </c>
      <c r="HJ30" s="90"/>
      <c r="HK30" s="91"/>
      <c r="HL30" s="109"/>
      <c r="HM30" s="109"/>
      <c r="HN30" s="109"/>
      <c r="HO30" s="109"/>
      <c r="HP30" s="91"/>
      <c r="HQ30" s="91"/>
      <c r="HR30" s="136" t="e">
        <f t="shared" si="39"/>
        <v>#DIV/0!</v>
      </c>
      <c r="HS30" s="115" t="e">
        <f t="shared" si="40"/>
        <v>#DIV/0!</v>
      </c>
      <c r="HT30" s="90"/>
      <c r="HU30" s="91"/>
      <c r="HV30" s="109"/>
      <c r="HW30" s="109"/>
      <c r="HX30" s="109"/>
      <c r="HY30" s="109"/>
      <c r="HZ30" s="91"/>
      <c r="IA30" s="91"/>
      <c r="IB30" s="136" t="e">
        <f t="shared" si="41"/>
        <v>#DIV/0!</v>
      </c>
      <c r="IC30" s="117" t="e">
        <f t="shared" si="42"/>
        <v>#DIV/0!</v>
      </c>
      <c r="ID30" s="138"/>
      <c r="IE30" s="119" t="e">
        <f t="shared" si="6"/>
        <v>#DIV/0!</v>
      </c>
      <c r="IF30" s="120" t="e">
        <f t="shared" si="7"/>
        <v>#DIV/0!</v>
      </c>
      <c r="IG30" s="121" t="e">
        <f t="shared" si="43"/>
        <v>#DIV/0!</v>
      </c>
      <c r="IH30" s="122" t="e">
        <f t="shared" si="44"/>
        <v>#DIV/0!</v>
      </c>
      <c r="II30" s="123" t="e">
        <f t="shared" si="45"/>
        <v>#DIV/0!</v>
      </c>
      <c r="IJ30" s="124" t="e">
        <f t="shared" si="46"/>
        <v>#DIV/0!</v>
      </c>
      <c r="IK30" s="124" t="e">
        <f t="shared" si="47"/>
        <v>#DIV/0!</v>
      </c>
      <c r="IL30" s="125"/>
      <c r="IM30" s="126"/>
      <c r="IN30" s="82"/>
    </row>
    <row r="31" spans="1:248" ht="18.75" customHeight="1" x14ac:dyDescent="0.3">
      <c r="A31" s="84">
        <v>30</v>
      </c>
      <c r="B31" s="135"/>
      <c r="C31" s="135"/>
      <c r="D31" s="85"/>
      <c r="E31" s="135"/>
      <c r="F31" s="133"/>
      <c r="G31" s="87"/>
      <c r="H31" s="87" t="e">
        <f t="shared" si="0"/>
        <v>#DIV/0!</v>
      </c>
      <c r="I31" s="87" t="e">
        <f t="shared" si="1"/>
        <v>#DIV/0!</v>
      </c>
      <c r="J31" s="133"/>
      <c r="K31" s="134"/>
      <c r="L31" s="90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3"/>
      <c r="Y31" s="94" t="e">
        <f t="shared" si="8"/>
        <v>#DIV/0!</v>
      </c>
      <c r="Z31" s="95" t="e">
        <f t="shared" si="2"/>
        <v>#DIV/0!</v>
      </c>
      <c r="AA31" s="90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3"/>
      <c r="AN31" s="94" t="e">
        <f t="shared" si="9"/>
        <v>#DIV/0!</v>
      </c>
      <c r="AO31" s="95" t="e">
        <f t="shared" si="10"/>
        <v>#DIV/0!</v>
      </c>
      <c r="AP31" s="90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3"/>
      <c r="BC31" s="94" t="e">
        <f t="shared" si="11"/>
        <v>#DIV/0!</v>
      </c>
      <c r="BD31" s="95" t="e">
        <f t="shared" si="12"/>
        <v>#DIV/0!</v>
      </c>
      <c r="BE31" s="90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3"/>
      <c r="BR31" s="94" t="e">
        <f t="shared" si="13"/>
        <v>#DIV/0!</v>
      </c>
      <c r="BS31" s="95" t="e">
        <f t="shared" si="14"/>
        <v>#DIV/0!</v>
      </c>
      <c r="BT31" s="90"/>
      <c r="BU31" s="91"/>
      <c r="BV31" s="91"/>
      <c r="BW31" s="91"/>
      <c r="BX31" s="96" t="e">
        <f t="shared" si="15"/>
        <v>#DIV/0!</v>
      </c>
      <c r="BY31" s="97"/>
      <c r="BZ31" s="98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3"/>
      <c r="CL31" s="94" t="e">
        <f t="shared" si="16"/>
        <v>#DIV/0!</v>
      </c>
      <c r="CM31" s="99" t="e">
        <f t="shared" si="17"/>
        <v>#DIV/0!</v>
      </c>
      <c r="CN31" s="97"/>
      <c r="CO31" s="98"/>
      <c r="CP31" s="91"/>
      <c r="CQ31" s="91"/>
      <c r="CR31" s="96" t="e">
        <f t="shared" si="18"/>
        <v>#DIV/0!</v>
      </c>
      <c r="CS31" s="139"/>
      <c r="CT31" s="140"/>
      <c r="CU31" s="91"/>
      <c r="CV31" s="91"/>
      <c r="CW31" s="91"/>
      <c r="CX31" s="91"/>
      <c r="CY31" s="91"/>
      <c r="CZ31" s="91"/>
      <c r="DA31" s="96" t="e">
        <f t="shared" si="3"/>
        <v>#DIV/0!</v>
      </c>
      <c r="DB31" s="141"/>
      <c r="DC31" s="120"/>
      <c r="DD31" s="91"/>
      <c r="DE31" s="91"/>
      <c r="DF31" s="91"/>
      <c r="DG31" s="91"/>
      <c r="DH31" s="91"/>
      <c r="DI31" s="91"/>
      <c r="DJ31" s="100" t="e">
        <f t="shared" si="19"/>
        <v>#DIV/0!</v>
      </c>
      <c r="DK31" s="101"/>
      <c r="DL31" s="99" t="e">
        <f t="shared" si="20"/>
        <v>#DIV/0!</v>
      </c>
      <c r="DM31" s="90"/>
      <c r="DN31" s="91"/>
      <c r="DO31" s="91"/>
      <c r="DP31" s="91"/>
      <c r="DQ31" s="91"/>
      <c r="DR31" s="91"/>
      <c r="DS31" s="91"/>
      <c r="DT31" s="91"/>
      <c r="DU31" s="98"/>
      <c r="DV31" s="91"/>
      <c r="DW31" s="91"/>
      <c r="DX31" s="91"/>
      <c r="DY31" s="102"/>
      <c r="DZ31" s="103" t="e">
        <f t="shared" si="21"/>
        <v>#DIV/0!</v>
      </c>
      <c r="EA31" s="104" t="e">
        <f t="shared" si="22"/>
        <v>#DIV/0!</v>
      </c>
      <c r="EB31" s="90"/>
      <c r="EC31" s="91"/>
      <c r="ED31" s="91"/>
      <c r="EE31" s="91"/>
      <c r="EF31" s="91"/>
      <c r="EG31" s="91"/>
      <c r="EH31" s="91"/>
      <c r="EI31" s="91"/>
      <c r="EJ31" s="96" t="e">
        <f t="shared" si="4"/>
        <v>#DIV/0!</v>
      </c>
      <c r="EK31" s="90"/>
      <c r="EL31" s="91"/>
      <c r="EM31" s="91"/>
      <c r="EN31" s="91"/>
      <c r="EO31" s="96" t="e">
        <f t="shared" si="23"/>
        <v>#DIV/0!</v>
      </c>
      <c r="EP31" s="90"/>
      <c r="EQ31" s="91"/>
      <c r="ER31" s="91"/>
      <c r="ES31" s="91"/>
      <c r="ET31" s="96" t="e">
        <f t="shared" si="24"/>
        <v>#DIV/0!</v>
      </c>
      <c r="EU31" s="90"/>
      <c r="EV31" s="91"/>
      <c r="EW31" s="91"/>
      <c r="EX31" s="91"/>
      <c r="EY31" s="96" t="e">
        <f t="shared" si="25"/>
        <v>#DIV/0!</v>
      </c>
      <c r="EZ31" s="90"/>
      <c r="FA31" s="91"/>
      <c r="FB31" s="91"/>
      <c r="FC31" s="91"/>
      <c r="FD31" s="106" t="e">
        <f t="shared" si="26"/>
        <v>#DIV/0!</v>
      </c>
      <c r="FE31" s="90"/>
      <c r="FF31" s="91"/>
      <c r="FG31" s="91"/>
      <c r="FH31" s="91"/>
      <c r="FI31" s="107" t="e">
        <f t="shared" si="27"/>
        <v>#DIV/0!</v>
      </c>
      <c r="FJ31" s="108"/>
      <c r="FK31" s="109"/>
      <c r="FL31" s="109"/>
      <c r="FM31" s="109"/>
      <c r="FN31" s="110" t="e">
        <f t="shared" si="28"/>
        <v>#DIV/0!</v>
      </c>
      <c r="FO31" s="108"/>
      <c r="FP31" s="109"/>
      <c r="FQ31" s="109"/>
      <c r="FR31" s="109"/>
      <c r="FS31" s="110" t="e">
        <f t="shared" si="29"/>
        <v>#DIV/0!</v>
      </c>
      <c r="FT31" s="108"/>
      <c r="FU31" s="109"/>
      <c r="FV31" s="109"/>
      <c r="FW31" s="109"/>
      <c r="FX31" s="110" t="e">
        <f t="shared" si="30"/>
        <v>#DIV/0!</v>
      </c>
      <c r="FY31" s="111" t="e">
        <f t="shared" si="31"/>
        <v>#DIV/0!</v>
      </c>
      <c r="FZ31" s="108"/>
      <c r="GA31" s="109"/>
      <c r="GB31" s="109"/>
      <c r="GC31" s="109"/>
      <c r="GD31" s="112" t="e">
        <f t="shared" si="32"/>
        <v>#DIV/0!</v>
      </c>
      <c r="GE31" s="113" t="e">
        <f t="shared" si="5"/>
        <v>#DIV/0!</v>
      </c>
      <c r="GF31" s="90"/>
      <c r="GG31" s="91"/>
      <c r="GH31" s="91"/>
      <c r="GI31" s="91"/>
      <c r="GJ31" s="91"/>
      <c r="GK31" s="91"/>
      <c r="GL31" s="91"/>
      <c r="GM31" s="91"/>
      <c r="GN31" s="136" t="e">
        <f t="shared" si="33"/>
        <v>#DIV/0!</v>
      </c>
      <c r="GO31" s="110" t="e">
        <f t="shared" si="34"/>
        <v>#DIV/0!</v>
      </c>
      <c r="GP31" s="90"/>
      <c r="GQ31" s="91"/>
      <c r="GR31" s="91"/>
      <c r="GS31" s="91"/>
      <c r="GT31" s="91"/>
      <c r="GU31" s="91"/>
      <c r="GV31" s="91"/>
      <c r="GW31" s="91"/>
      <c r="GX31" s="136" t="e">
        <f t="shared" si="35"/>
        <v>#DIV/0!</v>
      </c>
      <c r="GY31" s="115" t="e">
        <f t="shared" si="36"/>
        <v>#DIV/0!</v>
      </c>
      <c r="GZ31" s="108"/>
      <c r="HA31" s="131"/>
      <c r="HB31" s="131"/>
      <c r="HC31" s="131"/>
      <c r="HD31" s="131"/>
      <c r="HE31" s="109"/>
      <c r="HF31" s="91"/>
      <c r="HG31" s="91"/>
      <c r="HH31" s="136" t="e">
        <f t="shared" si="37"/>
        <v>#DIV/0!</v>
      </c>
      <c r="HI31" s="115" t="e">
        <f t="shared" si="38"/>
        <v>#DIV/0!</v>
      </c>
      <c r="HJ31" s="90"/>
      <c r="HK31" s="91"/>
      <c r="HL31" s="109"/>
      <c r="HM31" s="109"/>
      <c r="HN31" s="109"/>
      <c r="HO31" s="109"/>
      <c r="HP31" s="91"/>
      <c r="HQ31" s="91"/>
      <c r="HR31" s="136" t="e">
        <f t="shared" si="39"/>
        <v>#DIV/0!</v>
      </c>
      <c r="HS31" s="115" t="e">
        <f t="shared" si="40"/>
        <v>#DIV/0!</v>
      </c>
      <c r="HT31" s="90"/>
      <c r="HU31" s="91"/>
      <c r="HV31" s="109"/>
      <c r="HW31" s="109"/>
      <c r="HX31" s="109"/>
      <c r="HY31" s="109"/>
      <c r="HZ31" s="91"/>
      <c r="IA31" s="91"/>
      <c r="IB31" s="136" t="e">
        <f t="shared" si="41"/>
        <v>#DIV/0!</v>
      </c>
      <c r="IC31" s="117" t="e">
        <f t="shared" si="42"/>
        <v>#DIV/0!</v>
      </c>
      <c r="ID31" s="138"/>
      <c r="IE31" s="119" t="e">
        <f t="shared" si="6"/>
        <v>#DIV/0!</v>
      </c>
      <c r="IF31" s="120" t="e">
        <f t="shared" si="7"/>
        <v>#DIV/0!</v>
      </c>
      <c r="IG31" s="121" t="e">
        <f t="shared" si="43"/>
        <v>#DIV/0!</v>
      </c>
      <c r="IH31" s="122" t="e">
        <f t="shared" si="44"/>
        <v>#DIV/0!</v>
      </c>
      <c r="II31" s="123" t="e">
        <f t="shared" si="45"/>
        <v>#DIV/0!</v>
      </c>
      <c r="IJ31" s="124" t="e">
        <f t="shared" si="46"/>
        <v>#DIV/0!</v>
      </c>
      <c r="IK31" s="124" t="e">
        <f t="shared" si="47"/>
        <v>#DIV/0!</v>
      </c>
      <c r="IL31" s="125"/>
      <c r="IM31" s="126"/>
      <c r="IN31" s="82"/>
    </row>
    <row r="32" spans="1:248" ht="18.75" customHeight="1" x14ac:dyDescent="0.3">
      <c r="A32" s="84">
        <v>31</v>
      </c>
      <c r="B32" s="135"/>
      <c r="C32" s="135"/>
      <c r="D32" s="41"/>
      <c r="E32" s="135"/>
      <c r="F32" s="133"/>
      <c r="G32" s="87"/>
      <c r="H32" s="87" t="e">
        <f t="shared" si="0"/>
        <v>#DIV/0!</v>
      </c>
      <c r="I32" s="87" t="e">
        <f t="shared" si="1"/>
        <v>#DIV/0!</v>
      </c>
      <c r="J32" s="133"/>
      <c r="K32" s="134"/>
      <c r="L32" s="90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3"/>
      <c r="Y32" s="94" t="e">
        <f t="shared" si="8"/>
        <v>#DIV/0!</v>
      </c>
      <c r="Z32" s="95" t="e">
        <f t="shared" si="2"/>
        <v>#DIV/0!</v>
      </c>
      <c r="AA32" s="90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3"/>
      <c r="AN32" s="94" t="e">
        <f t="shared" si="9"/>
        <v>#DIV/0!</v>
      </c>
      <c r="AO32" s="95" t="e">
        <f t="shared" si="10"/>
        <v>#DIV/0!</v>
      </c>
      <c r="AP32" s="90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3"/>
      <c r="BC32" s="94" t="e">
        <f t="shared" si="11"/>
        <v>#DIV/0!</v>
      </c>
      <c r="BD32" s="95" t="e">
        <f t="shared" si="12"/>
        <v>#DIV/0!</v>
      </c>
      <c r="BE32" s="90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3"/>
      <c r="BR32" s="94" t="e">
        <f t="shared" si="13"/>
        <v>#DIV/0!</v>
      </c>
      <c r="BS32" s="95" t="e">
        <f t="shared" si="14"/>
        <v>#DIV/0!</v>
      </c>
      <c r="BT32" s="90"/>
      <c r="BU32" s="91"/>
      <c r="BV32" s="91"/>
      <c r="BW32" s="91"/>
      <c r="BX32" s="96" t="e">
        <f t="shared" si="15"/>
        <v>#DIV/0!</v>
      </c>
      <c r="BY32" s="97"/>
      <c r="BZ32" s="98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3"/>
      <c r="CL32" s="94" t="e">
        <f t="shared" si="16"/>
        <v>#DIV/0!</v>
      </c>
      <c r="CM32" s="99" t="e">
        <f t="shared" si="17"/>
        <v>#DIV/0!</v>
      </c>
      <c r="CN32" s="97"/>
      <c r="CO32" s="98"/>
      <c r="CP32" s="91"/>
      <c r="CQ32" s="91"/>
      <c r="CR32" s="96" t="e">
        <f t="shared" si="18"/>
        <v>#DIV/0!</v>
      </c>
      <c r="CS32" s="139"/>
      <c r="CT32" s="140"/>
      <c r="CU32" s="91"/>
      <c r="CV32" s="91"/>
      <c r="CW32" s="91"/>
      <c r="CX32" s="91"/>
      <c r="CY32" s="91"/>
      <c r="CZ32" s="91"/>
      <c r="DA32" s="96" t="e">
        <f t="shared" si="3"/>
        <v>#DIV/0!</v>
      </c>
      <c r="DB32" s="141"/>
      <c r="DC32" s="120"/>
      <c r="DD32" s="91"/>
      <c r="DE32" s="91"/>
      <c r="DF32" s="91"/>
      <c r="DG32" s="91"/>
      <c r="DH32" s="91"/>
      <c r="DI32" s="91"/>
      <c r="DJ32" s="100" t="e">
        <f t="shared" si="19"/>
        <v>#DIV/0!</v>
      </c>
      <c r="DK32" s="101"/>
      <c r="DL32" s="99" t="e">
        <f t="shared" si="20"/>
        <v>#DIV/0!</v>
      </c>
      <c r="DM32" s="90"/>
      <c r="DN32" s="91"/>
      <c r="DO32" s="91"/>
      <c r="DP32" s="91"/>
      <c r="DQ32" s="91"/>
      <c r="DR32" s="91"/>
      <c r="DS32" s="91"/>
      <c r="DT32" s="91"/>
      <c r="DU32" s="98"/>
      <c r="DV32" s="91"/>
      <c r="DW32" s="91"/>
      <c r="DX32" s="91"/>
      <c r="DY32" s="102"/>
      <c r="DZ32" s="103" t="e">
        <f t="shared" si="21"/>
        <v>#DIV/0!</v>
      </c>
      <c r="EA32" s="104" t="e">
        <f t="shared" si="22"/>
        <v>#DIV/0!</v>
      </c>
      <c r="EB32" s="90"/>
      <c r="EC32" s="91"/>
      <c r="ED32" s="91"/>
      <c r="EE32" s="91"/>
      <c r="EF32" s="91"/>
      <c r="EG32" s="91"/>
      <c r="EH32" s="91"/>
      <c r="EI32" s="91"/>
      <c r="EJ32" s="96" t="e">
        <f t="shared" si="4"/>
        <v>#DIV/0!</v>
      </c>
      <c r="EK32" s="90"/>
      <c r="EL32" s="91"/>
      <c r="EM32" s="91"/>
      <c r="EN32" s="91"/>
      <c r="EO32" s="96" t="e">
        <f t="shared" si="23"/>
        <v>#DIV/0!</v>
      </c>
      <c r="EP32" s="90"/>
      <c r="EQ32" s="91"/>
      <c r="ER32" s="91"/>
      <c r="ES32" s="91"/>
      <c r="ET32" s="96" t="e">
        <f t="shared" si="24"/>
        <v>#DIV/0!</v>
      </c>
      <c r="EU32" s="90"/>
      <c r="EV32" s="91"/>
      <c r="EW32" s="91"/>
      <c r="EX32" s="91"/>
      <c r="EY32" s="96" t="e">
        <f t="shared" si="25"/>
        <v>#DIV/0!</v>
      </c>
      <c r="EZ32" s="90"/>
      <c r="FA32" s="91"/>
      <c r="FB32" s="91"/>
      <c r="FC32" s="91"/>
      <c r="FD32" s="106" t="e">
        <f t="shared" si="26"/>
        <v>#DIV/0!</v>
      </c>
      <c r="FE32" s="90"/>
      <c r="FF32" s="91"/>
      <c r="FG32" s="91"/>
      <c r="FH32" s="91"/>
      <c r="FI32" s="107" t="e">
        <f t="shared" si="27"/>
        <v>#DIV/0!</v>
      </c>
      <c r="FJ32" s="108"/>
      <c r="FK32" s="109"/>
      <c r="FL32" s="109"/>
      <c r="FM32" s="109"/>
      <c r="FN32" s="110" t="e">
        <f t="shared" si="28"/>
        <v>#DIV/0!</v>
      </c>
      <c r="FO32" s="108"/>
      <c r="FP32" s="109"/>
      <c r="FQ32" s="109"/>
      <c r="FR32" s="109"/>
      <c r="FS32" s="110" t="e">
        <f t="shared" si="29"/>
        <v>#DIV/0!</v>
      </c>
      <c r="FT32" s="108"/>
      <c r="FU32" s="109"/>
      <c r="FV32" s="109"/>
      <c r="FW32" s="109"/>
      <c r="FX32" s="110" t="e">
        <f t="shared" si="30"/>
        <v>#DIV/0!</v>
      </c>
      <c r="FY32" s="111" t="e">
        <f t="shared" si="31"/>
        <v>#DIV/0!</v>
      </c>
      <c r="FZ32" s="108"/>
      <c r="GA32" s="109"/>
      <c r="GB32" s="109"/>
      <c r="GC32" s="109"/>
      <c r="GD32" s="112" t="e">
        <f t="shared" si="32"/>
        <v>#DIV/0!</v>
      </c>
      <c r="GE32" s="113" t="e">
        <f t="shared" si="5"/>
        <v>#DIV/0!</v>
      </c>
      <c r="GF32" s="90"/>
      <c r="GG32" s="91"/>
      <c r="GH32" s="91"/>
      <c r="GI32" s="91"/>
      <c r="GJ32" s="91"/>
      <c r="GK32" s="91"/>
      <c r="GL32" s="91"/>
      <c r="GM32" s="91"/>
      <c r="GN32" s="136" t="e">
        <f t="shared" si="33"/>
        <v>#DIV/0!</v>
      </c>
      <c r="GO32" s="110" t="e">
        <f t="shared" si="34"/>
        <v>#DIV/0!</v>
      </c>
      <c r="GP32" s="90"/>
      <c r="GQ32" s="91"/>
      <c r="GR32" s="91"/>
      <c r="GS32" s="91"/>
      <c r="GT32" s="91"/>
      <c r="GU32" s="91"/>
      <c r="GV32" s="91"/>
      <c r="GW32" s="91"/>
      <c r="GX32" s="136" t="e">
        <f t="shared" si="35"/>
        <v>#DIV/0!</v>
      </c>
      <c r="GY32" s="115" t="e">
        <f t="shared" si="36"/>
        <v>#DIV/0!</v>
      </c>
      <c r="GZ32" s="90"/>
      <c r="HA32" s="137"/>
      <c r="HB32" s="137"/>
      <c r="HC32" s="137"/>
      <c r="HD32" s="137"/>
      <c r="HE32" s="91"/>
      <c r="HF32" s="91"/>
      <c r="HG32" s="91"/>
      <c r="HH32" s="136" t="e">
        <f t="shared" si="37"/>
        <v>#DIV/0!</v>
      </c>
      <c r="HI32" s="115" t="e">
        <f t="shared" si="38"/>
        <v>#DIV/0!</v>
      </c>
      <c r="HJ32" s="90"/>
      <c r="HK32" s="91"/>
      <c r="HL32" s="109"/>
      <c r="HM32" s="109"/>
      <c r="HN32" s="109"/>
      <c r="HO32" s="109"/>
      <c r="HP32" s="91"/>
      <c r="HQ32" s="91"/>
      <c r="HR32" s="136" t="e">
        <f t="shared" si="39"/>
        <v>#DIV/0!</v>
      </c>
      <c r="HS32" s="115" t="e">
        <f t="shared" si="40"/>
        <v>#DIV/0!</v>
      </c>
      <c r="HT32" s="90"/>
      <c r="HU32" s="91"/>
      <c r="HV32" s="109"/>
      <c r="HW32" s="109"/>
      <c r="HX32" s="109"/>
      <c r="HY32" s="109"/>
      <c r="HZ32" s="91"/>
      <c r="IA32" s="91"/>
      <c r="IB32" s="136" t="e">
        <f t="shared" si="41"/>
        <v>#DIV/0!</v>
      </c>
      <c r="IC32" s="117" t="e">
        <f t="shared" si="42"/>
        <v>#DIV/0!</v>
      </c>
      <c r="ID32" s="138"/>
      <c r="IE32" s="119" t="e">
        <f t="shared" si="6"/>
        <v>#DIV/0!</v>
      </c>
      <c r="IF32" s="120" t="e">
        <f t="shared" si="7"/>
        <v>#DIV/0!</v>
      </c>
      <c r="IG32" s="121" t="e">
        <f t="shared" si="43"/>
        <v>#DIV/0!</v>
      </c>
      <c r="IH32" s="122" t="e">
        <f t="shared" si="44"/>
        <v>#DIV/0!</v>
      </c>
      <c r="II32" s="123" t="e">
        <f t="shared" si="45"/>
        <v>#DIV/0!</v>
      </c>
      <c r="IJ32" s="124" t="e">
        <f t="shared" si="46"/>
        <v>#DIV/0!</v>
      </c>
      <c r="IK32" s="124" t="e">
        <f t="shared" si="47"/>
        <v>#DIV/0!</v>
      </c>
      <c r="IL32" s="125"/>
      <c r="IM32" s="126"/>
      <c r="IN32" s="82"/>
    </row>
    <row r="33" spans="1:247" ht="18.75" customHeight="1" thickBot="1" x14ac:dyDescent="0.35">
      <c r="A33" s="142">
        <v>32</v>
      </c>
      <c r="B33" s="135"/>
      <c r="C33" s="135"/>
      <c r="D33" s="85"/>
      <c r="E33" s="135"/>
      <c r="F33" s="133"/>
      <c r="G33" s="143"/>
      <c r="H33" s="144" t="e">
        <f t="shared" si="0"/>
        <v>#DIV/0!</v>
      </c>
      <c r="I33" s="144" t="e">
        <f t="shared" si="1"/>
        <v>#DIV/0!</v>
      </c>
      <c r="J33" s="133"/>
      <c r="K33" s="134"/>
      <c r="L33" s="90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3"/>
      <c r="Y33" s="94" t="e">
        <f t="shared" si="8"/>
        <v>#DIV/0!</v>
      </c>
      <c r="Z33" s="95" t="e">
        <f t="shared" si="2"/>
        <v>#DIV/0!</v>
      </c>
      <c r="AA33" s="90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3"/>
      <c r="AN33" s="94" t="e">
        <f t="shared" si="9"/>
        <v>#DIV/0!</v>
      </c>
      <c r="AO33" s="95" t="e">
        <f t="shared" si="10"/>
        <v>#DIV/0!</v>
      </c>
      <c r="AP33" s="90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3"/>
      <c r="BC33" s="94" t="e">
        <f t="shared" si="11"/>
        <v>#DIV/0!</v>
      </c>
      <c r="BD33" s="95" t="e">
        <f t="shared" si="12"/>
        <v>#DIV/0!</v>
      </c>
      <c r="BE33" s="90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3"/>
      <c r="BR33" s="94" t="e">
        <f t="shared" si="13"/>
        <v>#DIV/0!</v>
      </c>
      <c r="BS33" s="95" t="e">
        <f t="shared" si="14"/>
        <v>#DIV/0!</v>
      </c>
      <c r="BT33" s="97"/>
      <c r="BU33" s="98"/>
      <c r="BV33" s="91"/>
      <c r="BW33" s="91"/>
      <c r="BX33" s="96" t="e">
        <f t="shared" si="15"/>
        <v>#DIV/0!</v>
      </c>
      <c r="BY33" s="97"/>
      <c r="BZ33" s="98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3"/>
      <c r="CL33" s="94" t="e">
        <f t="shared" si="16"/>
        <v>#DIV/0!</v>
      </c>
      <c r="CM33" s="99" t="e">
        <f t="shared" si="17"/>
        <v>#DIV/0!</v>
      </c>
      <c r="CN33" s="97"/>
      <c r="CO33" s="98"/>
      <c r="CP33" s="91"/>
      <c r="CQ33" s="91"/>
      <c r="CR33" s="96" t="e">
        <f t="shared" si="18"/>
        <v>#DIV/0!</v>
      </c>
      <c r="CS33" s="139"/>
      <c r="CT33" s="140"/>
      <c r="CU33" s="91"/>
      <c r="CV33" s="91"/>
      <c r="CW33" s="91"/>
      <c r="CX33" s="91"/>
      <c r="CY33" s="91"/>
      <c r="CZ33" s="91"/>
      <c r="DA33" s="96" t="e">
        <f t="shared" si="3"/>
        <v>#DIV/0!</v>
      </c>
      <c r="DB33" s="141"/>
      <c r="DC33" s="120"/>
      <c r="DD33" s="91"/>
      <c r="DE33" s="91"/>
      <c r="DF33" s="91"/>
      <c r="DG33" s="91"/>
      <c r="DH33" s="91"/>
      <c r="DI33" s="91"/>
      <c r="DJ33" s="100" t="e">
        <f t="shared" si="19"/>
        <v>#DIV/0!</v>
      </c>
      <c r="DK33" s="101"/>
      <c r="DL33" s="99" t="e">
        <f t="shared" si="20"/>
        <v>#DIV/0!</v>
      </c>
      <c r="DM33" s="90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102"/>
      <c r="DZ33" s="103" t="e">
        <f t="shared" si="21"/>
        <v>#DIV/0!</v>
      </c>
      <c r="EA33" s="104" t="e">
        <f t="shared" si="22"/>
        <v>#DIV/0!</v>
      </c>
      <c r="EB33" s="90"/>
      <c r="EC33" s="91"/>
      <c r="ED33" s="91"/>
      <c r="EE33" s="91"/>
      <c r="EF33" s="91"/>
      <c r="EG33" s="91"/>
      <c r="EH33" s="91"/>
      <c r="EI33" s="91"/>
      <c r="EJ33" s="96" t="e">
        <f t="shared" si="4"/>
        <v>#DIV/0!</v>
      </c>
      <c r="EK33" s="90"/>
      <c r="EL33" s="91"/>
      <c r="EM33" s="91"/>
      <c r="EN33" s="91"/>
      <c r="EO33" s="96" t="e">
        <f t="shared" si="23"/>
        <v>#DIV/0!</v>
      </c>
      <c r="EP33" s="90"/>
      <c r="EQ33" s="91"/>
      <c r="ER33" s="91"/>
      <c r="ES33" s="91"/>
      <c r="ET33" s="96" t="e">
        <f t="shared" si="24"/>
        <v>#DIV/0!</v>
      </c>
      <c r="EU33" s="90"/>
      <c r="EV33" s="91"/>
      <c r="EW33" s="91"/>
      <c r="EX33" s="91"/>
      <c r="EY33" s="96" t="e">
        <f t="shared" si="25"/>
        <v>#DIV/0!</v>
      </c>
      <c r="EZ33" s="90"/>
      <c r="FA33" s="91"/>
      <c r="FB33" s="91"/>
      <c r="FC33" s="91"/>
      <c r="FD33" s="106" t="e">
        <f t="shared" si="26"/>
        <v>#DIV/0!</v>
      </c>
      <c r="FE33" s="90"/>
      <c r="FF33" s="91"/>
      <c r="FG33" s="91"/>
      <c r="FH33" s="91"/>
      <c r="FI33" s="107" t="e">
        <f t="shared" si="27"/>
        <v>#DIV/0!</v>
      </c>
      <c r="FJ33" s="108"/>
      <c r="FK33" s="109"/>
      <c r="FL33" s="109"/>
      <c r="FM33" s="109"/>
      <c r="FN33" s="110" t="e">
        <f t="shared" si="28"/>
        <v>#DIV/0!</v>
      </c>
      <c r="FO33" s="108"/>
      <c r="FP33" s="109"/>
      <c r="FQ33" s="109"/>
      <c r="FR33" s="109"/>
      <c r="FS33" s="110" t="e">
        <f t="shared" si="29"/>
        <v>#DIV/0!</v>
      </c>
      <c r="FT33" s="108"/>
      <c r="FU33" s="109"/>
      <c r="FV33" s="109"/>
      <c r="FW33" s="109"/>
      <c r="FX33" s="110" t="e">
        <f t="shared" si="30"/>
        <v>#DIV/0!</v>
      </c>
      <c r="FY33" s="111" t="e">
        <f t="shared" si="31"/>
        <v>#DIV/0!</v>
      </c>
      <c r="FZ33" s="108"/>
      <c r="GA33" s="109"/>
      <c r="GB33" s="109"/>
      <c r="GC33" s="109"/>
      <c r="GD33" s="112" t="e">
        <f t="shared" si="32"/>
        <v>#DIV/0!</v>
      </c>
      <c r="GE33" s="113" t="e">
        <f t="shared" si="5"/>
        <v>#DIV/0!</v>
      </c>
      <c r="GF33" s="90"/>
      <c r="GG33" s="91"/>
      <c r="GH33" s="91"/>
      <c r="GI33" s="91"/>
      <c r="GJ33" s="91"/>
      <c r="GK33" s="91"/>
      <c r="GL33" s="91"/>
      <c r="GM33" s="91"/>
      <c r="GN33" s="136" t="e">
        <f t="shared" si="33"/>
        <v>#DIV/0!</v>
      </c>
      <c r="GO33" s="110" t="e">
        <f t="shared" si="34"/>
        <v>#DIV/0!</v>
      </c>
      <c r="GP33" s="90"/>
      <c r="GQ33" s="91"/>
      <c r="GR33" s="91"/>
      <c r="GS33" s="91"/>
      <c r="GT33" s="91"/>
      <c r="GU33" s="91"/>
      <c r="GV33" s="91"/>
      <c r="GW33" s="91"/>
      <c r="GX33" s="136" t="e">
        <f t="shared" si="35"/>
        <v>#DIV/0!</v>
      </c>
      <c r="GY33" s="115" t="e">
        <f t="shared" si="36"/>
        <v>#DIV/0!</v>
      </c>
      <c r="GZ33" s="90"/>
      <c r="HA33" s="137"/>
      <c r="HB33" s="137"/>
      <c r="HC33" s="137"/>
      <c r="HD33" s="137"/>
      <c r="HE33" s="91"/>
      <c r="HF33" s="91"/>
      <c r="HG33" s="91"/>
      <c r="HH33" s="136" t="e">
        <f t="shared" si="37"/>
        <v>#DIV/0!</v>
      </c>
      <c r="HI33" s="115" t="e">
        <f t="shared" si="38"/>
        <v>#DIV/0!</v>
      </c>
      <c r="HJ33" s="90"/>
      <c r="HK33" s="91"/>
      <c r="HL33" s="91"/>
      <c r="HM33" s="91"/>
      <c r="HN33" s="91"/>
      <c r="HO33" s="91"/>
      <c r="HP33" s="91"/>
      <c r="HQ33" s="91"/>
      <c r="HR33" s="136" t="e">
        <f t="shared" si="39"/>
        <v>#DIV/0!</v>
      </c>
      <c r="HS33" s="115" t="e">
        <f t="shared" si="40"/>
        <v>#DIV/0!</v>
      </c>
      <c r="HT33" s="90"/>
      <c r="HU33" s="91"/>
      <c r="HV33" s="91"/>
      <c r="HW33" s="91"/>
      <c r="HX33" s="91"/>
      <c r="HY33" s="91"/>
      <c r="HZ33" s="91"/>
      <c r="IA33" s="91"/>
      <c r="IB33" s="136" t="e">
        <f t="shared" si="41"/>
        <v>#DIV/0!</v>
      </c>
      <c r="IC33" s="117" t="e">
        <f t="shared" si="42"/>
        <v>#DIV/0!</v>
      </c>
      <c r="ID33" s="138"/>
      <c r="IE33" s="119" t="e">
        <f t="shared" si="6"/>
        <v>#DIV/0!</v>
      </c>
      <c r="IF33" s="120" t="e">
        <f t="shared" si="7"/>
        <v>#DIV/0!</v>
      </c>
      <c r="IG33" s="121" t="e">
        <f t="shared" si="43"/>
        <v>#DIV/0!</v>
      </c>
      <c r="IH33" s="122" t="e">
        <f t="shared" si="44"/>
        <v>#DIV/0!</v>
      </c>
      <c r="II33" s="123" t="e">
        <f t="shared" si="45"/>
        <v>#DIV/0!</v>
      </c>
      <c r="IJ33" s="124" t="e">
        <f t="shared" si="46"/>
        <v>#DIV/0!</v>
      </c>
      <c r="IK33" s="145" t="e">
        <f t="shared" si="47"/>
        <v>#DIV/0!</v>
      </c>
      <c r="IL33" s="146"/>
      <c r="IM33" s="147"/>
    </row>
    <row r="34" spans="1:247" x14ac:dyDescent="0.3">
      <c r="A34" s="40">
        <v>1</v>
      </c>
      <c r="B34" s="41"/>
      <c r="C34" s="41"/>
      <c r="D34" s="41"/>
      <c r="E34" s="41"/>
      <c r="F34" s="42"/>
      <c r="G34" s="43"/>
      <c r="H34" s="148" t="e">
        <f t="shared" si="0"/>
        <v>#DIV/0!</v>
      </c>
      <c r="I34" s="148" t="e">
        <f t="shared" si="1"/>
        <v>#DIV/0!</v>
      </c>
      <c r="J34" s="149"/>
      <c r="K34" s="150"/>
      <c r="L34" s="90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3"/>
      <c r="Y34" s="94" t="e">
        <f t="shared" si="8"/>
        <v>#DIV/0!</v>
      </c>
      <c r="Z34" s="95" t="e">
        <f t="shared" si="2"/>
        <v>#DIV/0!</v>
      </c>
      <c r="AA34" s="90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3"/>
      <c r="AN34" s="94" t="e">
        <f t="shared" si="9"/>
        <v>#DIV/0!</v>
      </c>
      <c r="AO34" s="95" t="e">
        <f t="shared" si="10"/>
        <v>#DIV/0!</v>
      </c>
      <c r="AP34" s="90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3"/>
      <c r="BC34" s="94" t="e">
        <f t="shared" si="11"/>
        <v>#DIV/0!</v>
      </c>
      <c r="BD34" s="95" t="e">
        <f t="shared" si="12"/>
        <v>#DIV/0!</v>
      </c>
      <c r="BE34" s="90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3"/>
      <c r="BR34" s="94" t="e">
        <f t="shared" si="13"/>
        <v>#DIV/0!</v>
      </c>
      <c r="BS34" s="95" t="e">
        <f t="shared" si="14"/>
        <v>#DIV/0!</v>
      </c>
      <c r="BT34" s="90"/>
      <c r="BU34" s="91"/>
      <c r="BV34" s="91"/>
      <c r="BW34" s="91"/>
      <c r="BX34" s="96" t="e">
        <f t="shared" si="15"/>
        <v>#DIV/0!</v>
      </c>
      <c r="BY34" s="90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3"/>
      <c r="CL34" s="94" t="e">
        <f t="shared" si="16"/>
        <v>#DIV/0!</v>
      </c>
      <c r="CM34" s="99" t="e">
        <f t="shared" si="17"/>
        <v>#DIV/0!</v>
      </c>
      <c r="CN34" s="90"/>
      <c r="CO34" s="91"/>
      <c r="CP34" s="91"/>
      <c r="CQ34" s="91"/>
      <c r="CR34" s="96" t="e">
        <f t="shared" si="18"/>
        <v>#DIV/0!</v>
      </c>
      <c r="CS34" s="141"/>
      <c r="CT34" s="120"/>
      <c r="CU34" s="91"/>
      <c r="CV34" s="91"/>
      <c r="CW34" s="91"/>
      <c r="CX34" s="91"/>
      <c r="CY34" s="91"/>
      <c r="CZ34" s="91"/>
      <c r="DA34" s="96" t="e">
        <f t="shared" si="3"/>
        <v>#DIV/0!</v>
      </c>
      <c r="DB34" s="141"/>
      <c r="DC34" s="120"/>
      <c r="DD34" s="91"/>
      <c r="DE34" s="91"/>
      <c r="DF34" s="91"/>
      <c r="DG34" s="91"/>
      <c r="DH34" s="91"/>
      <c r="DI34" s="91"/>
      <c r="DJ34" s="100" t="e">
        <f t="shared" si="19"/>
        <v>#DIV/0!</v>
      </c>
      <c r="DK34" s="101"/>
      <c r="DL34" s="99" t="e">
        <f t="shared" si="20"/>
        <v>#DIV/0!</v>
      </c>
      <c r="DM34" s="90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102"/>
      <c r="DZ34" s="103" t="e">
        <f t="shared" si="21"/>
        <v>#DIV/0!</v>
      </c>
      <c r="EA34" s="104" t="e">
        <f t="shared" si="22"/>
        <v>#DIV/0!</v>
      </c>
      <c r="EB34" s="90"/>
      <c r="EC34" s="91"/>
      <c r="ED34" s="91"/>
      <c r="EE34" s="91"/>
      <c r="EF34" s="91"/>
      <c r="EG34" s="91"/>
      <c r="EH34" s="91"/>
      <c r="EI34" s="91"/>
      <c r="EJ34" s="96" t="e">
        <f t="shared" si="4"/>
        <v>#DIV/0!</v>
      </c>
      <c r="EK34" s="90"/>
      <c r="EL34" s="91"/>
      <c r="EM34" s="91"/>
      <c r="EN34" s="91"/>
      <c r="EO34" s="96" t="e">
        <f t="shared" si="23"/>
        <v>#DIV/0!</v>
      </c>
      <c r="EP34" s="90"/>
      <c r="EQ34" s="91"/>
      <c r="ER34" s="91"/>
      <c r="ES34" s="91"/>
      <c r="ET34" s="96" t="e">
        <f t="shared" si="24"/>
        <v>#DIV/0!</v>
      </c>
      <c r="EU34" s="90"/>
      <c r="EV34" s="91"/>
      <c r="EW34" s="91"/>
      <c r="EX34" s="91"/>
      <c r="EY34" s="96" t="e">
        <f t="shared" si="25"/>
        <v>#DIV/0!</v>
      </c>
      <c r="EZ34" s="90"/>
      <c r="FA34" s="91"/>
      <c r="FB34" s="91"/>
      <c r="FC34" s="91"/>
      <c r="FD34" s="106" t="e">
        <f t="shared" si="26"/>
        <v>#DIV/0!</v>
      </c>
      <c r="FE34" s="90"/>
      <c r="FF34" s="91"/>
      <c r="FG34" s="91"/>
      <c r="FH34" s="91"/>
      <c r="FI34" s="107" t="e">
        <f t="shared" si="27"/>
        <v>#DIV/0!</v>
      </c>
      <c r="FJ34" s="90"/>
      <c r="FK34" s="91"/>
      <c r="FL34" s="91"/>
      <c r="FM34" s="91"/>
      <c r="FN34" s="110" t="e">
        <f t="shared" si="28"/>
        <v>#DIV/0!</v>
      </c>
      <c r="FO34" s="90"/>
      <c r="FP34" s="91"/>
      <c r="FQ34" s="91"/>
      <c r="FR34" s="91"/>
      <c r="FS34" s="110" t="e">
        <f t="shared" si="29"/>
        <v>#DIV/0!</v>
      </c>
      <c r="FT34" s="90"/>
      <c r="FU34" s="91"/>
      <c r="FV34" s="91"/>
      <c r="FW34" s="91"/>
      <c r="FX34" s="110" t="e">
        <f t="shared" si="30"/>
        <v>#DIV/0!</v>
      </c>
      <c r="FY34" s="111" t="e">
        <f t="shared" si="31"/>
        <v>#DIV/0!</v>
      </c>
      <c r="FZ34" s="90"/>
      <c r="GA34" s="91"/>
      <c r="GB34" s="91"/>
      <c r="GC34" s="91"/>
      <c r="GD34" s="136" t="e">
        <f t="shared" si="32"/>
        <v>#DIV/0!</v>
      </c>
      <c r="GE34" s="113" t="e">
        <f t="shared" si="5"/>
        <v>#DIV/0!</v>
      </c>
      <c r="GF34" s="90"/>
      <c r="GG34" s="91"/>
      <c r="GH34" s="91"/>
      <c r="GI34" s="91"/>
      <c r="GJ34" s="91"/>
      <c r="GK34" s="91"/>
      <c r="GL34" s="91"/>
      <c r="GM34" s="91"/>
      <c r="GN34" s="136" t="e">
        <f t="shared" si="33"/>
        <v>#DIV/0!</v>
      </c>
      <c r="GO34" s="110" t="e">
        <f t="shared" si="34"/>
        <v>#DIV/0!</v>
      </c>
      <c r="GP34" s="90"/>
      <c r="GQ34" s="91"/>
      <c r="GR34" s="91"/>
      <c r="GS34" s="91"/>
      <c r="GT34" s="91"/>
      <c r="GU34" s="91"/>
      <c r="GV34" s="91"/>
      <c r="GW34" s="91"/>
      <c r="GX34" s="136" t="e">
        <f t="shared" si="35"/>
        <v>#DIV/0!</v>
      </c>
      <c r="GY34" s="115" t="e">
        <f t="shared" si="36"/>
        <v>#DIV/0!</v>
      </c>
      <c r="GZ34" s="90"/>
      <c r="HA34" s="137"/>
      <c r="HB34" s="137"/>
      <c r="HC34" s="137"/>
      <c r="HD34" s="137"/>
      <c r="HE34" s="91"/>
      <c r="HF34" s="91"/>
      <c r="HG34" s="91"/>
      <c r="HH34" s="136" t="e">
        <f t="shared" si="37"/>
        <v>#DIV/0!</v>
      </c>
      <c r="HI34" s="115" t="e">
        <f t="shared" si="38"/>
        <v>#DIV/0!</v>
      </c>
      <c r="HJ34" s="90"/>
      <c r="HK34" s="91"/>
      <c r="HL34" s="91"/>
      <c r="HM34" s="91"/>
      <c r="HN34" s="91"/>
      <c r="HO34" s="91"/>
      <c r="HP34" s="91"/>
      <c r="HQ34" s="91"/>
      <c r="HR34" s="136" t="e">
        <f t="shared" si="39"/>
        <v>#DIV/0!</v>
      </c>
      <c r="HS34" s="115" t="e">
        <f t="shared" si="40"/>
        <v>#DIV/0!</v>
      </c>
      <c r="HT34" s="90"/>
      <c r="HU34" s="91"/>
      <c r="HV34" s="91"/>
      <c r="HW34" s="91"/>
      <c r="HX34" s="91"/>
      <c r="HY34" s="91"/>
      <c r="HZ34" s="91"/>
      <c r="IA34" s="91"/>
      <c r="IB34" s="136" t="e">
        <f t="shared" si="41"/>
        <v>#DIV/0!</v>
      </c>
      <c r="IC34" s="117" t="e">
        <f t="shared" si="42"/>
        <v>#DIV/0!</v>
      </c>
      <c r="ID34" s="138"/>
      <c r="IE34" s="120"/>
      <c r="IF34" s="120"/>
      <c r="IG34" s="121" t="e">
        <f t="shared" si="43"/>
        <v>#DIV/0!</v>
      </c>
      <c r="IH34" s="122" t="e">
        <f t="shared" si="44"/>
        <v>#DIV/0!</v>
      </c>
      <c r="II34" s="123" t="e">
        <f t="shared" si="45"/>
        <v>#DIV/0!</v>
      </c>
      <c r="IJ34" s="124" t="e">
        <f t="shared" si="46"/>
        <v>#DIV/0!</v>
      </c>
      <c r="IK34" s="79" t="e">
        <f t="shared" si="47"/>
        <v>#DIV/0!</v>
      </c>
      <c r="IL34" s="151"/>
      <c r="IM34" s="151"/>
    </row>
    <row r="35" spans="1:247" x14ac:dyDescent="0.3">
      <c r="A35" s="84">
        <v>2</v>
      </c>
      <c r="B35" s="85"/>
      <c r="C35" s="85"/>
      <c r="D35" s="85"/>
      <c r="E35" s="85"/>
      <c r="F35" s="86"/>
      <c r="G35" s="43"/>
      <c r="H35" s="148" t="e">
        <f t="shared" si="0"/>
        <v>#DIV/0!</v>
      </c>
      <c r="I35" s="148" t="e">
        <f t="shared" si="1"/>
        <v>#DIV/0!</v>
      </c>
      <c r="J35" s="149"/>
      <c r="K35" s="150"/>
      <c r="L35" s="90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3"/>
      <c r="Y35" s="94" t="e">
        <f t="shared" si="8"/>
        <v>#DIV/0!</v>
      </c>
      <c r="Z35" s="95" t="e">
        <f t="shared" si="2"/>
        <v>#DIV/0!</v>
      </c>
      <c r="AA35" s="90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3"/>
      <c r="AN35" s="94" t="e">
        <f t="shared" si="9"/>
        <v>#DIV/0!</v>
      </c>
      <c r="AO35" s="95" t="e">
        <f t="shared" si="10"/>
        <v>#DIV/0!</v>
      </c>
      <c r="AP35" s="90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3"/>
      <c r="BC35" s="94" t="e">
        <f t="shared" si="11"/>
        <v>#DIV/0!</v>
      </c>
      <c r="BD35" s="95" t="e">
        <f t="shared" si="12"/>
        <v>#DIV/0!</v>
      </c>
      <c r="BE35" s="90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3"/>
      <c r="BR35" s="94" t="e">
        <f t="shared" si="13"/>
        <v>#DIV/0!</v>
      </c>
      <c r="BS35" s="95" t="e">
        <f t="shared" si="14"/>
        <v>#DIV/0!</v>
      </c>
      <c r="BT35" s="90"/>
      <c r="BU35" s="91"/>
      <c r="BV35" s="91"/>
      <c r="BW35" s="91"/>
      <c r="BX35" s="96" t="e">
        <f t="shared" si="15"/>
        <v>#DIV/0!</v>
      </c>
      <c r="BY35" s="90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3"/>
      <c r="CL35" s="94" t="e">
        <f t="shared" si="16"/>
        <v>#DIV/0!</v>
      </c>
      <c r="CM35" s="99" t="e">
        <f t="shared" si="17"/>
        <v>#DIV/0!</v>
      </c>
      <c r="CN35" s="90"/>
      <c r="CO35" s="91"/>
      <c r="CP35" s="91"/>
      <c r="CQ35" s="91"/>
      <c r="CR35" s="96" t="e">
        <f t="shared" si="18"/>
        <v>#DIV/0!</v>
      </c>
      <c r="CS35" s="141"/>
      <c r="CT35" s="120"/>
      <c r="CU35" s="91"/>
      <c r="CV35" s="91"/>
      <c r="CW35" s="91"/>
      <c r="CX35" s="91"/>
      <c r="CY35" s="91"/>
      <c r="CZ35" s="91"/>
      <c r="DA35" s="96" t="e">
        <f t="shared" si="3"/>
        <v>#DIV/0!</v>
      </c>
      <c r="DB35" s="141"/>
      <c r="DC35" s="120"/>
      <c r="DD35" s="91"/>
      <c r="DE35" s="91"/>
      <c r="DF35" s="91"/>
      <c r="DG35" s="91"/>
      <c r="DH35" s="91"/>
      <c r="DI35" s="91"/>
      <c r="DJ35" s="100" t="e">
        <f t="shared" si="19"/>
        <v>#DIV/0!</v>
      </c>
      <c r="DK35" s="101"/>
      <c r="DL35" s="99" t="e">
        <f t="shared" si="20"/>
        <v>#DIV/0!</v>
      </c>
      <c r="DM35" s="90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102"/>
      <c r="DZ35" s="103" t="e">
        <f t="shared" si="21"/>
        <v>#DIV/0!</v>
      </c>
      <c r="EA35" s="104" t="e">
        <f t="shared" si="22"/>
        <v>#DIV/0!</v>
      </c>
      <c r="EB35" s="90"/>
      <c r="EC35" s="91"/>
      <c r="ED35" s="91"/>
      <c r="EE35" s="91"/>
      <c r="EF35" s="91"/>
      <c r="EG35" s="91"/>
      <c r="EH35" s="91"/>
      <c r="EI35" s="91"/>
      <c r="EJ35" s="96" t="e">
        <f t="shared" si="4"/>
        <v>#DIV/0!</v>
      </c>
      <c r="EK35" s="90"/>
      <c r="EL35" s="91"/>
      <c r="EM35" s="91"/>
      <c r="EN35" s="91"/>
      <c r="EO35" s="96" t="e">
        <f t="shared" si="23"/>
        <v>#DIV/0!</v>
      </c>
      <c r="EP35" s="90"/>
      <c r="EQ35" s="91"/>
      <c r="ER35" s="91"/>
      <c r="ES35" s="91"/>
      <c r="ET35" s="96" t="e">
        <f t="shared" si="24"/>
        <v>#DIV/0!</v>
      </c>
      <c r="EU35" s="90"/>
      <c r="EV35" s="91"/>
      <c r="EW35" s="91"/>
      <c r="EX35" s="91"/>
      <c r="EY35" s="96" t="e">
        <f t="shared" si="25"/>
        <v>#DIV/0!</v>
      </c>
      <c r="EZ35" s="90"/>
      <c r="FA35" s="91"/>
      <c r="FB35" s="91"/>
      <c r="FC35" s="91"/>
      <c r="FD35" s="106" t="e">
        <f t="shared" si="26"/>
        <v>#DIV/0!</v>
      </c>
      <c r="FE35" s="90"/>
      <c r="FF35" s="91"/>
      <c r="FG35" s="91"/>
      <c r="FH35" s="91"/>
      <c r="FI35" s="107" t="e">
        <f t="shared" si="27"/>
        <v>#DIV/0!</v>
      </c>
      <c r="FJ35" s="90"/>
      <c r="FK35" s="91"/>
      <c r="FL35" s="91"/>
      <c r="FM35" s="91"/>
      <c r="FN35" s="110" t="e">
        <f t="shared" si="28"/>
        <v>#DIV/0!</v>
      </c>
      <c r="FO35" s="90"/>
      <c r="FP35" s="91"/>
      <c r="FQ35" s="91"/>
      <c r="FR35" s="91"/>
      <c r="FS35" s="110" t="e">
        <f t="shared" si="29"/>
        <v>#DIV/0!</v>
      </c>
      <c r="FT35" s="90"/>
      <c r="FU35" s="91"/>
      <c r="FV35" s="91"/>
      <c r="FW35" s="91"/>
      <c r="FX35" s="110" t="e">
        <f t="shared" si="30"/>
        <v>#DIV/0!</v>
      </c>
      <c r="FY35" s="111" t="e">
        <f t="shared" si="31"/>
        <v>#DIV/0!</v>
      </c>
      <c r="FZ35" s="90"/>
      <c r="GA35" s="91"/>
      <c r="GB35" s="91"/>
      <c r="GC35" s="91"/>
      <c r="GD35" s="136" t="e">
        <f t="shared" si="32"/>
        <v>#DIV/0!</v>
      </c>
      <c r="GE35" s="113" t="e">
        <f t="shared" si="5"/>
        <v>#DIV/0!</v>
      </c>
      <c r="GF35" s="90"/>
      <c r="GG35" s="91"/>
      <c r="GH35" s="91"/>
      <c r="GI35" s="91"/>
      <c r="GJ35" s="91"/>
      <c r="GK35" s="91"/>
      <c r="GL35" s="91"/>
      <c r="GM35" s="91"/>
      <c r="GN35" s="136" t="e">
        <f t="shared" si="33"/>
        <v>#DIV/0!</v>
      </c>
      <c r="GO35" s="110" t="e">
        <f t="shared" si="34"/>
        <v>#DIV/0!</v>
      </c>
      <c r="GP35" s="90"/>
      <c r="GQ35" s="91"/>
      <c r="GR35" s="91"/>
      <c r="GS35" s="91"/>
      <c r="GT35" s="91"/>
      <c r="GU35" s="91"/>
      <c r="GV35" s="91"/>
      <c r="GW35" s="91"/>
      <c r="GX35" s="136" t="e">
        <f t="shared" si="35"/>
        <v>#DIV/0!</v>
      </c>
      <c r="GY35" s="115" t="e">
        <f t="shared" si="36"/>
        <v>#DIV/0!</v>
      </c>
      <c r="GZ35" s="90"/>
      <c r="HA35" s="137"/>
      <c r="HB35" s="137"/>
      <c r="HC35" s="137"/>
      <c r="HD35" s="137"/>
      <c r="HE35" s="91"/>
      <c r="HF35" s="91"/>
      <c r="HG35" s="91"/>
      <c r="HH35" s="136" t="e">
        <f t="shared" si="37"/>
        <v>#DIV/0!</v>
      </c>
      <c r="HI35" s="115" t="e">
        <f t="shared" si="38"/>
        <v>#DIV/0!</v>
      </c>
      <c r="HJ35" s="90"/>
      <c r="HK35" s="91"/>
      <c r="HL35" s="91"/>
      <c r="HM35" s="91"/>
      <c r="HN35" s="91"/>
      <c r="HO35" s="91"/>
      <c r="HP35" s="91"/>
      <c r="HQ35" s="91"/>
      <c r="HR35" s="136" t="e">
        <f t="shared" si="39"/>
        <v>#DIV/0!</v>
      </c>
      <c r="HS35" s="115" t="e">
        <f t="shared" si="40"/>
        <v>#DIV/0!</v>
      </c>
      <c r="HT35" s="90"/>
      <c r="HU35" s="91"/>
      <c r="HV35" s="91"/>
      <c r="HW35" s="91"/>
      <c r="HX35" s="91"/>
      <c r="HY35" s="91"/>
      <c r="HZ35" s="91"/>
      <c r="IA35" s="91"/>
      <c r="IB35" s="136" t="e">
        <f t="shared" si="41"/>
        <v>#DIV/0!</v>
      </c>
      <c r="IC35" s="117" t="e">
        <f t="shared" si="42"/>
        <v>#DIV/0!</v>
      </c>
      <c r="ID35" s="138"/>
      <c r="IE35" s="120"/>
      <c r="IF35" s="120"/>
      <c r="IG35" s="121" t="e">
        <f t="shared" si="43"/>
        <v>#DIV/0!</v>
      </c>
      <c r="IH35" s="122" t="e">
        <f t="shared" si="44"/>
        <v>#DIV/0!</v>
      </c>
      <c r="II35" s="123" t="e">
        <f t="shared" si="45"/>
        <v>#DIV/0!</v>
      </c>
      <c r="IJ35" s="124" t="e">
        <f t="shared" si="46"/>
        <v>#DIV/0!</v>
      </c>
      <c r="IK35" s="124" t="e">
        <f t="shared" si="47"/>
        <v>#DIV/0!</v>
      </c>
      <c r="IL35" s="125"/>
      <c r="IM35" s="125"/>
    </row>
    <row r="36" spans="1:247" x14ac:dyDescent="0.3">
      <c r="A36" s="84">
        <v>3</v>
      </c>
      <c r="B36" s="85"/>
      <c r="C36" s="85"/>
      <c r="D36" s="41"/>
      <c r="E36" s="85"/>
      <c r="F36" s="86"/>
      <c r="G36" s="43"/>
      <c r="H36" s="148" t="e">
        <f t="shared" si="0"/>
        <v>#DIV/0!</v>
      </c>
      <c r="I36" s="148" t="e">
        <f t="shared" si="1"/>
        <v>#DIV/0!</v>
      </c>
      <c r="J36" s="149"/>
      <c r="K36" s="150"/>
      <c r="L36" s="90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3"/>
      <c r="Y36" s="94" t="e">
        <f t="shared" si="8"/>
        <v>#DIV/0!</v>
      </c>
      <c r="Z36" s="95" t="e">
        <f t="shared" si="2"/>
        <v>#DIV/0!</v>
      </c>
      <c r="AA36" s="90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3"/>
      <c r="AN36" s="94" t="e">
        <f t="shared" si="9"/>
        <v>#DIV/0!</v>
      </c>
      <c r="AO36" s="95" t="e">
        <f t="shared" si="10"/>
        <v>#DIV/0!</v>
      </c>
      <c r="AP36" s="90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3"/>
      <c r="BC36" s="94" t="e">
        <f t="shared" si="11"/>
        <v>#DIV/0!</v>
      </c>
      <c r="BD36" s="95" t="e">
        <f t="shared" si="12"/>
        <v>#DIV/0!</v>
      </c>
      <c r="BE36" s="90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3"/>
      <c r="BR36" s="94" t="e">
        <f t="shared" si="13"/>
        <v>#DIV/0!</v>
      </c>
      <c r="BS36" s="95" t="e">
        <f t="shared" si="14"/>
        <v>#DIV/0!</v>
      </c>
      <c r="BT36" s="90"/>
      <c r="BU36" s="91"/>
      <c r="BV36" s="91"/>
      <c r="BW36" s="91"/>
      <c r="BX36" s="96" t="e">
        <f t="shared" si="15"/>
        <v>#DIV/0!</v>
      </c>
      <c r="BY36" s="90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3"/>
      <c r="CL36" s="94" t="e">
        <f t="shared" si="16"/>
        <v>#DIV/0!</v>
      </c>
      <c r="CM36" s="99" t="e">
        <f t="shared" si="17"/>
        <v>#DIV/0!</v>
      </c>
      <c r="CN36" s="90"/>
      <c r="CO36" s="91"/>
      <c r="CP36" s="91"/>
      <c r="CQ36" s="91"/>
      <c r="CR36" s="96" t="e">
        <f t="shared" si="18"/>
        <v>#DIV/0!</v>
      </c>
      <c r="CS36" s="141"/>
      <c r="CT36" s="120"/>
      <c r="CU36" s="91"/>
      <c r="CV36" s="91"/>
      <c r="CW36" s="91"/>
      <c r="CX36" s="91"/>
      <c r="CY36" s="91"/>
      <c r="CZ36" s="91"/>
      <c r="DA36" s="96" t="e">
        <f t="shared" si="3"/>
        <v>#DIV/0!</v>
      </c>
      <c r="DB36" s="141"/>
      <c r="DC36" s="120"/>
      <c r="DD36" s="91"/>
      <c r="DE36" s="91"/>
      <c r="DF36" s="91"/>
      <c r="DG36" s="91"/>
      <c r="DH36" s="91"/>
      <c r="DI36" s="91"/>
      <c r="DJ36" s="100" t="e">
        <f t="shared" si="19"/>
        <v>#DIV/0!</v>
      </c>
      <c r="DK36" s="101"/>
      <c r="DL36" s="99" t="e">
        <f t="shared" si="20"/>
        <v>#DIV/0!</v>
      </c>
      <c r="DM36" s="90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102"/>
      <c r="DZ36" s="103" t="e">
        <f t="shared" si="21"/>
        <v>#DIV/0!</v>
      </c>
      <c r="EA36" s="104" t="e">
        <f t="shared" si="22"/>
        <v>#DIV/0!</v>
      </c>
      <c r="EB36" s="90"/>
      <c r="EC36" s="91"/>
      <c r="ED36" s="91"/>
      <c r="EE36" s="91"/>
      <c r="EF36" s="91"/>
      <c r="EG36" s="91"/>
      <c r="EH36" s="91"/>
      <c r="EI36" s="91"/>
      <c r="EJ36" s="96" t="e">
        <f t="shared" si="4"/>
        <v>#DIV/0!</v>
      </c>
      <c r="EK36" s="90"/>
      <c r="EL36" s="91"/>
      <c r="EM36" s="91"/>
      <c r="EN36" s="91"/>
      <c r="EO36" s="96" t="e">
        <f t="shared" si="23"/>
        <v>#DIV/0!</v>
      </c>
      <c r="EP36" s="90"/>
      <c r="EQ36" s="91"/>
      <c r="ER36" s="91"/>
      <c r="ES36" s="91"/>
      <c r="ET36" s="96" t="e">
        <f t="shared" si="24"/>
        <v>#DIV/0!</v>
      </c>
      <c r="EU36" s="90"/>
      <c r="EV36" s="91"/>
      <c r="EW36" s="91"/>
      <c r="EX36" s="91"/>
      <c r="EY36" s="96" t="e">
        <f t="shared" si="25"/>
        <v>#DIV/0!</v>
      </c>
      <c r="EZ36" s="90"/>
      <c r="FA36" s="91"/>
      <c r="FB36" s="91"/>
      <c r="FC36" s="91"/>
      <c r="FD36" s="106" t="e">
        <f t="shared" si="26"/>
        <v>#DIV/0!</v>
      </c>
      <c r="FE36" s="90"/>
      <c r="FF36" s="91"/>
      <c r="FG36" s="91"/>
      <c r="FH36" s="91"/>
      <c r="FI36" s="107" t="e">
        <f t="shared" si="27"/>
        <v>#DIV/0!</v>
      </c>
      <c r="FJ36" s="90"/>
      <c r="FK36" s="91"/>
      <c r="FL36" s="91"/>
      <c r="FM36" s="91"/>
      <c r="FN36" s="110" t="e">
        <f t="shared" si="28"/>
        <v>#DIV/0!</v>
      </c>
      <c r="FO36" s="90"/>
      <c r="FP36" s="91"/>
      <c r="FQ36" s="91"/>
      <c r="FR36" s="91"/>
      <c r="FS36" s="110" t="e">
        <f t="shared" si="29"/>
        <v>#DIV/0!</v>
      </c>
      <c r="FT36" s="90"/>
      <c r="FU36" s="91"/>
      <c r="FV36" s="91"/>
      <c r="FW36" s="91"/>
      <c r="FX36" s="110" t="e">
        <f t="shared" si="30"/>
        <v>#DIV/0!</v>
      </c>
      <c r="FY36" s="111" t="e">
        <f t="shared" si="31"/>
        <v>#DIV/0!</v>
      </c>
      <c r="FZ36" s="90"/>
      <c r="GA36" s="91"/>
      <c r="GB36" s="91"/>
      <c r="GC36" s="91"/>
      <c r="GD36" s="136" t="e">
        <f t="shared" si="32"/>
        <v>#DIV/0!</v>
      </c>
      <c r="GE36" s="113" t="e">
        <f t="shared" si="5"/>
        <v>#DIV/0!</v>
      </c>
      <c r="GF36" s="90"/>
      <c r="GG36" s="91"/>
      <c r="GH36" s="91"/>
      <c r="GI36" s="91"/>
      <c r="GJ36" s="91"/>
      <c r="GK36" s="91"/>
      <c r="GL36" s="91"/>
      <c r="GM36" s="91"/>
      <c r="GN36" s="136" t="e">
        <f t="shared" si="33"/>
        <v>#DIV/0!</v>
      </c>
      <c r="GO36" s="110" t="e">
        <f t="shared" si="34"/>
        <v>#DIV/0!</v>
      </c>
      <c r="GP36" s="90"/>
      <c r="GQ36" s="91"/>
      <c r="GR36" s="91"/>
      <c r="GS36" s="91"/>
      <c r="GT36" s="91"/>
      <c r="GU36" s="91"/>
      <c r="GV36" s="91"/>
      <c r="GW36" s="91"/>
      <c r="GX36" s="136" t="e">
        <f t="shared" si="35"/>
        <v>#DIV/0!</v>
      </c>
      <c r="GY36" s="115" t="e">
        <f t="shared" si="36"/>
        <v>#DIV/0!</v>
      </c>
      <c r="GZ36" s="90"/>
      <c r="HA36" s="137"/>
      <c r="HB36" s="137"/>
      <c r="HC36" s="137"/>
      <c r="HD36" s="137"/>
      <c r="HE36" s="91"/>
      <c r="HF36" s="91"/>
      <c r="HG36" s="91"/>
      <c r="HH36" s="136" t="e">
        <f t="shared" si="37"/>
        <v>#DIV/0!</v>
      </c>
      <c r="HI36" s="115" t="e">
        <f t="shared" si="38"/>
        <v>#DIV/0!</v>
      </c>
      <c r="HJ36" s="90"/>
      <c r="HK36" s="91"/>
      <c r="HL36" s="91"/>
      <c r="HM36" s="91"/>
      <c r="HN36" s="91"/>
      <c r="HO36" s="91"/>
      <c r="HP36" s="91"/>
      <c r="HQ36" s="91"/>
      <c r="HR36" s="136" t="e">
        <f t="shared" si="39"/>
        <v>#DIV/0!</v>
      </c>
      <c r="HS36" s="115" t="e">
        <f t="shared" si="40"/>
        <v>#DIV/0!</v>
      </c>
      <c r="HT36" s="90"/>
      <c r="HU36" s="91"/>
      <c r="HV36" s="91"/>
      <c r="HW36" s="91"/>
      <c r="HX36" s="91"/>
      <c r="HY36" s="91"/>
      <c r="HZ36" s="91"/>
      <c r="IA36" s="91"/>
      <c r="IB36" s="136" t="e">
        <f t="shared" si="41"/>
        <v>#DIV/0!</v>
      </c>
      <c r="IC36" s="117" t="e">
        <f t="shared" si="42"/>
        <v>#DIV/0!</v>
      </c>
      <c r="ID36" s="138"/>
      <c r="IE36" s="120"/>
      <c r="IF36" s="120"/>
      <c r="IG36" s="121" t="e">
        <f t="shared" si="43"/>
        <v>#DIV/0!</v>
      </c>
      <c r="IH36" s="122" t="e">
        <f t="shared" si="44"/>
        <v>#DIV/0!</v>
      </c>
      <c r="II36" s="123" t="e">
        <f t="shared" si="45"/>
        <v>#DIV/0!</v>
      </c>
      <c r="IJ36" s="124" t="e">
        <f t="shared" si="46"/>
        <v>#DIV/0!</v>
      </c>
      <c r="IK36" s="124" t="e">
        <f t="shared" si="47"/>
        <v>#DIV/0!</v>
      </c>
      <c r="IL36" s="125"/>
      <c r="IM36" s="125"/>
    </row>
    <row r="37" spans="1:247" x14ac:dyDescent="0.3">
      <c r="A37" s="84">
        <v>4</v>
      </c>
      <c r="B37" s="85"/>
      <c r="C37" s="85"/>
      <c r="D37" s="85"/>
      <c r="E37" s="85"/>
      <c r="F37" s="86"/>
      <c r="G37" s="43"/>
      <c r="H37" s="148" t="e">
        <f t="shared" si="0"/>
        <v>#DIV/0!</v>
      </c>
      <c r="I37" s="148" t="e">
        <f t="shared" si="1"/>
        <v>#DIV/0!</v>
      </c>
      <c r="J37" s="149"/>
      <c r="K37" s="150"/>
      <c r="L37" s="90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3"/>
      <c r="Y37" s="94" t="e">
        <f t="shared" si="8"/>
        <v>#DIV/0!</v>
      </c>
      <c r="Z37" s="95" t="e">
        <f t="shared" si="2"/>
        <v>#DIV/0!</v>
      </c>
      <c r="AA37" s="90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3"/>
      <c r="AN37" s="94" t="e">
        <f t="shared" si="9"/>
        <v>#DIV/0!</v>
      </c>
      <c r="AO37" s="95" t="e">
        <f t="shared" si="10"/>
        <v>#DIV/0!</v>
      </c>
      <c r="AP37" s="90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3"/>
      <c r="BC37" s="94" t="e">
        <f t="shared" si="11"/>
        <v>#DIV/0!</v>
      </c>
      <c r="BD37" s="95" t="e">
        <f t="shared" si="12"/>
        <v>#DIV/0!</v>
      </c>
      <c r="BE37" s="90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3"/>
      <c r="BR37" s="94" t="e">
        <f t="shared" si="13"/>
        <v>#DIV/0!</v>
      </c>
      <c r="BS37" s="95" t="e">
        <f t="shared" si="14"/>
        <v>#DIV/0!</v>
      </c>
      <c r="BT37" s="90"/>
      <c r="BU37" s="91"/>
      <c r="BV37" s="91"/>
      <c r="BW37" s="91"/>
      <c r="BX37" s="96" t="e">
        <f t="shared" si="15"/>
        <v>#DIV/0!</v>
      </c>
      <c r="BY37" s="90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3"/>
      <c r="CL37" s="94" t="e">
        <f t="shared" si="16"/>
        <v>#DIV/0!</v>
      </c>
      <c r="CM37" s="99" t="e">
        <f t="shared" si="17"/>
        <v>#DIV/0!</v>
      </c>
      <c r="CN37" s="90"/>
      <c r="CO37" s="91"/>
      <c r="CP37" s="91"/>
      <c r="CQ37" s="91"/>
      <c r="CR37" s="96" t="e">
        <f t="shared" si="18"/>
        <v>#DIV/0!</v>
      </c>
      <c r="CS37" s="141"/>
      <c r="CT37" s="120"/>
      <c r="CU37" s="91"/>
      <c r="CV37" s="91"/>
      <c r="CW37" s="91"/>
      <c r="CX37" s="91"/>
      <c r="CY37" s="91"/>
      <c r="CZ37" s="91"/>
      <c r="DA37" s="96" t="e">
        <f t="shared" si="3"/>
        <v>#DIV/0!</v>
      </c>
      <c r="DB37" s="141"/>
      <c r="DC37" s="120"/>
      <c r="DD37" s="91"/>
      <c r="DE37" s="91"/>
      <c r="DF37" s="91"/>
      <c r="DG37" s="91"/>
      <c r="DH37" s="91"/>
      <c r="DI37" s="91"/>
      <c r="DJ37" s="100" t="e">
        <f t="shared" si="19"/>
        <v>#DIV/0!</v>
      </c>
      <c r="DK37" s="101"/>
      <c r="DL37" s="99" t="e">
        <f t="shared" si="20"/>
        <v>#DIV/0!</v>
      </c>
      <c r="DM37" s="90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102"/>
      <c r="DZ37" s="103" t="e">
        <f t="shared" si="21"/>
        <v>#DIV/0!</v>
      </c>
      <c r="EA37" s="104" t="e">
        <f t="shared" si="22"/>
        <v>#DIV/0!</v>
      </c>
      <c r="EB37" s="90"/>
      <c r="EC37" s="91"/>
      <c r="ED37" s="91"/>
      <c r="EE37" s="91"/>
      <c r="EF37" s="91"/>
      <c r="EG37" s="91"/>
      <c r="EH37" s="91"/>
      <c r="EI37" s="91"/>
      <c r="EJ37" s="96" t="e">
        <f t="shared" si="4"/>
        <v>#DIV/0!</v>
      </c>
      <c r="EK37" s="90"/>
      <c r="EL37" s="91"/>
      <c r="EM37" s="91"/>
      <c r="EN37" s="91"/>
      <c r="EO37" s="96" t="e">
        <f t="shared" si="23"/>
        <v>#DIV/0!</v>
      </c>
      <c r="EP37" s="90"/>
      <c r="EQ37" s="91"/>
      <c r="ER37" s="91"/>
      <c r="ES37" s="91"/>
      <c r="ET37" s="96" t="e">
        <f t="shared" si="24"/>
        <v>#DIV/0!</v>
      </c>
      <c r="EU37" s="90"/>
      <c r="EV37" s="91"/>
      <c r="EW37" s="91"/>
      <c r="EX37" s="91"/>
      <c r="EY37" s="96" t="e">
        <f t="shared" si="25"/>
        <v>#DIV/0!</v>
      </c>
      <c r="EZ37" s="90"/>
      <c r="FA37" s="91"/>
      <c r="FB37" s="91"/>
      <c r="FC37" s="91"/>
      <c r="FD37" s="106" t="e">
        <f t="shared" si="26"/>
        <v>#DIV/0!</v>
      </c>
      <c r="FE37" s="90"/>
      <c r="FF37" s="91"/>
      <c r="FG37" s="91"/>
      <c r="FH37" s="91"/>
      <c r="FI37" s="107" t="e">
        <f t="shared" si="27"/>
        <v>#DIV/0!</v>
      </c>
      <c r="FJ37" s="90"/>
      <c r="FK37" s="91"/>
      <c r="FL37" s="91"/>
      <c r="FM37" s="91"/>
      <c r="FN37" s="110" t="e">
        <f t="shared" si="28"/>
        <v>#DIV/0!</v>
      </c>
      <c r="FO37" s="90"/>
      <c r="FP37" s="91"/>
      <c r="FQ37" s="91"/>
      <c r="FR37" s="91"/>
      <c r="FS37" s="110" t="e">
        <f t="shared" si="29"/>
        <v>#DIV/0!</v>
      </c>
      <c r="FT37" s="90"/>
      <c r="FU37" s="91"/>
      <c r="FV37" s="91"/>
      <c r="FW37" s="91"/>
      <c r="FX37" s="110" t="e">
        <f t="shared" si="30"/>
        <v>#DIV/0!</v>
      </c>
      <c r="FY37" s="111" t="e">
        <f t="shared" si="31"/>
        <v>#DIV/0!</v>
      </c>
      <c r="FZ37" s="90"/>
      <c r="GA37" s="91"/>
      <c r="GB37" s="91"/>
      <c r="GC37" s="91"/>
      <c r="GD37" s="136" t="e">
        <f t="shared" si="32"/>
        <v>#DIV/0!</v>
      </c>
      <c r="GE37" s="113" t="e">
        <f t="shared" si="5"/>
        <v>#DIV/0!</v>
      </c>
      <c r="GF37" s="90"/>
      <c r="GG37" s="91"/>
      <c r="GH37" s="91"/>
      <c r="GI37" s="91"/>
      <c r="GJ37" s="91"/>
      <c r="GK37" s="91"/>
      <c r="GL37" s="91"/>
      <c r="GM37" s="91"/>
      <c r="GN37" s="136" t="e">
        <f t="shared" si="33"/>
        <v>#DIV/0!</v>
      </c>
      <c r="GO37" s="110" t="e">
        <f t="shared" si="34"/>
        <v>#DIV/0!</v>
      </c>
      <c r="GP37" s="90"/>
      <c r="GQ37" s="91"/>
      <c r="GR37" s="91"/>
      <c r="GS37" s="91"/>
      <c r="GT37" s="91"/>
      <c r="GU37" s="91"/>
      <c r="GV37" s="91"/>
      <c r="GW37" s="91"/>
      <c r="GX37" s="136" t="e">
        <f t="shared" si="35"/>
        <v>#DIV/0!</v>
      </c>
      <c r="GY37" s="115" t="e">
        <f t="shared" si="36"/>
        <v>#DIV/0!</v>
      </c>
      <c r="GZ37" s="90"/>
      <c r="HA37" s="137"/>
      <c r="HB37" s="137"/>
      <c r="HC37" s="137"/>
      <c r="HD37" s="137"/>
      <c r="HE37" s="91"/>
      <c r="HF37" s="91"/>
      <c r="HG37" s="91"/>
      <c r="HH37" s="136" t="e">
        <f t="shared" si="37"/>
        <v>#DIV/0!</v>
      </c>
      <c r="HI37" s="115" t="e">
        <f t="shared" si="38"/>
        <v>#DIV/0!</v>
      </c>
      <c r="HJ37" s="90"/>
      <c r="HK37" s="91"/>
      <c r="HL37" s="91"/>
      <c r="HM37" s="91"/>
      <c r="HN37" s="91"/>
      <c r="HO37" s="91"/>
      <c r="HP37" s="91"/>
      <c r="HQ37" s="91"/>
      <c r="HR37" s="136" t="e">
        <f t="shared" si="39"/>
        <v>#DIV/0!</v>
      </c>
      <c r="HS37" s="115" t="e">
        <f t="shared" si="40"/>
        <v>#DIV/0!</v>
      </c>
      <c r="HT37" s="90"/>
      <c r="HU37" s="91"/>
      <c r="HV37" s="91"/>
      <c r="HW37" s="91"/>
      <c r="HX37" s="91"/>
      <c r="HY37" s="91"/>
      <c r="HZ37" s="91"/>
      <c r="IA37" s="91"/>
      <c r="IB37" s="136" t="e">
        <f t="shared" si="41"/>
        <v>#DIV/0!</v>
      </c>
      <c r="IC37" s="117" t="e">
        <f t="shared" si="42"/>
        <v>#DIV/0!</v>
      </c>
      <c r="ID37" s="138"/>
      <c r="IE37" s="120"/>
      <c r="IF37" s="120"/>
      <c r="IG37" s="121" t="e">
        <f t="shared" si="43"/>
        <v>#DIV/0!</v>
      </c>
      <c r="IH37" s="122" t="e">
        <f t="shared" si="44"/>
        <v>#DIV/0!</v>
      </c>
      <c r="II37" s="123" t="e">
        <f t="shared" si="45"/>
        <v>#DIV/0!</v>
      </c>
      <c r="IJ37" s="124" t="e">
        <f t="shared" si="46"/>
        <v>#DIV/0!</v>
      </c>
      <c r="IK37" s="124" t="e">
        <f t="shared" si="47"/>
        <v>#DIV/0!</v>
      </c>
      <c r="IL37" s="125"/>
      <c r="IM37" s="125"/>
    </row>
    <row r="38" spans="1:247" x14ac:dyDescent="0.3">
      <c r="A38" s="84">
        <v>5</v>
      </c>
      <c r="B38" s="85"/>
      <c r="C38" s="85"/>
      <c r="D38" s="41"/>
      <c r="E38" s="85"/>
      <c r="F38" s="88"/>
      <c r="G38" s="43"/>
      <c r="H38" s="148" t="e">
        <f t="shared" si="0"/>
        <v>#DIV/0!</v>
      </c>
      <c r="I38" s="148" t="e">
        <f t="shared" si="1"/>
        <v>#DIV/0!</v>
      </c>
      <c r="J38" s="149"/>
      <c r="K38" s="150"/>
      <c r="L38" s="90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3"/>
      <c r="Y38" s="94" t="e">
        <f t="shared" si="8"/>
        <v>#DIV/0!</v>
      </c>
      <c r="Z38" s="95" t="e">
        <f t="shared" si="2"/>
        <v>#DIV/0!</v>
      </c>
      <c r="AA38" s="90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3"/>
      <c r="AN38" s="94" t="e">
        <f t="shared" si="9"/>
        <v>#DIV/0!</v>
      </c>
      <c r="AO38" s="95" t="e">
        <f t="shared" si="10"/>
        <v>#DIV/0!</v>
      </c>
      <c r="AP38" s="90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3"/>
      <c r="BC38" s="94" t="e">
        <f t="shared" si="11"/>
        <v>#DIV/0!</v>
      </c>
      <c r="BD38" s="95" t="e">
        <f t="shared" si="12"/>
        <v>#DIV/0!</v>
      </c>
      <c r="BE38" s="90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3"/>
      <c r="BR38" s="94" t="e">
        <f t="shared" si="13"/>
        <v>#DIV/0!</v>
      </c>
      <c r="BS38" s="95" t="e">
        <f t="shared" si="14"/>
        <v>#DIV/0!</v>
      </c>
      <c r="BT38" s="90"/>
      <c r="BU38" s="91"/>
      <c r="BV38" s="91"/>
      <c r="BW38" s="91"/>
      <c r="BX38" s="96" t="e">
        <f t="shared" si="15"/>
        <v>#DIV/0!</v>
      </c>
      <c r="BY38" s="90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3"/>
      <c r="CL38" s="94" t="e">
        <f t="shared" si="16"/>
        <v>#DIV/0!</v>
      </c>
      <c r="CM38" s="99" t="e">
        <f t="shared" si="17"/>
        <v>#DIV/0!</v>
      </c>
      <c r="CN38" s="90"/>
      <c r="CO38" s="91"/>
      <c r="CP38" s="91"/>
      <c r="CQ38" s="91"/>
      <c r="CR38" s="96" t="e">
        <f t="shared" si="18"/>
        <v>#DIV/0!</v>
      </c>
      <c r="CS38" s="141"/>
      <c r="CT38" s="120"/>
      <c r="CU38" s="91"/>
      <c r="CV38" s="91"/>
      <c r="CW38" s="91"/>
      <c r="CX38" s="91"/>
      <c r="CY38" s="91"/>
      <c r="CZ38" s="91"/>
      <c r="DA38" s="96" t="e">
        <f t="shared" si="3"/>
        <v>#DIV/0!</v>
      </c>
      <c r="DB38" s="141"/>
      <c r="DC38" s="120"/>
      <c r="DD38" s="91"/>
      <c r="DE38" s="91"/>
      <c r="DF38" s="91"/>
      <c r="DG38" s="91"/>
      <c r="DH38" s="91"/>
      <c r="DI38" s="91"/>
      <c r="DJ38" s="100" t="e">
        <f t="shared" si="19"/>
        <v>#DIV/0!</v>
      </c>
      <c r="DK38" s="101"/>
      <c r="DL38" s="99" t="e">
        <f t="shared" si="20"/>
        <v>#DIV/0!</v>
      </c>
      <c r="DM38" s="90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102"/>
      <c r="DZ38" s="103" t="e">
        <f t="shared" si="21"/>
        <v>#DIV/0!</v>
      </c>
      <c r="EA38" s="104" t="e">
        <f t="shared" si="22"/>
        <v>#DIV/0!</v>
      </c>
      <c r="EB38" s="90"/>
      <c r="EC38" s="91"/>
      <c r="ED38" s="91"/>
      <c r="EE38" s="91"/>
      <c r="EF38" s="91"/>
      <c r="EG38" s="91"/>
      <c r="EH38" s="91"/>
      <c r="EI38" s="91"/>
      <c r="EJ38" s="96" t="e">
        <f t="shared" si="4"/>
        <v>#DIV/0!</v>
      </c>
      <c r="EK38" s="90"/>
      <c r="EL38" s="91"/>
      <c r="EM38" s="91"/>
      <c r="EN38" s="91"/>
      <c r="EO38" s="96" t="e">
        <f t="shared" si="23"/>
        <v>#DIV/0!</v>
      </c>
      <c r="EP38" s="90"/>
      <c r="EQ38" s="91"/>
      <c r="ER38" s="91"/>
      <c r="ES38" s="91"/>
      <c r="ET38" s="96" t="e">
        <f t="shared" si="24"/>
        <v>#DIV/0!</v>
      </c>
      <c r="EU38" s="90"/>
      <c r="EV38" s="91"/>
      <c r="EW38" s="91"/>
      <c r="EX38" s="91"/>
      <c r="EY38" s="96" t="e">
        <f t="shared" si="25"/>
        <v>#DIV/0!</v>
      </c>
      <c r="EZ38" s="90"/>
      <c r="FA38" s="91"/>
      <c r="FB38" s="91"/>
      <c r="FC38" s="91"/>
      <c r="FD38" s="106" t="e">
        <f t="shared" si="26"/>
        <v>#DIV/0!</v>
      </c>
      <c r="FE38" s="90"/>
      <c r="FF38" s="91"/>
      <c r="FG38" s="91"/>
      <c r="FH38" s="91"/>
      <c r="FI38" s="107" t="e">
        <f t="shared" si="27"/>
        <v>#DIV/0!</v>
      </c>
      <c r="FJ38" s="90"/>
      <c r="FK38" s="91"/>
      <c r="FL38" s="91"/>
      <c r="FM38" s="91"/>
      <c r="FN38" s="110" t="e">
        <f t="shared" si="28"/>
        <v>#DIV/0!</v>
      </c>
      <c r="FO38" s="90"/>
      <c r="FP38" s="91"/>
      <c r="FQ38" s="91"/>
      <c r="FR38" s="91"/>
      <c r="FS38" s="110" t="e">
        <f t="shared" si="29"/>
        <v>#DIV/0!</v>
      </c>
      <c r="FT38" s="90"/>
      <c r="FU38" s="91"/>
      <c r="FV38" s="91"/>
      <c r="FW38" s="91"/>
      <c r="FX38" s="110" t="e">
        <f t="shared" si="30"/>
        <v>#DIV/0!</v>
      </c>
      <c r="FY38" s="111" t="e">
        <f t="shared" si="31"/>
        <v>#DIV/0!</v>
      </c>
      <c r="FZ38" s="90"/>
      <c r="GA38" s="91"/>
      <c r="GB38" s="91"/>
      <c r="GC38" s="91"/>
      <c r="GD38" s="136" t="e">
        <f t="shared" si="32"/>
        <v>#DIV/0!</v>
      </c>
      <c r="GE38" s="113" t="e">
        <f t="shared" si="5"/>
        <v>#DIV/0!</v>
      </c>
      <c r="GF38" s="90"/>
      <c r="GG38" s="91"/>
      <c r="GH38" s="91"/>
      <c r="GI38" s="91"/>
      <c r="GJ38" s="91"/>
      <c r="GK38" s="91"/>
      <c r="GL38" s="91"/>
      <c r="GM38" s="91"/>
      <c r="GN38" s="136" t="e">
        <f t="shared" si="33"/>
        <v>#DIV/0!</v>
      </c>
      <c r="GO38" s="110" t="e">
        <f t="shared" si="34"/>
        <v>#DIV/0!</v>
      </c>
      <c r="GP38" s="90"/>
      <c r="GQ38" s="91"/>
      <c r="GR38" s="91"/>
      <c r="GS38" s="91"/>
      <c r="GT38" s="91"/>
      <c r="GU38" s="91"/>
      <c r="GV38" s="91"/>
      <c r="GW38" s="91"/>
      <c r="GX38" s="136" t="e">
        <f t="shared" si="35"/>
        <v>#DIV/0!</v>
      </c>
      <c r="GY38" s="115" t="e">
        <f t="shared" si="36"/>
        <v>#DIV/0!</v>
      </c>
      <c r="GZ38" s="90"/>
      <c r="HA38" s="137"/>
      <c r="HB38" s="137"/>
      <c r="HC38" s="137"/>
      <c r="HD38" s="137"/>
      <c r="HE38" s="91"/>
      <c r="HF38" s="91"/>
      <c r="HG38" s="91"/>
      <c r="HH38" s="136" t="e">
        <f t="shared" si="37"/>
        <v>#DIV/0!</v>
      </c>
      <c r="HI38" s="115" t="e">
        <f t="shared" si="38"/>
        <v>#DIV/0!</v>
      </c>
      <c r="HJ38" s="90"/>
      <c r="HK38" s="91"/>
      <c r="HL38" s="91"/>
      <c r="HM38" s="91"/>
      <c r="HN38" s="91"/>
      <c r="HO38" s="91"/>
      <c r="HP38" s="91"/>
      <c r="HQ38" s="91"/>
      <c r="HR38" s="136" t="e">
        <f t="shared" si="39"/>
        <v>#DIV/0!</v>
      </c>
      <c r="HS38" s="115" t="e">
        <f t="shared" si="40"/>
        <v>#DIV/0!</v>
      </c>
      <c r="HT38" s="90"/>
      <c r="HU38" s="91"/>
      <c r="HV38" s="91"/>
      <c r="HW38" s="91"/>
      <c r="HX38" s="91"/>
      <c r="HY38" s="91"/>
      <c r="HZ38" s="91"/>
      <c r="IA38" s="91"/>
      <c r="IB38" s="136" t="e">
        <f t="shared" si="41"/>
        <v>#DIV/0!</v>
      </c>
      <c r="IC38" s="117" t="e">
        <f t="shared" si="42"/>
        <v>#DIV/0!</v>
      </c>
      <c r="ID38" s="138"/>
      <c r="IE38" s="120"/>
      <c r="IF38" s="120"/>
      <c r="IG38" s="121" t="e">
        <f t="shared" si="43"/>
        <v>#DIV/0!</v>
      </c>
      <c r="IH38" s="122" t="e">
        <f t="shared" si="44"/>
        <v>#DIV/0!</v>
      </c>
      <c r="II38" s="123" t="e">
        <f t="shared" si="45"/>
        <v>#DIV/0!</v>
      </c>
      <c r="IJ38" s="124" t="e">
        <f t="shared" si="46"/>
        <v>#DIV/0!</v>
      </c>
      <c r="IK38" s="124" t="e">
        <f t="shared" si="47"/>
        <v>#DIV/0!</v>
      </c>
      <c r="IL38" s="125"/>
      <c r="IM38" s="125"/>
    </row>
    <row r="39" spans="1:247" x14ac:dyDescent="0.3">
      <c r="A39" s="84">
        <v>6</v>
      </c>
      <c r="B39" s="85"/>
      <c r="C39" s="85"/>
      <c r="D39" s="85"/>
      <c r="E39" s="85"/>
      <c r="F39" s="127"/>
      <c r="G39" s="43"/>
      <c r="H39" s="148" t="e">
        <f t="shared" si="0"/>
        <v>#DIV/0!</v>
      </c>
      <c r="I39" s="148" t="e">
        <f t="shared" si="1"/>
        <v>#DIV/0!</v>
      </c>
      <c r="J39" s="149"/>
      <c r="K39" s="150"/>
      <c r="L39" s="90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3"/>
      <c r="Y39" s="94" t="e">
        <f t="shared" si="8"/>
        <v>#DIV/0!</v>
      </c>
      <c r="Z39" s="95" t="e">
        <f t="shared" si="2"/>
        <v>#DIV/0!</v>
      </c>
      <c r="AA39" s="90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3"/>
      <c r="AN39" s="94" t="e">
        <f t="shared" si="9"/>
        <v>#DIV/0!</v>
      </c>
      <c r="AO39" s="95" t="e">
        <f t="shared" si="10"/>
        <v>#DIV/0!</v>
      </c>
      <c r="AP39" s="90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3"/>
      <c r="BC39" s="94" t="e">
        <f t="shared" si="11"/>
        <v>#DIV/0!</v>
      </c>
      <c r="BD39" s="95" t="e">
        <f t="shared" si="12"/>
        <v>#DIV/0!</v>
      </c>
      <c r="BE39" s="90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3"/>
      <c r="BR39" s="94" t="e">
        <f t="shared" si="13"/>
        <v>#DIV/0!</v>
      </c>
      <c r="BS39" s="95" t="e">
        <f t="shared" si="14"/>
        <v>#DIV/0!</v>
      </c>
      <c r="BT39" s="90"/>
      <c r="BU39" s="91"/>
      <c r="BV39" s="91"/>
      <c r="BW39" s="91"/>
      <c r="BX39" s="96" t="e">
        <f t="shared" si="15"/>
        <v>#DIV/0!</v>
      </c>
      <c r="BY39" s="90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3"/>
      <c r="CL39" s="94" t="e">
        <f t="shared" si="16"/>
        <v>#DIV/0!</v>
      </c>
      <c r="CM39" s="99" t="e">
        <f t="shared" si="17"/>
        <v>#DIV/0!</v>
      </c>
      <c r="CN39" s="90"/>
      <c r="CO39" s="91"/>
      <c r="CP39" s="91"/>
      <c r="CQ39" s="91"/>
      <c r="CR39" s="96" t="e">
        <f t="shared" si="18"/>
        <v>#DIV/0!</v>
      </c>
      <c r="CS39" s="141"/>
      <c r="CT39" s="120"/>
      <c r="CU39" s="91"/>
      <c r="CV39" s="91"/>
      <c r="CW39" s="91"/>
      <c r="CX39" s="91"/>
      <c r="CY39" s="91"/>
      <c r="CZ39" s="91"/>
      <c r="DA39" s="96" t="e">
        <f t="shared" si="3"/>
        <v>#DIV/0!</v>
      </c>
      <c r="DB39" s="141"/>
      <c r="DC39" s="120"/>
      <c r="DD39" s="91"/>
      <c r="DE39" s="91"/>
      <c r="DF39" s="91"/>
      <c r="DG39" s="91"/>
      <c r="DH39" s="91"/>
      <c r="DI39" s="91"/>
      <c r="DJ39" s="100" t="e">
        <f t="shared" si="19"/>
        <v>#DIV/0!</v>
      </c>
      <c r="DK39" s="101"/>
      <c r="DL39" s="99" t="e">
        <f t="shared" si="20"/>
        <v>#DIV/0!</v>
      </c>
      <c r="DM39" s="90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102"/>
      <c r="DZ39" s="103" t="e">
        <f t="shared" si="21"/>
        <v>#DIV/0!</v>
      </c>
      <c r="EA39" s="104" t="e">
        <f t="shared" si="22"/>
        <v>#DIV/0!</v>
      </c>
      <c r="EB39" s="90"/>
      <c r="EC39" s="91"/>
      <c r="ED39" s="91"/>
      <c r="EE39" s="91"/>
      <c r="EF39" s="91"/>
      <c r="EG39" s="91"/>
      <c r="EH39" s="91"/>
      <c r="EI39" s="91"/>
      <c r="EJ39" s="96" t="e">
        <f t="shared" si="4"/>
        <v>#DIV/0!</v>
      </c>
      <c r="EK39" s="90"/>
      <c r="EL39" s="91"/>
      <c r="EM39" s="91"/>
      <c r="EN39" s="91"/>
      <c r="EO39" s="96" t="e">
        <f t="shared" si="23"/>
        <v>#DIV/0!</v>
      </c>
      <c r="EP39" s="90"/>
      <c r="EQ39" s="91"/>
      <c r="ER39" s="91"/>
      <c r="ES39" s="91"/>
      <c r="ET39" s="96" t="e">
        <f t="shared" si="24"/>
        <v>#DIV/0!</v>
      </c>
      <c r="EU39" s="90"/>
      <c r="EV39" s="91"/>
      <c r="EW39" s="91"/>
      <c r="EX39" s="91"/>
      <c r="EY39" s="96" t="e">
        <f t="shared" si="25"/>
        <v>#DIV/0!</v>
      </c>
      <c r="EZ39" s="90"/>
      <c r="FA39" s="91"/>
      <c r="FB39" s="91"/>
      <c r="FC39" s="91"/>
      <c r="FD39" s="106" t="e">
        <f t="shared" si="26"/>
        <v>#DIV/0!</v>
      </c>
      <c r="FE39" s="90"/>
      <c r="FF39" s="91"/>
      <c r="FG39" s="91"/>
      <c r="FH39" s="91"/>
      <c r="FI39" s="107" t="e">
        <f t="shared" si="27"/>
        <v>#DIV/0!</v>
      </c>
      <c r="FJ39" s="90"/>
      <c r="FK39" s="91"/>
      <c r="FL39" s="91"/>
      <c r="FM39" s="91"/>
      <c r="FN39" s="110" t="e">
        <f t="shared" si="28"/>
        <v>#DIV/0!</v>
      </c>
      <c r="FO39" s="90"/>
      <c r="FP39" s="91"/>
      <c r="FQ39" s="91"/>
      <c r="FR39" s="91"/>
      <c r="FS39" s="110" t="e">
        <f t="shared" si="29"/>
        <v>#DIV/0!</v>
      </c>
      <c r="FT39" s="90"/>
      <c r="FU39" s="91"/>
      <c r="FV39" s="91"/>
      <c r="FW39" s="91"/>
      <c r="FX39" s="110" t="e">
        <f t="shared" si="30"/>
        <v>#DIV/0!</v>
      </c>
      <c r="FY39" s="111" t="e">
        <f t="shared" si="31"/>
        <v>#DIV/0!</v>
      </c>
      <c r="FZ39" s="90"/>
      <c r="GA39" s="91"/>
      <c r="GB39" s="91"/>
      <c r="GC39" s="91"/>
      <c r="GD39" s="136" t="e">
        <f t="shared" si="32"/>
        <v>#DIV/0!</v>
      </c>
      <c r="GE39" s="113" t="e">
        <f t="shared" si="5"/>
        <v>#DIV/0!</v>
      </c>
      <c r="GF39" s="90"/>
      <c r="GG39" s="91"/>
      <c r="GH39" s="91"/>
      <c r="GI39" s="91"/>
      <c r="GJ39" s="91"/>
      <c r="GK39" s="91"/>
      <c r="GL39" s="91"/>
      <c r="GM39" s="91"/>
      <c r="GN39" s="136" t="e">
        <f t="shared" si="33"/>
        <v>#DIV/0!</v>
      </c>
      <c r="GO39" s="110" t="e">
        <f t="shared" si="34"/>
        <v>#DIV/0!</v>
      </c>
      <c r="GP39" s="90"/>
      <c r="GQ39" s="91"/>
      <c r="GR39" s="91"/>
      <c r="GS39" s="91"/>
      <c r="GT39" s="91"/>
      <c r="GU39" s="91"/>
      <c r="GV39" s="91"/>
      <c r="GW39" s="91"/>
      <c r="GX39" s="136" t="e">
        <f t="shared" si="35"/>
        <v>#DIV/0!</v>
      </c>
      <c r="GY39" s="115" t="e">
        <f t="shared" si="36"/>
        <v>#DIV/0!</v>
      </c>
      <c r="GZ39" s="90"/>
      <c r="HA39" s="137"/>
      <c r="HB39" s="137"/>
      <c r="HC39" s="137"/>
      <c r="HD39" s="137"/>
      <c r="HE39" s="91"/>
      <c r="HF39" s="91"/>
      <c r="HG39" s="91"/>
      <c r="HH39" s="136" t="e">
        <f t="shared" si="37"/>
        <v>#DIV/0!</v>
      </c>
      <c r="HI39" s="115" t="e">
        <f t="shared" si="38"/>
        <v>#DIV/0!</v>
      </c>
      <c r="HJ39" s="90"/>
      <c r="HK39" s="91"/>
      <c r="HL39" s="91"/>
      <c r="HM39" s="91"/>
      <c r="HN39" s="91"/>
      <c r="HO39" s="91"/>
      <c r="HP39" s="91"/>
      <c r="HQ39" s="91"/>
      <c r="HR39" s="136" t="e">
        <f t="shared" si="39"/>
        <v>#DIV/0!</v>
      </c>
      <c r="HS39" s="115" t="e">
        <f t="shared" si="40"/>
        <v>#DIV/0!</v>
      </c>
      <c r="HT39" s="90"/>
      <c r="HU39" s="91"/>
      <c r="HV39" s="91"/>
      <c r="HW39" s="91"/>
      <c r="HX39" s="91"/>
      <c r="HY39" s="91"/>
      <c r="HZ39" s="91"/>
      <c r="IA39" s="91"/>
      <c r="IB39" s="136" t="e">
        <f t="shared" si="41"/>
        <v>#DIV/0!</v>
      </c>
      <c r="IC39" s="117" t="e">
        <f t="shared" si="42"/>
        <v>#DIV/0!</v>
      </c>
      <c r="ID39" s="138"/>
      <c r="IE39" s="120"/>
      <c r="IF39" s="120"/>
      <c r="IG39" s="121" t="e">
        <f t="shared" si="43"/>
        <v>#DIV/0!</v>
      </c>
      <c r="IH39" s="122" t="e">
        <f t="shared" si="44"/>
        <v>#DIV/0!</v>
      </c>
      <c r="II39" s="123" t="e">
        <f t="shared" si="45"/>
        <v>#DIV/0!</v>
      </c>
      <c r="IJ39" s="124" t="e">
        <f t="shared" si="46"/>
        <v>#DIV/0!</v>
      </c>
      <c r="IK39" s="124" t="e">
        <f t="shared" si="47"/>
        <v>#DIV/0!</v>
      </c>
      <c r="IL39" s="125"/>
      <c r="IM39" s="125"/>
    </row>
    <row r="40" spans="1:247" x14ac:dyDescent="0.3">
      <c r="A40" s="84">
        <v>7</v>
      </c>
      <c r="B40" s="85"/>
      <c r="C40" s="85"/>
      <c r="D40" s="41"/>
      <c r="E40" s="85"/>
      <c r="F40" s="127"/>
      <c r="G40" s="43"/>
      <c r="H40" s="148" t="e">
        <f t="shared" si="0"/>
        <v>#DIV/0!</v>
      </c>
      <c r="I40" s="148" t="e">
        <f t="shared" si="1"/>
        <v>#DIV/0!</v>
      </c>
      <c r="J40" s="149"/>
      <c r="K40" s="150"/>
      <c r="L40" s="90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3"/>
      <c r="Y40" s="94" t="e">
        <f t="shared" si="8"/>
        <v>#DIV/0!</v>
      </c>
      <c r="Z40" s="95" t="e">
        <f t="shared" si="2"/>
        <v>#DIV/0!</v>
      </c>
      <c r="AA40" s="90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3"/>
      <c r="AN40" s="94" t="e">
        <f t="shared" si="9"/>
        <v>#DIV/0!</v>
      </c>
      <c r="AO40" s="95" t="e">
        <f t="shared" si="10"/>
        <v>#DIV/0!</v>
      </c>
      <c r="AP40" s="90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3"/>
      <c r="BC40" s="94" t="e">
        <f t="shared" si="11"/>
        <v>#DIV/0!</v>
      </c>
      <c r="BD40" s="95" t="e">
        <f t="shared" si="12"/>
        <v>#DIV/0!</v>
      </c>
      <c r="BE40" s="90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3"/>
      <c r="BR40" s="94" t="e">
        <f t="shared" si="13"/>
        <v>#DIV/0!</v>
      </c>
      <c r="BS40" s="95" t="e">
        <f t="shared" si="14"/>
        <v>#DIV/0!</v>
      </c>
      <c r="BT40" s="90"/>
      <c r="BU40" s="91"/>
      <c r="BV40" s="91"/>
      <c r="BW40" s="91"/>
      <c r="BX40" s="96" t="e">
        <f t="shared" si="15"/>
        <v>#DIV/0!</v>
      </c>
      <c r="BY40" s="90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3"/>
      <c r="CL40" s="94" t="e">
        <f t="shared" si="16"/>
        <v>#DIV/0!</v>
      </c>
      <c r="CM40" s="99" t="e">
        <f t="shared" si="17"/>
        <v>#DIV/0!</v>
      </c>
      <c r="CN40" s="90"/>
      <c r="CO40" s="91"/>
      <c r="CP40" s="91"/>
      <c r="CQ40" s="91"/>
      <c r="CR40" s="96" t="e">
        <f t="shared" si="18"/>
        <v>#DIV/0!</v>
      </c>
      <c r="CS40" s="141"/>
      <c r="CT40" s="120"/>
      <c r="CU40" s="91"/>
      <c r="CV40" s="91"/>
      <c r="CW40" s="91"/>
      <c r="CX40" s="91"/>
      <c r="CY40" s="91"/>
      <c r="CZ40" s="91"/>
      <c r="DA40" s="96" t="e">
        <f t="shared" si="3"/>
        <v>#DIV/0!</v>
      </c>
      <c r="DB40" s="141"/>
      <c r="DC40" s="120"/>
      <c r="DD40" s="91"/>
      <c r="DE40" s="91"/>
      <c r="DF40" s="91"/>
      <c r="DG40" s="91"/>
      <c r="DH40" s="91"/>
      <c r="DI40" s="91"/>
      <c r="DJ40" s="100" t="e">
        <f t="shared" si="19"/>
        <v>#DIV/0!</v>
      </c>
      <c r="DK40" s="101"/>
      <c r="DL40" s="99" t="e">
        <f t="shared" si="20"/>
        <v>#DIV/0!</v>
      </c>
      <c r="DM40" s="90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102"/>
      <c r="DZ40" s="103" t="e">
        <f t="shared" si="21"/>
        <v>#DIV/0!</v>
      </c>
      <c r="EA40" s="104" t="e">
        <f t="shared" si="22"/>
        <v>#DIV/0!</v>
      </c>
      <c r="EB40" s="90"/>
      <c r="EC40" s="91"/>
      <c r="ED40" s="91"/>
      <c r="EE40" s="91"/>
      <c r="EF40" s="91"/>
      <c r="EG40" s="91"/>
      <c r="EH40" s="91"/>
      <c r="EI40" s="91"/>
      <c r="EJ40" s="96" t="e">
        <f t="shared" si="4"/>
        <v>#DIV/0!</v>
      </c>
      <c r="EK40" s="90"/>
      <c r="EL40" s="91"/>
      <c r="EM40" s="91"/>
      <c r="EN40" s="91"/>
      <c r="EO40" s="96" t="e">
        <f t="shared" si="23"/>
        <v>#DIV/0!</v>
      </c>
      <c r="EP40" s="90"/>
      <c r="EQ40" s="91"/>
      <c r="ER40" s="91"/>
      <c r="ES40" s="91"/>
      <c r="ET40" s="96" t="e">
        <f t="shared" si="24"/>
        <v>#DIV/0!</v>
      </c>
      <c r="EU40" s="90"/>
      <c r="EV40" s="91"/>
      <c r="EW40" s="91"/>
      <c r="EX40" s="91"/>
      <c r="EY40" s="96" t="e">
        <f t="shared" si="25"/>
        <v>#DIV/0!</v>
      </c>
      <c r="EZ40" s="90"/>
      <c r="FA40" s="91"/>
      <c r="FB40" s="91"/>
      <c r="FC40" s="91"/>
      <c r="FD40" s="106" t="e">
        <f t="shared" si="26"/>
        <v>#DIV/0!</v>
      </c>
      <c r="FE40" s="90"/>
      <c r="FF40" s="91"/>
      <c r="FG40" s="91"/>
      <c r="FH40" s="91"/>
      <c r="FI40" s="107" t="e">
        <f t="shared" si="27"/>
        <v>#DIV/0!</v>
      </c>
      <c r="FJ40" s="90"/>
      <c r="FK40" s="91"/>
      <c r="FL40" s="91"/>
      <c r="FM40" s="91"/>
      <c r="FN40" s="110" t="e">
        <f t="shared" si="28"/>
        <v>#DIV/0!</v>
      </c>
      <c r="FO40" s="90"/>
      <c r="FP40" s="91"/>
      <c r="FQ40" s="91"/>
      <c r="FR40" s="91"/>
      <c r="FS40" s="110" t="e">
        <f t="shared" si="29"/>
        <v>#DIV/0!</v>
      </c>
      <c r="FT40" s="90"/>
      <c r="FU40" s="91"/>
      <c r="FV40" s="91"/>
      <c r="FW40" s="91"/>
      <c r="FX40" s="110" t="e">
        <f t="shared" si="30"/>
        <v>#DIV/0!</v>
      </c>
      <c r="FY40" s="111" t="e">
        <f t="shared" si="31"/>
        <v>#DIV/0!</v>
      </c>
      <c r="FZ40" s="90"/>
      <c r="GA40" s="91"/>
      <c r="GB40" s="91"/>
      <c r="GC40" s="91"/>
      <c r="GD40" s="136" t="e">
        <f t="shared" si="32"/>
        <v>#DIV/0!</v>
      </c>
      <c r="GE40" s="113" t="e">
        <f t="shared" si="5"/>
        <v>#DIV/0!</v>
      </c>
      <c r="GF40" s="90"/>
      <c r="GG40" s="91"/>
      <c r="GH40" s="91"/>
      <c r="GI40" s="91"/>
      <c r="GJ40" s="91"/>
      <c r="GK40" s="91"/>
      <c r="GL40" s="91"/>
      <c r="GM40" s="91"/>
      <c r="GN40" s="136" t="e">
        <f t="shared" si="33"/>
        <v>#DIV/0!</v>
      </c>
      <c r="GO40" s="110" t="e">
        <f t="shared" si="34"/>
        <v>#DIV/0!</v>
      </c>
      <c r="GP40" s="90"/>
      <c r="GQ40" s="91"/>
      <c r="GR40" s="91"/>
      <c r="GS40" s="91"/>
      <c r="GT40" s="91"/>
      <c r="GU40" s="91"/>
      <c r="GV40" s="91"/>
      <c r="GW40" s="91"/>
      <c r="GX40" s="136" t="e">
        <f t="shared" si="35"/>
        <v>#DIV/0!</v>
      </c>
      <c r="GY40" s="115" t="e">
        <f t="shared" si="36"/>
        <v>#DIV/0!</v>
      </c>
      <c r="GZ40" s="90"/>
      <c r="HA40" s="137"/>
      <c r="HB40" s="137"/>
      <c r="HC40" s="137"/>
      <c r="HD40" s="137"/>
      <c r="HE40" s="91"/>
      <c r="HF40" s="91"/>
      <c r="HG40" s="91"/>
      <c r="HH40" s="136" t="e">
        <f t="shared" si="37"/>
        <v>#DIV/0!</v>
      </c>
      <c r="HI40" s="115" t="e">
        <f t="shared" si="38"/>
        <v>#DIV/0!</v>
      </c>
      <c r="HJ40" s="90"/>
      <c r="HK40" s="91"/>
      <c r="HL40" s="91"/>
      <c r="HM40" s="91"/>
      <c r="HN40" s="91"/>
      <c r="HO40" s="91"/>
      <c r="HP40" s="91"/>
      <c r="HQ40" s="91"/>
      <c r="HR40" s="136" t="e">
        <f t="shared" si="39"/>
        <v>#DIV/0!</v>
      </c>
      <c r="HS40" s="115" t="e">
        <f t="shared" si="40"/>
        <v>#DIV/0!</v>
      </c>
      <c r="HT40" s="90"/>
      <c r="HU40" s="91"/>
      <c r="HV40" s="91"/>
      <c r="HW40" s="91"/>
      <c r="HX40" s="91"/>
      <c r="HY40" s="91"/>
      <c r="HZ40" s="91"/>
      <c r="IA40" s="91"/>
      <c r="IB40" s="136" t="e">
        <f t="shared" si="41"/>
        <v>#DIV/0!</v>
      </c>
      <c r="IC40" s="117" t="e">
        <f t="shared" si="42"/>
        <v>#DIV/0!</v>
      </c>
      <c r="ID40" s="138"/>
      <c r="IE40" s="120"/>
      <c r="IF40" s="120"/>
      <c r="IG40" s="121" t="e">
        <f t="shared" si="43"/>
        <v>#DIV/0!</v>
      </c>
      <c r="IH40" s="122" t="e">
        <f t="shared" si="44"/>
        <v>#DIV/0!</v>
      </c>
      <c r="II40" s="123" t="e">
        <f t="shared" si="45"/>
        <v>#DIV/0!</v>
      </c>
      <c r="IJ40" s="124" t="e">
        <f t="shared" si="46"/>
        <v>#DIV/0!</v>
      </c>
      <c r="IK40" s="124" t="e">
        <f t="shared" si="47"/>
        <v>#DIV/0!</v>
      </c>
      <c r="IL40" s="125"/>
      <c r="IM40" s="125"/>
    </row>
    <row r="41" spans="1:247" x14ac:dyDescent="0.3">
      <c r="A41" s="84">
        <v>8</v>
      </c>
      <c r="B41" s="85"/>
      <c r="C41" s="85"/>
      <c r="D41" s="85"/>
      <c r="E41" s="85"/>
      <c r="F41" s="88"/>
      <c r="G41" s="43"/>
      <c r="H41" s="148" t="e">
        <f t="shared" si="0"/>
        <v>#DIV/0!</v>
      </c>
      <c r="I41" s="148" t="e">
        <f t="shared" si="1"/>
        <v>#DIV/0!</v>
      </c>
      <c r="J41" s="149"/>
      <c r="K41" s="150"/>
      <c r="L41" s="90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3"/>
      <c r="Y41" s="94" t="e">
        <f t="shared" si="8"/>
        <v>#DIV/0!</v>
      </c>
      <c r="Z41" s="95" t="e">
        <f t="shared" si="2"/>
        <v>#DIV/0!</v>
      </c>
      <c r="AA41" s="90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3"/>
      <c r="AN41" s="94" t="e">
        <f t="shared" si="9"/>
        <v>#DIV/0!</v>
      </c>
      <c r="AO41" s="95" t="e">
        <f t="shared" si="10"/>
        <v>#DIV/0!</v>
      </c>
      <c r="AP41" s="90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3"/>
      <c r="BC41" s="94" t="e">
        <f t="shared" si="11"/>
        <v>#DIV/0!</v>
      </c>
      <c r="BD41" s="95" t="e">
        <f t="shared" si="12"/>
        <v>#DIV/0!</v>
      </c>
      <c r="BE41" s="90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3"/>
      <c r="BR41" s="94" t="e">
        <f t="shared" si="13"/>
        <v>#DIV/0!</v>
      </c>
      <c r="BS41" s="95" t="e">
        <f t="shared" si="14"/>
        <v>#DIV/0!</v>
      </c>
      <c r="BT41" s="90"/>
      <c r="BU41" s="91"/>
      <c r="BV41" s="91"/>
      <c r="BW41" s="91"/>
      <c r="BX41" s="96" t="e">
        <f t="shared" si="15"/>
        <v>#DIV/0!</v>
      </c>
      <c r="BY41" s="90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3"/>
      <c r="CL41" s="94" t="e">
        <f t="shared" si="16"/>
        <v>#DIV/0!</v>
      </c>
      <c r="CM41" s="99" t="e">
        <f t="shared" si="17"/>
        <v>#DIV/0!</v>
      </c>
      <c r="CN41" s="90"/>
      <c r="CO41" s="91"/>
      <c r="CP41" s="91"/>
      <c r="CQ41" s="91"/>
      <c r="CR41" s="96" t="e">
        <f t="shared" si="18"/>
        <v>#DIV/0!</v>
      </c>
      <c r="CS41" s="141"/>
      <c r="CT41" s="120"/>
      <c r="CU41" s="91"/>
      <c r="CV41" s="91"/>
      <c r="CW41" s="91"/>
      <c r="CX41" s="91"/>
      <c r="CY41" s="91"/>
      <c r="CZ41" s="91"/>
      <c r="DA41" s="96" t="e">
        <f t="shared" si="3"/>
        <v>#DIV/0!</v>
      </c>
      <c r="DB41" s="141"/>
      <c r="DC41" s="120"/>
      <c r="DD41" s="91"/>
      <c r="DE41" s="91"/>
      <c r="DF41" s="91"/>
      <c r="DG41" s="91"/>
      <c r="DH41" s="91"/>
      <c r="DI41" s="91"/>
      <c r="DJ41" s="100" t="e">
        <f t="shared" si="19"/>
        <v>#DIV/0!</v>
      </c>
      <c r="DK41" s="101"/>
      <c r="DL41" s="99" t="e">
        <f t="shared" si="20"/>
        <v>#DIV/0!</v>
      </c>
      <c r="DM41" s="90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102"/>
      <c r="DZ41" s="103" t="e">
        <f t="shared" si="21"/>
        <v>#DIV/0!</v>
      </c>
      <c r="EA41" s="104" t="e">
        <f t="shared" si="22"/>
        <v>#DIV/0!</v>
      </c>
      <c r="EB41" s="90"/>
      <c r="EC41" s="91"/>
      <c r="ED41" s="91"/>
      <c r="EE41" s="91"/>
      <c r="EF41" s="91"/>
      <c r="EG41" s="91"/>
      <c r="EH41" s="91"/>
      <c r="EI41" s="91"/>
      <c r="EJ41" s="96" t="e">
        <f t="shared" si="4"/>
        <v>#DIV/0!</v>
      </c>
      <c r="EK41" s="90"/>
      <c r="EL41" s="91"/>
      <c r="EM41" s="91"/>
      <c r="EN41" s="91"/>
      <c r="EO41" s="96" t="e">
        <f t="shared" si="23"/>
        <v>#DIV/0!</v>
      </c>
      <c r="EP41" s="90"/>
      <c r="EQ41" s="91"/>
      <c r="ER41" s="91"/>
      <c r="ES41" s="91"/>
      <c r="ET41" s="96" t="e">
        <f t="shared" si="24"/>
        <v>#DIV/0!</v>
      </c>
      <c r="EU41" s="90"/>
      <c r="EV41" s="91"/>
      <c r="EW41" s="91"/>
      <c r="EX41" s="91"/>
      <c r="EY41" s="96" t="e">
        <f t="shared" si="25"/>
        <v>#DIV/0!</v>
      </c>
      <c r="EZ41" s="90"/>
      <c r="FA41" s="91"/>
      <c r="FB41" s="91"/>
      <c r="FC41" s="91"/>
      <c r="FD41" s="106" t="e">
        <f t="shared" si="26"/>
        <v>#DIV/0!</v>
      </c>
      <c r="FE41" s="90"/>
      <c r="FF41" s="91"/>
      <c r="FG41" s="91"/>
      <c r="FH41" s="91"/>
      <c r="FI41" s="107" t="e">
        <f t="shared" si="27"/>
        <v>#DIV/0!</v>
      </c>
      <c r="FJ41" s="90"/>
      <c r="FK41" s="91"/>
      <c r="FL41" s="91"/>
      <c r="FM41" s="91"/>
      <c r="FN41" s="110" t="e">
        <f t="shared" si="28"/>
        <v>#DIV/0!</v>
      </c>
      <c r="FO41" s="90"/>
      <c r="FP41" s="91"/>
      <c r="FQ41" s="91"/>
      <c r="FR41" s="91"/>
      <c r="FS41" s="110" t="e">
        <f t="shared" si="29"/>
        <v>#DIV/0!</v>
      </c>
      <c r="FT41" s="90"/>
      <c r="FU41" s="91"/>
      <c r="FV41" s="91"/>
      <c r="FW41" s="91"/>
      <c r="FX41" s="110" t="e">
        <f t="shared" si="30"/>
        <v>#DIV/0!</v>
      </c>
      <c r="FY41" s="111" t="e">
        <f t="shared" si="31"/>
        <v>#DIV/0!</v>
      </c>
      <c r="FZ41" s="90"/>
      <c r="GA41" s="91"/>
      <c r="GB41" s="91"/>
      <c r="GC41" s="91"/>
      <c r="GD41" s="136" t="e">
        <f t="shared" si="32"/>
        <v>#DIV/0!</v>
      </c>
      <c r="GE41" s="113" t="e">
        <f t="shared" si="5"/>
        <v>#DIV/0!</v>
      </c>
      <c r="GF41" s="90"/>
      <c r="GG41" s="91"/>
      <c r="GH41" s="91"/>
      <c r="GI41" s="91"/>
      <c r="GJ41" s="91"/>
      <c r="GK41" s="91"/>
      <c r="GL41" s="91"/>
      <c r="GM41" s="91"/>
      <c r="GN41" s="136" t="e">
        <f t="shared" si="33"/>
        <v>#DIV/0!</v>
      </c>
      <c r="GO41" s="110" t="e">
        <f t="shared" si="34"/>
        <v>#DIV/0!</v>
      </c>
      <c r="GP41" s="90"/>
      <c r="GQ41" s="91"/>
      <c r="GR41" s="91"/>
      <c r="GS41" s="91"/>
      <c r="GT41" s="91"/>
      <c r="GU41" s="91"/>
      <c r="GV41" s="91"/>
      <c r="GW41" s="91"/>
      <c r="GX41" s="136" t="e">
        <f t="shared" si="35"/>
        <v>#DIV/0!</v>
      </c>
      <c r="GY41" s="115" t="e">
        <f t="shared" si="36"/>
        <v>#DIV/0!</v>
      </c>
      <c r="GZ41" s="90"/>
      <c r="HA41" s="137"/>
      <c r="HB41" s="137"/>
      <c r="HC41" s="137"/>
      <c r="HD41" s="137"/>
      <c r="HE41" s="91"/>
      <c r="HF41" s="91"/>
      <c r="HG41" s="91"/>
      <c r="HH41" s="136" t="e">
        <f t="shared" si="37"/>
        <v>#DIV/0!</v>
      </c>
      <c r="HI41" s="115" t="e">
        <f t="shared" si="38"/>
        <v>#DIV/0!</v>
      </c>
      <c r="HJ41" s="90"/>
      <c r="HK41" s="91"/>
      <c r="HL41" s="91"/>
      <c r="HM41" s="91"/>
      <c r="HN41" s="91"/>
      <c r="HO41" s="91"/>
      <c r="HP41" s="91"/>
      <c r="HQ41" s="91"/>
      <c r="HR41" s="136" t="e">
        <f t="shared" si="39"/>
        <v>#DIV/0!</v>
      </c>
      <c r="HS41" s="115" t="e">
        <f t="shared" si="40"/>
        <v>#DIV/0!</v>
      </c>
      <c r="HT41" s="90"/>
      <c r="HU41" s="91"/>
      <c r="HV41" s="91"/>
      <c r="HW41" s="91"/>
      <c r="HX41" s="91"/>
      <c r="HY41" s="91"/>
      <c r="HZ41" s="91"/>
      <c r="IA41" s="91"/>
      <c r="IB41" s="136" t="e">
        <f t="shared" si="41"/>
        <v>#DIV/0!</v>
      </c>
      <c r="IC41" s="117" t="e">
        <f t="shared" si="42"/>
        <v>#DIV/0!</v>
      </c>
      <c r="ID41" s="138"/>
      <c r="IE41" s="120"/>
      <c r="IF41" s="120"/>
      <c r="IG41" s="121" t="e">
        <f t="shared" si="43"/>
        <v>#DIV/0!</v>
      </c>
      <c r="IH41" s="122" t="e">
        <f t="shared" si="44"/>
        <v>#DIV/0!</v>
      </c>
      <c r="II41" s="123" t="e">
        <f t="shared" si="45"/>
        <v>#DIV/0!</v>
      </c>
      <c r="IJ41" s="124" t="e">
        <f t="shared" si="46"/>
        <v>#DIV/0!</v>
      </c>
      <c r="IK41" s="124" t="e">
        <f t="shared" si="47"/>
        <v>#DIV/0!</v>
      </c>
      <c r="IL41" s="125"/>
      <c r="IM41" s="125"/>
    </row>
    <row r="42" spans="1:247" x14ac:dyDescent="0.3">
      <c r="A42" s="84">
        <v>9</v>
      </c>
      <c r="B42" s="85"/>
      <c r="C42" s="85"/>
      <c r="D42" s="41"/>
      <c r="E42" s="85"/>
      <c r="F42" s="88"/>
      <c r="G42" s="43"/>
      <c r="H42" s="148" t="e">
        <f t="shared" si="0"/>
        <v>#DIV/0!</v>
      </c>
      <c r="I42" s="148" t="e">
        <f t="shared" si="1"/>
        <v>#DIV/0!</v>
      </c>
      <c r="J42" s="149"/>
      <c r="K42" s="150"/>
      <c r="L42" s="90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3"/>
      <c r="Y42" s="94" t="e">
        <f t="shared" si="8"/>
        <v>#DIV/0!</v>
      </c>
      <c r="Z42" s="95" t="e">
        <f t="shared" si="2"/>
        <v>#DIV/0!</v>
      </c>
      <c r="AA42" s="90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3"/>
      <c r="AN42" s="94" t="e">
        <f t="shared" si="9"/>
        <v>#DIV/0!</v>
      </c>
      <c r="AO42" s="95" t="e">
        <f t="shared" si="10"/>
        <v>#DIV/0!</v>
      </c>
      <c r="AP42" s="90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3"/>
      <c r="BC42" s="94" t="e">
        <f t="shared" si="11"/>
        <v>#DIV/0!</v>
      </c>
      <c r="BD42" s="95" t="e">
        <f t="shared" si="12"/>
        <v>#DIV/0!</v>
      </c>
      <c r="BE42" s="90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3"/>
      <c r="BR42" s="94" t="e">
        <f t="shared" si="13"/>
        <v>#DIV/0!</v>
      </c>
      <c r="BS42" s="95" t="e">
        <f t="shared" si="14"/>
        <v>#DIV/0!</v>
      </c>
      <c r="BT42" s="90"/>
      <c r="BU42" s="91"/>
      <c r="BV42" s="91"/>
      <c r="BW42" s="91"/>
      <c r="BX42" s="96" t="e">
        <f t="shared" si="15"/>
        <v>#DIV/0!</v>
      </c>
      <c r="BY42" s="90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3"/>
      <c r="CL42" s="94" t="e">
        <f t="shared" si="16"/>
        <v>#DIV/0!</v>
      </c>
      <c r="CM42" s="99" t="e">
        <f t="shared" si="17"/>
        <v>#DIV/0!</v>
      </c>
      <c r="CN42" s="90"/>
      <c r="CO42" s="91"/>
      <c r="CP42" s="91"/>
      <c r="CQ42" s="91"/>
      <c r="CR42" s="96" t="e">
        <f t="shared" si="18"/>
        <v>#DIV/0!</v>
      </c>
      <c r="CS42" s="141"/>
      <c r="CT42" s="120"/>
      <c r="CU42" s="91"/>
      <c r="CV42" s="91"/>
      <c r="CW42" s="91"/>
      <c r="CX42" s="91"/>
      <c r="CY42" s="91"/>
      <c r="CZ42" s="91"/>
      <c r="DA42" s="96" t="e">
        <f t="shared" si="3"/>
        <v>#DIV/0!</v>
      </c>
      <c r="DB42" s="141"/>
      <c r="DC42" s="120"/>
      <c r="DD42" s="91"/>
      <c r="DE42" s="91"/>
      <c r="DF42" s="91"/>
      <c r="DG42" s="91"/>
      <c r="DH42" s="91"/>
      <c r="DI42" s="91"/>
      <c r="DJ42" s="100" t="e">
        <f t="shared" si="19"/>
        <v>#DIV/0!</v>
      </c>
      <c r="DK42" s="101"/>
      <c r="DL42" s="99" t="e">
        <f t="shared" si="20"/>
        <v>#DIV/0!</v>
      </c>
      <c r="DM42" s="90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102"/>
      <c r="DZ42" s="103" t="e">
        <f t="shared" si="21"/>
        <v>#DIV/0!</v>
      </c>
      <c r="EA42" s="104" t="e">
        <f t="shared" si="22"/>
        <v>#DIV/0!</v>
      </c>
      <c r="EB42" s="90"/>
      <c r="EC42" s="91"/>
      <c r="ED42" s="91"/>
      <c r="EE42" s="91"/>
      <c r="EF42" s="91"/>
      <c r="EG42" s="91"/>
      <c r="EH42" s="91"/>
      <c r="EI42" s="91"/>
      <c r="EJ42" s="96" t="e">
        <f t="shared" si="4"/>
        <v>#DIV/0!</v>
      </c>
      <c r="EK42" s="90"/>
      <c r="EL42" s="91"/>
      <c r="EM42" s="91"/>
      <c r="EN42" s="91"/>
      <c r="EO42" s="96" t="e">
        <f t="shared" si="23"/>
        <v>#DIV/0!</v>
      </c>
      <c r="EP42" s="90"/>
      <c r="EQ42" s="91"/>
      <c r="ER42" s="91"/>
      <c r="ES42" s="91"/>
      <c r="ET42" s="96" t="e">
        <f t="shared" si="24"/>
        <v>#DIV/0!</v>
      </c>
      <c r="EU42" s="90"/>
      <c r="EV42" s="91"/>
      <c r="EW42" s="91"/>
      <c r="EX42" s="91"/>
      <c r="EY42" s="96" t="e">
        <f t="shared" si="25"/>
        <v>#DIV/0!</v>
      </c>
      <c r="EZ42" s="90"/>
      <c r="FA42" s="91"/>
      <c r="FB42" s="91"/>
      <c r="FC42" s="91"/>
      <c r="FD42" s="106" t="e">
        <f t="shared" si="26"/>
        <v>#DIV/0!</v>
      </c>
      <c r="FE42" s="90"/>
      <c r="FF42" s="91"/>
      <c r="FG42" s="91"/>
      <c r="FH42" s="91"/>
      <c r="FI42" s="107" t="e">
        <f t="shared" si="27"/>
        <v>#DIV/0!</v>
      </c>
      <c r="FJ42" s="90"/>
      <c r="FK42" s="91"/>
      <c r="FL42" s="91"/>
      <c r="FM42" s="91"/>
      <c r="FN42" s="110" t="e">
        <f t="shared" si="28"/>
        <v>#DIV/0!</v>
      </c>
      <c r="FO42" s="90"/>
      <c r="FP42" s="91"/>
      <c r="FQ42" s="91"/>
      <c r="FR42" s="91"/>
      <c r="FS42" s="110" t="e">
        <f t="shared" si="29"/>
        <v>#DIV/0!</v>
      </c>
      <c r="FT42" s="90"/>
      <c r="FU42" s="91"/>
      <c r="FV42" s="91"/>
      <c r="FW42" s="91"/>
      <c r="FX42" s="110" t="e">
        <f t="shared" si="30"/>
        <v>#DIV/0!</v>
      </c>
      <c r="FY42" s="111" t="e">
        <f t="shared" si="31"/>
        <v>#DIV/0!</v>
      </c>
      <c r="FZ42" s="90"/>
      <c r="GA42" s="91"/>
      <c r="GB42" s="91"/>
      <c r="GC42" s="91"/>
      <c r="GD42" s="136" t="e">
        <f t="shared" si="32"/>
        <v>#DIV/0!</v>
      </c>
      <c r="GE42" s="113" t="e">
        <f t="shared" si="5"/>
        <v>#DIV/0!</v>
      </c>
      <c r="GF42" s="90"/>
      <c r="GG42" s="91"/>
      <c r="GH42" s="91"/>
      <c r="GI42" s="91"/>
      <c r="GJ42" s="91"/>
      <c r="GK42" s="91"/>
      <c r="GL42" s="91"/>
      <c r="GM42" s="91"/>
      <c r="GN42" s="136" t="e">
        <f t="shared" si="33"/>
        <v>#DIV/0!</v>
      </c>
      <c r="GO42" s="110" t="e">
        <f t="shared" si="34"/>
        <v>#DIV/0!</v>
      </c>
      <c r="GP42" s="90"/>
      <c r="GQ42" s="91"/>
      <c r="GR42" s="91"/>
      <c r="GS42" s="91"/>
      <c r="GT42" s="91"/>
      <c r="GU42" s="91"/>
      <c r="GV42" s="91"/>
      <c r="GW42" s="91"/>
      <c r="GX42" s="136" t="e">
        <f t="shared" si="35"/>
        <v>#DIV/0!</v>
      </c>
      <c r="GY42" s="115" t="e">
        <f t="shared" si="36"/>
        <v>#DIV/0!</v>
      </c>
      <c r="GZ42" s="90"/>
      <c r="HA42" s="137"/>
      <c r="HB42" s="137"/>
      <c r="HC42" s="137"/>
      <c r="HD42" s="137"/>
      <c r="HE42" s="91"/>
      <c r="HF42" s="91"/>
      <c r="HG42" s="91"/>
      <c r="HH42" s="136" t="e">
        <f t="shared" si="37"/>
        <v>#DIV/0!</v>
      </c>
      <c r="HI42" s="115" t="e">
        <f t="shared" si="38"/>
        <v>#DIV/0!</v>
      </c>
      <c r="HJ42" s="90"/>
      <c r="HK42" s="91"/>
      <c r="HL42" s="91"/>
      <c r="HM42" s="91"/>
      <c r="HN42" s="91"/>
      <c r="HO42" s="91"/>
      <c r="HP42" s="91"/>
      <c r="HQ42" s="91"/>
      <c r="HR42" s="136" t="e">
        <f t="shared" si="39"/>
        <v>#DIV/0!</v>
      </c>
      <c r="HS42" s="115" t="e">
        <f t="shared" si="40"/>
        <v>#DIV/0!</v>
      </c>
      <c r="HT42" s="90"/>
      <c r="HU42" s="91"/>
      <c r="HV42" s="91"/>
      <c r="HW42" s="91"/>
      <c r="HX42" s="91"/>
      <c r="HY42" s="91"/>
      <c r="HZ42" s="91"/>
      <c r="IA42" s="91"/>
      <c r="IB42" s="136" t="e">
        <f t="shared" si="41"/>
        <v>#DIV/0!</v>
      </c>
      <c r="IC42" s="117" t="e">
        <f t="shared" si="42"/>
        <v>#DIV/0!</v>
      </c>
      <c r="ID42" s="138"/>
      <c r="IE42" s="120"/>
      <c r="IF42" s="120"/>
      <c r="IG42" s="121" t="e">
        <f t="shared" si="43"/>
        <v>#DIV/0!</v>
      </c>
      <c r="IH42" s="122" t="e">
        <f t="shared" si="44"/>
        <v>#DIV/0!</v>
      </c>
      <c r="II42" s="123" t="e">
        <f t="shared" si="45"/>
        <v>#DIV/0!</v>
      </c>
      <c r="IJ42" s="124" t="e">
        <f t="shared" si="46"/>
        <v>#DIV/0!</v>
      </c>
      <c r="IK42" s="124" t="e">
        <f t="shared" si="47"/>
        <v>#DIV/0!</v>
      </c>
      <c r="IL42" s="125"/>
      <c r="IM42" s="125"/>
    </row>
    <row r="43" spans="1:247" x14ac:dyDescent="0.3">
      <c r="A43" s="84">
        <v>10</v>
      </c>
      <c r="B43" s="85"/>
      <c r="C43" s="85"/>
      <c r="D43" s="85"/>
      <c r="E43" s="85"/>
      <c r="F43" s="129"/>
      <c r="G43" s="43"/>
      <c r="H43" s="148" t="e">
        <f t="shared" si="0"/>
        <v>#DIV/0!</v>
      </c>
      <c r="I43" s="148" t="e">
        <f t="shared" si="1"/>
        <v>#DIV/0!</v>
      </c>
      <c r="J43" s="149"/>
      <c r="K43" s="150"/>
      <c r="L43" s="90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3"/>
      <c r="Y43" s="94" t="e">
        <f t="shared" si="8"/>
        <v>#DIV/0!</v>
      </c>
      <c r="Z43" s="95" t="e">
        <f t="shared" si="2"/>
        <v>#DIV/0!</v>
      </c>
      <c r="AA43" s="90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3"/>
      <c r="AN43" s="94" t="e">
        <f t="shared" si="9"/>
        <v>#DIV/0!</v>
      </c>
      <c r="AO43" s="95" t="e">
        <f t="shared" si="10"/>
        <v>#DIV/0!</v>
      </c>
      <c r="AP43" s="90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3"/>
      <c r="BC43" s="94" t="e">
        <f t="shared" si="11"/>
        <v>#DIV/0!</v>
      </c>
      <c r="BD43" s="95" t="e">
        <f t="shared" si="12"/>
        <v>#DIV/0!</v>
      </c>
      <c r="BE43" s="90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3"/>
      <c r="BR43" s="94" t="e">
        <f t="shared" si="13"/>
        <v>#DIV/0!</v>
      </c>
      <c r="BS43" s="95" t="e">
        <f t="shared" si="14"/>
        <v>#DIV/0!</v>
      </c>
      <c r="BT43" s="90"/>
      <c r="BU43" s="91"/>
      <c r="BV43" s="91"/>
      <c r="BW43" s="91"/>
      <c r="BX43" s="96" t="e">
        <f t="shared" si="15"/>
        <v>#DIV/0!</v>
      </c>
      <c r="BY43" s="90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3"/>
      <c r="CL43" s="94" t="e">
        <f t="shared" si="16"/>
        <v>#DIV/0!</v>
      </c>
      <c r="CM43" s="99" t="e">
        <f t="shared" si="17"/>
        <v>#DIV/0!</v>
      </c>
      <c r="CN43" s="90"/>
      <c r="CO43" s="91"/>
      <c r="CP43" s="91"/>
      <c r="CQ43" s="91"/>
      <c r="CR43" s="96" t="e">
        <f t="shared" si="18"/>
        <v>#DIV/0!</v>
      </c>
      <c r="CS43" s="141"/>
      <c r="CT43" s="120"/>
      <c r="CU43" s="91"/>
      <c r="CV43" s="91"/>
      <c r="CW43" s="91"/>
      <c r="CX43" s="91"/>
      <c r="CY43" s="91"/>
      <c r="CZ43" s="91"/>
      <c r="DA43" s="96" t="e">
        <f t="shared" si="3"/>
        <v>#DIV/0!</v>
      </c>
      <c r="DB43" s="141"/>
      <c r="DC43" s="120"/>
      <c r="DD43" s="91"/>
      <c r="DE43" s="91"/>
      <c r="DF43" s="91"/>
      <c r="DG43" s="91"/>
      <c r="DH43" s="91"/>
      <c r="DI43" s="91"/>
      <c r="DJ43" s="100" t="e">
        <f t="shared" si="19"/>
        <v>#DIV/0!</v>
      </c>
      <c r="DK43" s="101"/>
      <c r="DL43" s="99" t="e">
        <f t="shared" si="20"/>
        <v>#DIV/0!</v>
      </c>
      <c r="DM43" s="90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102"/>
      <c r="DZ43" s="103" t="e">
        <f t="shared" si="21"/>
        <v>#DIV/0!</v>
      </c>
      <c r="EA43" s="104" t="e">
        <f t="shared" si="22"/>
        <v>#DIV/0!</v>
      </c>
      <c r="EB43" s="90"/>
      <c r="EC43" s="91"/>
      <c r="ED43" s="91"/>
      <c r="EE43" s="91"/>
      <c r="EF43" s="91"/>
      <c r="EG43" s="91"/>
      <c r="EH43" s="91"/>
      <c r="EI43" s="91"/>
      <c r="EJ43" s="96" t="e">
        <f t="shared" si="4"/>
        <v>#DIV/0!</v>
      </c>
      <c r="EK43" s="90"/>
      <c r="EL43" s="91"/>
      <c r="EM43" s="91"/>
      <c r="EN43" s="91"/>
      <c r="EO43" s="96" t="e">
        <f t="shared" si="23"/>
        <v>#DIV/0!</v>
      </c>
      <c r="EP43" s="90"/>
      <c r="EQ43" s="91"/>
      <c r="ER43" s="91"/>
      <c r="ES43" s="91"/>
      <c r="ET43" s="96" t="e">
        <f t="shared" si="24"/>
        <v>#DIV/0!</v>
      </c>
      <c r="EU43" s="90"/>
      <c r="EV43" s="91"/>
      <c r="EW43" s="91"/>
      <c r="EX43" s="91"/>
      <c r="EY43" s="96" t="e">
        <f t="shared" si="25"/>
        <v>#DIV/0!</v>
      </c>
      <c r="EZ43" s="90"/>
      <c r="FA43" s="91"/>
      <c r="FB43" s="91"/>
      <c r="FC43" s="91"/>
      <c r="FD43" s="106" t="e">
        <f t="shared" si="26"/>
        <v>#DIV/0!</v>
      </c>
      <c r="FE43" s="90"/>
      <c r="FF43" s="91"/>
      <c r="FG43" s="91"/>
      <c r="FH43" s="91"/>
      <c r="FI43" s="107" t="e">
        <f t="shared" si="27"/>
        <v>#DIV/0!</v>
      </c>
      <c r="FJ43" s="90"/>
      <c r="FK43" s="91"/>
      <c r="FL43" s="91"/>
      <c r="FM43" s="91"/>
      <c r="FN43" s="110" t="e">
        <f t="shared" si="28"/>
        <v>#DIV/0!</v>
      </c>
      <c r="FO43" s="90"/>
      <c r="FP43" s="91"/>
      <c r="FQ43" s="91"/>
      <c r="FR43" s="91"/>
      <c r="FS43" s="110" t="e">
        <f t="shared" si="29"/>
        <v>#DIV/0!</v>
      </c>
      <c r="FT43" s="90"/>
      <c r="FU43" s="91"/>
      <c r="FV43" s="91"/>
      <c r="FW43" s="91"/>
      <c r="FX43" s="110" t="e">
        <f t="shared" si="30"/>
        <v>#DIV/0!</v>
      </c>
      <c r="FY43" s="111" t="e">
        <f t="shared" si="31"/>
        <v>#DIV/0!</v>
      </c>
      <c r="FZ43" s="90"/>
      <c r="GA43" s="91"/>
      <c r="GB43" s="91"/>
      <c r="GC43" s="91"/>
      <c r="GD43" s="136" t="e">
        <f t="shared" si="32"/>
        <v>#DIV/0!</v>
      </c>
      <c r="GE43" s="113" t="e">
        <f t="shared" si="5"/>
        <v>#DIV/0!</v>
      </c>
      <c r="GF43" s="90"/>
      <c r="GG43" s="91"/>
      <c r="GH43" s="91"/>
      <c r="GI43" s="91"/>
      <c r="GJ43" s="91"/>
      <c r="GK43" s="91"/>
      <c r="GL43" s="91"/>
      <c r="GM43" s="91"/>
      <c r="GN43" s="136" t="e">
        <f t="shared" si="33"/>
        <v>#DIV/0!</v>
      </c>
      <c r="GO43" s="110" t="e">
        <f t="shared" si="34"/>
        <v>#DIV/0!</v>
      </c>
      <c r="GP43" s="90"/>
      <c r="GQ43" s="91"/>
      <c r="GR43" s="91"/>
      <c r="GS43" s="91"/>
      <c r="GT43" s="91"/>
      <c r="GU43" s="91"/>
      <c r="GV43" s="91"/>
      <c r="GW43" s="91"/>
      <c r="GX43" s="136" t="e">
        <f t="shared" si="35"/>
        <v>#DIV/0!</v>
      </c>
      <c r="GY43" s="115" t="e">
        <f t="shared" si="36"/>
        <v>#DIV/0!</v>
      </c>
      <c r="GZ43" s="90"/>
      <c r="HA43" s="137"/>
      <c r="HB43" s="137"/>
      <c r="HC43" s="137"/>
      <c r="HD43" s="137"/>
      <c r="HE43" s="91"/>
      <c r="HF43" s="91"/>
      <c r="HG43" s="91"/>
      <c r="HH43" s="136" t="e">
        <f t="shared" si="37"/>
        <v>#DIV/0!</v>
      </c>
      <c r="HI43" s="115" t="e">
        <f t="shared" si="38"/>
        <v>#DIV/0!</v>
      </c>
      <c r="HJ43" s="90"/>
      <c r="HK43" s="91"/>
      <c r="HL43" s="91"/>
      <c r="HM43" s="91"/>
      <c r="HN43" s="91"/>
      <c r="HO43" s="91"/>
      <c r="HP43" s="91"/>
      <c r="HQ43" s="91"/>
      <c r="HR43" s="136" t="e">
        <f t="shared" si="39"/>
        <v>#DIV/0!</v>
      </c>
      <c r="HS43" s="115" t="e">
        <f t="shared" si="40"/>
        <v>#DIV/0!</v>
      </c>
      <c r="HT43" s="90"/>
      <c r="HU43" s="91"/>
      <c r="HV43" s="91"/>
      <c r="HW43" s="91"/>
      <c r="HX43" s="91"/>
      <c r="HY43" s="91"/>
      <c r="HZ43" s="91"/>
      <c r="IA43" s="91"/>
      <c r="IB43" s="136" t="e">
        <f t="shared" si="41"/>
        <v>#DIV/0!</v>
      </c>
      <c r="IC43" s="117" t="e">
        <f t="shared" si="42"/>
        <v>#DIV/0!</v>
      </c>
      <c r="ID43" s="138"/>
      <c r="IE43" s="120"/>
      <c r="IF43" s="120"/>
      <c r="IG43" s="121" t="e">
        <f t="shared" si="43"/>
        <v>#DIV/0!</v>
      </c>
      <c r="IH43" s="122" t="e">
        <f t="shared" si="44"/>
        <v>#DIV/0!</v>
      </c>
      <c r="II43" s="123" t="e">
        <f t="shared" si="45"/>
        <v>#DIV/0!</v>
      </c>
      <c r="IJ43" s="124" t="e">
        <f t="shared" si="46"/>
        <v>#DIV/0!</v>
      </c>
      <c r="IK43" s="124" t="e">
        <f t="shared" si="47"/>
        <v>#DIV/0!</v>
      </c>
      <c r="IL43" s="125"/>
      <c r="IM43" s="125"/>
    </row>
    <row r="44" spans="1:247" x14ac:dyDescent="0.3">
      <c r="A44" s="84">
        <v>11</v>
      </c>
      <c r="B44" s="85"/>
      <c r="C44" s="85"/>
      <c r="D44" s="41"/>
      <c r="E44" s="85"/>
      <c r="F44" s="88"/>
      <c r="G44" s="43"/>
      <c r="H44" s="148" t="e">
        <f t="shared" si="0"/>
        <v>#DIV/0!</v>
      </c>
      <c r="I44" s="148" t="e">
        <f t="shared" si="1"/>
        <v>#DIV/0!</v>
      </c>
      <c r="J44" s="149"/>
      <c r="K44" s="150"/>
      <c r="L44" s="90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3"/>
      <c r="Y44" s="94" t="e">
        <f t="shared" si="8"/>
        <v>#DIV/0!</v>
      </c>
      <c r="Z44" s="95" t="e">
        <f t="shared" si="2"/>
        <v>#DIV/0!</v>
      </c>
      <c r="AA44" s="90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3"/>
      <c r="AN44" s="94" t="e">
        <f t="shared" si="9"/>
        <v>#DIV/0!</v>
      </c>
      <c r="AO44" s="95" t="e">
        <f t="shared" si="10"/>
        <v>#DIV/0!</v>
      </c>
      <c r="AP44" s="90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3"/>
      <c r="BC44" s="94" t="e">
        <f t="shared" si="11"/>
        <v>#DIV/0!</v>
      </c>
      <c r="BD44" s="95" t="e">
        <f t="shared" si="12"/>
        <v>#DIV/0!</v>
      </c>
      <c r="BE44" s="90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3"/>
      <c r="BR44" s="94" t="e">
        <f t="shared" si="13"/>
        <v>#DIV/0!</v>
      </c>
      <c r="BS44" s="95" t="e">
        <f t="shared" si="14"/>
        <v>#DIV/0!</v>
      </c>
      <c r="BT44" s="90"/>
      <c r="BU44" s="91"/>
      <c r="BV44" s="91"/>
      <c r="BW44" s="91"/>
      <c r="BX44" s="96" t="e">
        <f t="shared" si="15"/>
        <v>#DIV/0!</v>
      </c>
      <c r="BY44" s="90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3"/>
      <c r="CL44" s="94" t="e">
        <f t="shared" si="16"/>
        <v>#DIV/0!</v>
      </c>
      <c r="CM44" s="99" t="e">
        <f t="shared" si="17"/>
        <v>#DIV/0!</v>
      </c>
      <c r="CN44" s="90"/>
      <c r="CO44" s="91"/>
      <c r="CP44" s="91"/>
      <c r="CQ44" s="91"/>
      <c r="CR44" s="96" t="e">
        <f t="shared" si="18"/>
        <v>#DIV/0!</v>
      </c>
      <c r="CS44" s="141"/>
      <c r="CT44" s="120"/>
      <c r="CU44" s="91"/>
      <c r="CV44" s="91"/>
      <c r="CW44" s="91"/>
      <c r="CX44" s="91"/>
      <c r="CY44" s="91"/>
      <c r="CZ44" s="91"/>
      <c r="DA44" s="96" t="e">
        <f t="shared" si="3"/>
        <v>#DIV/0!</v>
      </c>
      <c r="DB44" s="141"/>
      <c r="DC44" s="120"/>
      <c r="DD44" s="91"/>
      <c r="DE44" s="91"/>
      <c r="DF44" s="91"/>
      <c r="DG44" s="91"/>
      <c r="DH44" s="91"/>
      <c r="DI44" s="91"/>
      <c r="DJ44" s="100" t="e">
        <f t="shared" si="19"/>
        <v>#DIV/0!</v>
      </c>
      <c r="DK44" s="101"/>
      <c r="DL44" s="99" t="e">
        <f t="shared" si="20"/>
        <v>#DIV/0!</v>
      </c>
      <c r="DM44" s="90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102"/>
      <c r="DZ44" s="103" t="e">
        <f t="shared" si="21"/>
        <v>#DIV/0!</v>
      </c>
      <c r="EA44" s="104" t="e">
        <f t="shared" si="22"/>
        <v>#DIV/0!</v>
      </c>
      <c r="EB44" s="90"/>
      <c r="EC44" s="91"/>
      <c r="ED44" s="91"/>
      <c r="EE44" s="91"/>
      <c r="EF44" s="91"/>
      <c r="EG44" s="91"/>
      <c r="EH44" s="91"/>
      <c r="EI44" s="91"/>
      <c r="EJ44" s="96" t="e">
        <f t="shared" si="4"/>
        <v>#DIV/0!</v>
      </c>
      <c r="EK44" s="90"/>
      <c r="EL44" s="91"/>
      <c r="EM44" s="91"/>
      <c r="EN44" s="91"/>
      <c r="EO44" s="96" t="e">
        <f t="shared" si="23"/>
        <v>#DIV/0!</v>
      </c>
      <c r="EP44" s="90"/>
      <c r="EQ44" s="91"/>
      <c r="ER44" s="91"/>
      <c r="ES44" s="91"/>
      <c r="ET44" s="96" t="e">
        <f t="shared" si="24"/>
        <v>#DIV/0!</v>
      </c>
      <c r="EU44" s="90"/>
      <c r="EV44" s="91"/>
      <c r="EW44" s="91"/>
      <c r="EX44" s="91"/>
      <c r="EY44" s="96" t="e">
        <f t="shared" si="25"/>
        <v>#DIV/0!</v>
      </c>
      <c r="EZ44" s="90"/>
      <c r="FA44" s="91"/>
      <c r="FB44" s="91"/>
      <c r="FC44" s="91"/>
      <c r="FD44" s="106" t="e">
        <f t="shared" si="26"/>
        <v>#DIV/0!</v>
      </c>
      <c r="FE44" s="90"/>
      <c r="FF44" s="91"/>
      <c r="FG44" s="91"/>
      <c r="FH44" s="91"/>
      <c r="FI44" s="107" t="e">
        <f t="shared" si="27"/>
        <v>#DIV/0!</v>
      </c>
      <c r="FJ44" s="90"/>
      <c r="FK44" s="91"/>
      <c r="FL44" s="91"/>
      <c r="FM44" s="91"/>
      <c r="FN44" s="110" t="e">
        <f t="shared" si="28"/>
        <v>#DIV/0!</v>
      </c>
      <c r="FO44" s="90"/>
      <c r="FP44" s="91"/>
      <c r="FQ44" s="91"/>
      <c r="FR44" s="91"/>
      <c r="FS44" s="110" t="e">
        <f t="shared" si="29"/>
        <v>#DIV/0!</v>
      </c>
      <c r="FT44" s="90"/>
      <c r="FU44" s="91"/>
      <c r="FV44" s="91"/>
      <c r="FW44" s="91"/>
      <c r="FX44" s="110" t="e">
        <f t="shared" si="30"/>
        <v>#DIV/0!</v>
      </c>
      <c r="FY44" s="111" t="e">
        <f t="shared" si="31"/>
        <v>#DIV/0!</v>
      </c>
      <c r="FZ44" s="90"/>
      <c r="GA44" s="91"/>
      <c r="GB44" s="91"/>
      <c r="GC44" s="91"/>
      <c r="GD44" s="136" t="e">
        <f t="shared" si="32"/>
        <v>#DIV/0!</v>
      </c>
      <c r="GE44" s="113" t="e">
        <f t="shared" si="5"/>
        <v>#DIV/0!</v>
      </c>
      <c r="GF44" s="90"/>
      <c r="GG44" s="91"/>
      <c r="GH44" s="91"/>
      <c r="GI44" s="91"/>
      <c r="GJ44" s="91"/>
      <c r="GK44" s="91"/>
      <c r="GL44" s="91"/>
      <c r="GM44" s="91"/>
      <c r="GN44" s="136" t="e">
        <f t="shared" si="33"/>
        <v>#DIV/0!</v>
      </c>
      <c r="GO44" s="110" t="e">
        <f t="shared" si="34"/>
        <v>#DIV/0!</v>
      </c>
      <c r="GP44" s="90"/>
      <c r="GQ44" s="91"/>
      <c r="GR44" s="91"/>
      <c r="GS44" s="91"/>
      <c r="GT44" s="91"/>
      <c r="GU44" s="91"/>
      <c r="GV44" s="91"/>
      <c r="GW44" s="91"/>
      <c r="GX44" s="136" t="e">
        <f t="shared" si="35"/>
        <v>#DIV/0!</v>
      </c>
      <c r="GY44" s="115" t="e">
        <f t="shared" si="36"/>
        <v>#DIV/0!</v>
      </c>
      <c r="GZ44" s="90"/>
      <c r="HA44" s="137"/>
      <c r="HB44" s="137"/>
      <c r="HC44" s="137"/>
      <c r="HD44" s="137"/>
      <c r="HE44" s="91"/>
      <c r="HF44" s="91"/>
      <c r="HG44" s="91"/>
      <c r="HH44" s="136" t="e">
        <f t="shared" si="37"/>
        <v>#DIV/0!</v>
      </c>
      <c r="HI44" s="115" t="e">
        <f t="shared" si="38"/>
        <v>#DIV/0!</v>
      </c>
      <c r="HJ44" s="90"/>
      <c r="HK44" s="91"/>
      <c r="HL44" s="91"/>
      <c r="HM44" s="91"/>
      <c r="HN44" s="91"/>
      <c r="HO44" s="91"/>
      <c r="HP44" s="91"/>
      <c r="HQ44" s="91"/>
      <c r="HR44" s="136" t="e">
        <f t="shared" si="39"/>
        <v>#DIV/0!</v>
      </c>
      <c r="HS44" s="115" t="e">
        <f t="shared" si="40"/>
        <v>#DIV/0!</v>
      </c>
      <c r="HT44" s="90"/>
      <c r="HU44" s="91"/>
      <c r="HV44" s="91"/>
      <c r="HW44" s="91"/>
      <c r="HX44" s="91"/>
      <c r="HY44" s="91"/>
      <c r="HZ44" s="91"/>
      <c r="IA44" s="91"/>
      <c r="IB44" s="136" t="e">
        <f t="shared" si="41"/>
        <v>#DIV/0!</v>
      </c>
      <c r="IC44" s="117" t="e">
        <f t="shared" si="42"/>
        <v>#DIV/0!</v>
      </c>
      <c r="ID44" s="138"/>
      <c r="IE44" s="120"/>
      <c r="IF44" s="120"/>
      <c r="IG44" s="121" t="e">
        <f t="shared" si="43"/>
        <v>#DIV/0!</v>
      </c>
      <c r="IH44" s="122" t="e">
        <f t="shared" si="44"/>
        <v>#DIV/0!</v>
      </c>
      <c r="II44" s="123" t="e">
        <f t="shared" si="45"/>
        <v>#DIV/0!</v>
      </c>
      <c r="IJ44" s="124" t="e">
        <f t="shared" si="46"/>
        <v>#DIV/0!</v>
      </c>
      <c r="IK44" s="124" t="e">
        <f t="shared" si="47"/>
        <v>#DIV/0!</v>
      </c>
      <c r="IL44" s="125"/>
      <c r="IM44" s="125"/>
    </row>
    <row r="45" spans="1:247" x14ac:dyDescent="0.3">
      <c r="A45" s="84">
        <v>12</v>
      </c>
      <c r="B45" s="85"/>
      <c r="C45" s="85"/>
      <c r="D45" s="85"/>
      <c r="E45" s="85"/>
      <c r="F45" s="127"/>
      <c r="G45" s="43"/>
      <c r="H45" s="148" t="e">
        <f t="shared" si="0"/>
        <v>#DIV/0!</v>
      </c>
      <c r="I45" s="148" t="e">
        <f t="shared" si="1"/>
        <v>#DIV/0!</v>
      </c>
      <c r="J45" s="149"/>
      <c r="K45" s="150"/>
      <c r="L45" s="90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3"/>
      <c r="Y45" s="94" t="e">
        <f t="shared" si="8"/>
        <v>#DIV/0!</v>
      </c>
      <c r="Z45" s="95" t="e">
        <f t="shared" si="2"/>
        <v>#DIV/0!</v>
      </c>
      <c r="AA45" s="90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3"/>
      <c r="AN45" s="94" t="e">
        <f t="shared" si="9"/>
        <v>#DIV/0!</v>
      </c>
      <c r="AO45" s="95" t="e">
        <f t="shared" si="10"/>
        <v>#DIV/0!</v>
      </c>
      <c r="AP45" s="90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3"/>
      <c r="BC45" s="94" t="e">
        <f t="shared" si="11"/>
        <v>#DIV/0!</v>
      </c>
      <c r="BD45" s="95" t="e">
        <f t="shared" si="12"/>
        <v>#DIV/0!</v>
      </c>
      <c r="BE45" s="90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3"/>
      <c r="BR45" s="94" t="e">
        <f t="shared" si="13"/>
        <v>#DIV/0!</v>
      </c>
      <c r="BS45" s="95" t="e">
        <f t="shared" si="14"/>
        <v>#DIV/0!</v>
      </c>
      <c r="BT45" s="90"/>
      <c r="BU45" s="91"/>
      <c r="BV45" s="91"/>
      <c r="BW45" s="91"/>
      <c r="BX45" s="96" t="e">
        <f t="shared" si="15"/>
        <v>#DIV/0!</v>
      </c>
      <c r="BY45" s="90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3"/>
      <c r="CL45" s="94" t="e">
        <f t="shared" si="16"/>
        <v>#DIV/0!</v>
      </c>
      <c r="CM45" s="99" t="e">
        <f t="shared" si="17"/>
        <v>#DIV/0!</v>
      </c>
      <c r="CN45" s="90"/>
      <c r="CO45" s="91"/>
      <c r="CP45" s="91"/>
      <c r="CQ45" s="91"/>
      <c r="CR45" s="96" t="e">
        <f t="shared" si="18"/>
        <v>#DIV/0!</v>
      </c>
      <c r="CS45" s="141"/>
      <c r="CT45" s="120"/>
      <c r="CU45" s="91"/>
      <c r="CV45" s="91"/>
      <c r="CW45" s="91"/>
      <c r="CX45" s="91"/>
      <c r="CY45" s="91"/>
      <c r="CZ45" s="91"/>
      <c r="DA45" s="96" t="e">
        <f t="shared" si="3"/>
        <v>#DIV/0!</v>
      </c>
      <c r="DB45" s="141"/>
      <c r="DC45" s="120"/>
      <c r="DD45" s="91"/>
      <c r="DE45" s="91"/>
      <c r="DF45" s="91"/>
      <c r="DG45" s="91"/>
      <c r="DH45" s="91"/>
      <c r="DI45" s="91"/>
      <c r="DJ45" s="100" t="e">
        <f t="shared" si="19"/>
        <v>#DIV/0!</v>
      </c>
      <c r="DK45" s="101"/>
      <c r="DL45" s="99" t="e">
        <f t="shared" si="20"/>
        <v>#DIV/0!</v>
      </c>
      <c r="DM45" s="90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102"/>
      <c r="DZ45" s="103" t="e">
        <f t="shared" si="21"/>
        <v>#DIV/0!</v>
      </c>
      <c r="EA45" s="104" t="e">
        <f t="shared" si="22"/>
        <v>#DIV/0!</v>
      </c>
      <c r="EB45" s="90"/>
      <c r="EC45" s="91"/>
      <c r="ED45" s="91"/>
      <c r="EE45" s="91"/>
      <c r="EF45" s="91"/>
      <c r="EG45" s="91"/>
      <c r="EH45" s="91"/>
      <c r="EI45" s="91"/>
      <c r="EJ45" s="96" t="e">
        <f t="shared" si="4"/>
        <v>#DIV/0!</v>
      </c>
      <c r="EK45" s="90"/>
      <c r="EL45" s="91"/>
      <c r="EM45" s="91"/>
      <c r="EN45" s="91"/>
      <c r="EO45" s="96" t="e">
        <f t="shared" si="23"/>
        <v>#DIV/0!</v>
      </c>
      <c r="EP45" s="90"/>
      <c r="EQ45" s="91"/>
      <c r="ER45" s="91"/>
      <c r="ES45" s="91"/>
      <c r="ET45" s="96" t="e">
        <f t="shared" si="24"/>
        <v>#DIV/0!</v>
      </c>
      <c r="EU45" s="90"/>
      <c r="EV45" s="91"/>
      <c r="EW45" s="91"/>
      <c r="EX45" s="91"/>
      <c r="EY45" s="96" t="e">
        <f t="shared" si="25"/>
        <v>#DIV/0!</v>
      </c>
      <c r="EZ45" s="90"/>
      <c r="FA45" s="91"/>
      <c r="FB45" s="91"/>
      <c r="FC45" s="91"/>
      <c r="FD45" s="106" t="e">
        <f t="shared" si="26"/>
        <v>#DIV/0!</v>
      </c>
      <c r="FE45" s="90"/>
      <c r="FF45" s="91"/>
      <c r="FG45" s="91"/>
      <c r="FH45" s="91"/>
      <c r="FI45" s="107" t="e">
        <f t="shared" si="27"/>
        <v>#DIV/0!</v>
      </c>
      <c r="FJ45" s="90"/>
      <c r="FK45" s="91"/>
      <c r="FL45" s="91"/>
      <c r="FM45" s="91"/>
      <c r="FN45" s="110" t="e">
        <f t="shared" si="28"/>
        <v>#DIV/0!</v>
      </c>
      <c r="FO45" s="90"/>
      <c r="FP45" s="91"/>
      <c r="FQ45" s="91"/>
      <c r="FR45" s="91"/>
      <c r="FS45" s="110" t="e">
        <f t="shared" si="29"/>
        <v>#DIV/0!</v>
      </c>
      <c r="FT45" s="90"/>
      <c r="FU45" s="91"/>
      <c r="FV45" s="91"/>
      <c r="FW45" s="91"/>
      <c r="FX45" s="110" t="e">
        <f t="shared" si="30"/>
        <v>#DIV/0!</v>
      </c>
      <c r="FY45" s="111" t="e">
        <f t="shared" si="31"/>
        <v>#DIV/0!</v>
      </c>
      <c r="FZ45" s="90"/>
      <c r="GA45" s="91"/>
      <c r="GB45" s="91"/>
      <c r="GC45" s="91"/>
      <c r="GD45" s="136" t="e">
        <f t="shared" si="32"/>
        <v>#DIV/0!</v>
      </c>
      <c r="GE45" s="113" t="e">
        <f t="shared" si="5"/>
        <v>#DIV/0!</v>
      </c>
      <c r="GF45" s="90"/>
      <c r="GG45" s="91"/>
      <c r="GH45" s="91"/>
      <c r="GI45" s="91"/>
      <c r="GJ45" s="91"/>
      <c r="GK45" s="91"/>
      <c r="GL45" s="91"/>
      <c r="GM45" s="91"/>
      <c r="GN45" s="136" t="e">
        <f t="shared" si="33"/>
        <v>#DIV/0!</v>
      </c>
      <c r="GO45" s="110" t="e">
        <f t="shared" si="34"/>
        <v>#DIV/0!</v>
      </c>
      <c r="GP45" s="90"/>
      <c r="GQ45" s="91"/>
      <c r="GR45" s="91"/>
      <c r="GS45" s="91"/>
      <c r="GT45" s="91"/>
      <c r="GU45" s="91"/>
      <c r="GV45" s="91"/>
      <c r="GW45" s="91"/>
      <c r="GX45" s="136" t="e">
        <f t="shared" si="35"/>
        <v>#DIV/0!</v>
      </c>
      <c r="GY45" s="115" t="e">
        <f t="shared" si="36"/>
        <v>#DIV/0!</v>
      </c>
      <c r="GZ45" s="90"/>
      <c r="HA45" s="137"/>
      <c r="HB45" s="137"/>
      <c r="HC45" s="137"/>
      <c r="HD45" s="137"/>
      <c r="HE45" s="91"/>
      <c r="HF45" s="91"/>
      <c r="HG45" s="91"/>
      <c r="HH45" s="136" t="e">
        <f t="shared" si="37"/>
        <v>#DIV/0!</v>
      </c>
      <c r="HI45" s="115" t="e">
        <f t="shared" si="38"/>
        <v>#DIV/0!</v>
      </c>
      <c r="HJ45" s="90"/>
      <c r="HK45" s="91"/>
      <c r="HL45" s="91"/>
      <c r="HM45" s="91"/>
      <c r="HN45" s="91"/>
      <c r="HO45" s="91"/>
      <c r="HP45" s="91"/>
      <c r="HQ45" s="91"/>
      <c r="HR45" s="136" t="e">
        <f t="shared" si="39"/>
        <v>#DIV/0!</v>
      </c>
      <c r="HS45" s="115" t="e">
        <f t="shared" si="40"/>
        <v>#DIV/0!</v>
      </c>
      <c r="HT45" s="90"/>
      <c r="HU45" s="91"/>
      <c r="HV45" s="91"/>
      <c r="HW45" s="91"/>
      <c r="HX45" s="91"/>
      <c r="HY45" s="91"/>
      <c r="HZ45" s="91"/>
      <c r="IA45" s="91"/>
      <c r="IB45" s="136" t="e">
        <f t="shared" si="41"/>
        <v>#DIV/0!</v>
      </c>
      <c r="IC45" s="117" t="e">
        <f t="shared" si="42"/>
        <v>#DIV/0!</v>
      </c>
      <c r="ID45" s="138"/>
      <c r="IE45" s="120"/>
      <c r="IF45" s="120"/>
      <c r="IG45" s="121" t="e">
        <f t="shared" si="43"/>
        <v>#DIV/0!</v>
      </c>
      <c r="IH45" s="122" t="e">
        <f t="shared" si="44"/>
        <v>#DIV/0!</v>
      </c>
      <c r="II45" s="123" t="e">
        <f t="shared" si="45"/>
        <v>#DIV/0!</v>
      </c>
      <c r="IJ45" s="124" t="e">
        <f t="shared" si="46"/>
        <v>#DIV/0!</v>
      </c>
      <c r="IK45" s="124" t="e">
        <f t="shared" si="47"/>
        <v>#DIV/0!</v>
      </c>
      <c r="IL45" s="125"/>
      <c r="IM45" s="125"/>
    </row>
    <row r="46" spans="1:247" x14ac:dyDescent="0.3">
      <c r="A46" s="84">
        <v>13</v>
      </c>
      <c r="B46" s="85"/>
      <c r="C46" s="85"/>
      <c r="D46" s="41"/>
      <c r="E46" s="85"/>
      <c r="F46" s="88"/>
      <c r="G46" s="43"/>
      <c r="H46" s="148" t="e">
        <f t="shared" si="0"/>
        <v>#DIV/0!</v>
      </c>
      <c r="I46" s="148" t="e">
        <f t="shared" si="1"/>
        <v>#DIV/0!</v>
      </c>
      <c r="J46" s="149"/>
      <c r="K46" s="150"/>
      <c r="L46" s="90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3"/>
      <c r="Y46" s="94" t="e">
        <f t="shared" si="8"/>
        <v>#DIV/0!</v>
      </c>
      <c r="Z46" s="95" t="e">
        <f t="shared" si="2"/>
        <v>#DIV/0!</v>
      </c>
      <c r="AA46" s="90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3"/>
      <c r="AN46" s="94" t="e">
        <f t="shared" si="9"/>
        <v>#DIV/0!</v>
      </c>
      <c r="AO46" s="95" t="e">
        <f t="shared" si="10"/>
        <v>#DIV/0!</v>
      </c>
      <c r="AP46" s="90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3"/>
      <c r="BC46" s="94" t="e">
        <f t="shared" si="11"/>
        <v>#DIV/0!</v>
      </c>
      <c r="BD46" s="95" t="e">
        <f t="shared" si="12"/>
        <v>#DIV/0!</v>
      </c>
      <c r="BE46" s="90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3"/>
      <c r="BR46" s="94" t="e">
        <f t="shared" si="13"/>
        <v>#DIV/0!</v>
      </c>
      <c r="BS46" s="95" t="e">
        <f t="shared" si="14"/>
        <v>#DIV/0!</v>
      </c>
      <c r="BT46" s="90"/>
      <c r="BU46" s="91"/>
      <c r="BV46" s="91"/>
      <c r="BW46" s="91"/>
      <c r="BX46" s="96" t="e">
        <f t="shared" si="15"/>
        <v>#DIV/0!</v>
      </c>
      <c r="BY46" s="90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3"/>
      <c r="CL46" s="94" t="e">
        <f t="shared" si="16"/>
        <v>#DIV/0!</v>
      </c>
      <c r="CM46" s="99" t="e">
        <f t="shared" si="17"/>
        <v>#DIV/0!</v>
      </c>
      <c r="CN46" s="90"/>
      <c r="CO46" s="91"/>
      <c r="CP46" s="91"/>
      <c r="CQ46" s="91"/>
      <c r="CR46" s="96" t="e">
        <f t="shared" si="18"/>
        <v>#DIV/0!</v>
      </c>
      <c r="CS46" s="141"/>
      <c r="CT46" s="120"/>
      <c r="CU46" s="91"/>
      <c r="CV46" s="91"/>
      <c r="CW46" s="91"/>
      <c r="CX46" s="91"/>
      <c r="CY46" s="91"/>
      <c r="CZ46" s="91"/>
      <c r="DA46" s="96" t="e">
        <f t="shared" si="3"/>
        <v>#DIV/0!</v>
      </c>
      <c r="DB46" s="141"/>
      <c r="DC46" s="120"/>
      <c r="DD46" s="91"/>
      <c r="DE46" s="91"/>
      <c r="DF46" s="91"/>
      <c r="DG46" s="91"/>
      <c r="DH46" s="91"/>
      <c r="DI46" s="91"/>
      <c r="DJ46" s="100" t="e">
        <f t="shared" si="19"/>
        <v>#DIV/0!</v>
      </c>
      <c r="DK46" s="101"/>
      <c r="DL46" s="99" t="e">
        <f t="shared" si="20"/>
        <v>#DIV/0!</v>
      </c>
      <c r="DM46" s="90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102"/>
      <c r="DZ46" s="103" t="e">
        <f t="shared" si="21"/>
        <v>#DIV/0!</v>
      </c>
      <c r="EA46" s="104" t="e">
        <f t="shared" si="22"/>
        <v>#DIV/0!</v>
      </c>
      <c r="EB46" s="90"/>
      <c r="EC46" s="91"/>
      <c r="ED46" s="91"/>
      <c r="EE46" s="91"/>
      <c r="EF46" s="91"/>
      <c r="EG46" s="91"/>
      <c r="EH46" s="91"/>
      <c r="EI46" s="91"/>
      <c r="EJ46" s="96" t="e">
        <f t="shared" si="4"/>
        <v>#DIV/0!</v>
      </c>
      <c r="EK46" s="90"/>
      <c r="EL46" s="91"/>
      <c r="EM46" s="91"/>
      <c r="EN46" s="91"/>
      <c r="EO46" s="96" t="e">
        <f t="shared" si="23"/>
        <v>#DIV/0!</v>
      </c>
      <c r="EP46" s="90"/>
      <c r="EQ46" s="91"/>
      <c r="ER46" s="91"/>
      <c r="ES46" s="91"/>
      <c r="ET46" s="96" t="e">
        <f t="shared" si="24"/>
        <v>#DIV/0!</v>
      </c>
      <c r="EU46" s="90"/>
      <c r="EV46" s="91"/>
      <c r="EW46" s="91"/>
      <c r="EX46" s="91"/>
      <c r="EY46" s="96" t="e">
        <f t="shared" si="25"/>
        <v>#DIV/0!</v>
      </c>
      <c r="EZ46" s="90"/>
      <c r="FA46" s="91"/>
      <c r="FB46" s="91"/>
      <c r="FC46" s="91"/>
      <c r="FD46" s="106" t="e">
        <f t="shared" si="26"/>
        <v>#DIV/0!</v>
      </c>
      <c r="FE46" s="90"/>
      <c r="FF46" s="91"/>
      <c r="FG46" s="91"/>
      <c r="FH46" s="91"/>
      <c r="FI46" s="107" t="e">
        <f t="shared" si="27"/>
        <v>#DIV/0!</v>
      </c>
      <c r="FJ46" s="90"/>
      <c r="FK46" s="91"/>
      <c r="FL46" s="91"/>
      <c r="FM46" s="91"/>
      <c r="FN46" s="110" t="e">
        <f t="shared" si="28"/>
        <v>#DIV/0!</v>
      </c>
      <c r="FO46" s="90"/>
      <c r="FP46" s="91"/>
      <c r="FQ46" s="91"/>
      <c r="FR46" s="91"/>
      <c r="FS46" s="110" t="e">
        <f t="shared" si="29"/>
        <v>#DIV/0!</v>
      </c>
      <c r="FT46" s="90"/>
      <c r="FU46" s="91"/>
      <c r="FV46" s="91"/>
      <c r="FW46" s="91"/>
      <c r="FX46" s="110" t="e">
        <f t="shared" si="30"/>
        <v>#DIV/0!</v>
      </c>
      <c r="FY46" s="111" t="e">
        <f t="shared" si="31"/>
        <v>#DIV/0!</v>
      </c>
      <c r="FZ46" s="90"/>
      <c r="GA46" s="91"/>
      <c r="GB46" s="91"/>
      <c r="GC46" s="91"/>
      <c r="GD46" s="136" t="e">
        <f t="shared" si="32"/>
        <v>#DIV/0!</v>
      </c>
      <c r="GE46" s="113" t="e">
        <f t="shared" si="5"/>
        <v>#DIV/0!</v>
      </c>
      <c r="GF46" s="90"/>
      <c r="GG46" s="91"/>
      <c r="GH46" s="91"/>
      <c r="GI46" s="91"/>
      <c r="GJ46" s="91"/>
      <c r="GK46" s="91"/>
      <c r="GL46" s="91"/>
      <c r="GM46" s="91"/>
      <c r="GN46" s="136" t="e">
        <f t="shared" si="33"/>
        <v>#DIV/0!</v>
      </c>
      <c r="GO46" s="110" t="e">
        <f t="shared" si="34"/>
        <v>#DIV/0!</v>
      </c>
      <c r="GP46" s="90"/>
      <c r="GQ46" s="91"/>
      <c r="GR46" s="91"/>
      <c r="GS46" s="91"/>
      <c r="GT46" s="91"/>
      <c r="GU46" s="91"/>
      <c r="GV46" s="91"/>
      <c r="GW46" s="91"/>
      <c r="GX46" s="136" t="e">
        <f t="shared" si="35"/>
        <v>#DIV/0!</v>
      </c>
      <c r="GY46" s="115" t="e">
        <f t="shared" si="36"/>
        <v>#DIV/0!</v>
      </c>
      <c r="GZ46" s="90"/>
      <c r="HA46" s="137"/>
      <c r="HB46" s="137"/>
      <c r="HC46" s="137"/>
      <c r="HD46" s="137"/>
      <c r="HE46" s="91"/>
      <c r="HF46" s="91"/>
      <c r="HG46" s="91"/>
      <c r="HH46" s="136" t="e">
        <f t="shared" si="37"/>
        <v>#DIV/0!</v>
      </c>
      <c r="HI46" s="115" t="e">
        <f t="shared" si="38"/>
        <v>#DIV/0!</v>
      </c>
      <c r="HJ46" s="90"/>
      <c r="HK46" s="91"/>
      <c r="HL46" s="91"/>
      <c r="HM46" s="91"/>
      <c r="HN46" s="91"/>
      <c r="HO46" s="91"/>
      <c r="HP46" s="91"/>
      <c r="HQ46" s="91"/>
      <c r="HR46" s="136" t="e">
        <f t="shared" si="39"/>
        <v>#DIV/0!</v>
      </c>
      <c r="HS46" s="115" t="e">
        <f t="shared" si="40"/>
        <v>#DIV/0!</v>
      </c>
      <c r="HT46" s="90"/>
      <c r="HU46" s="91"/>
      <c r="HV46" s="91"/>
      <c r="HW46" s="91"/>
      <c r="HX46" s="91"/>
      <c r="HY46" s="91"/>
      <c r="HZ46" s="91"/>
      <c r="IA46" s="91"/>
      <c r="IB46" s="136" t="e">
        <f t="shared" si="41"/>
        <v>#DIV/0!</v>
      </c>
      <c r="IC46" s="117" t="e">
        <f t="shared" si="42"/>
        <v>#DIV/0!</v>
      </c>
      <c r="ID46" s="138"/>
      <c r="IE46" s="120"/>
      <c r="IF46" s="120"/>
      <c r="IG46" s="121" t="e">
        <f t="shared" si="43"/>
        <v>#DIV/0!</v>
      </c>
      <c r="IH46" s="122" t="e">
        <f t="shared" si="44"/>
        <v>#DIV/0!</v>
      </c>
      <c r="II46" s="123" t="e">
        <f t="shared" si="45"/>
        <v>#DIV/0!</v>
      </c>
      <c r="IJ46" s="124" t="e">
        <f t="shared" si="46"/>
        <v>#DIV/0!</v>
      </c>
      <c r="IK46" s="124" t="e">
        <f t="shared" si="47"/>
        <v>#DIV/0!</v>
      </c>
      <c r="IL46" s="125"/>
      <c r="IM46" s="125"/>
    </row>
    <row r="47" spans="1:247" x14ac:dyDescent="0.3">
      <c r="A47" s="84">
        <v>14</v>
      </c>
      <c r="B47" s="85"/>
      <c r="C47" s="85"/>
      <c r="D47" s="85"/>
      <c r="E47" s="85"/>
      <c r="F47" s="88"/>
      <c r="G47" s="43"/>
      <c r="H47" s="148" t="e">
        <f t="shared" si="0"/>
        <v>#DIV/0!</v>
      </c>
      <c r="I47" s="148" t="e">
        <f t="shared" si="1"/>
        <v>#DIV/0!</v>
      </c>
      <c r="J47" s="149"/>
      <c r="K47" s="150"/>
      <c r="L47" s="90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3"/>
      <c r="Y47" s="94" t="e">
        <f t="shared" si="8"/>
        <v>#DIV/0!</v>
      </c>
      <c r="Z47" s="95" t="e">
        <f t="shared" si="2"/>
        <v>#DIV/0!</v>
      </c>
      <c r="AA47" s="90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3"/>
      <c r="AN47" s="94" t="e">
        <f t="shared" si="9"/>
        <v>#DIV/0!</v>
      </c>
      <c r="AO47" s="95" t="e">
        <f t="shared" si="10"/>
        <v>#DIV/0!</v>
      </c>
      <c r="AP47" s="90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3"/>
      <c r="BC47" s="94" t="e">
        <f t="shared" si="11"/>
        <v>#DIV/0!</v>
      </c>
      <c r="BD47" s="95" t="e">
        <f t="shared" si="12"/>
        <v>#DIV/0!</v>
      </c>
      <c r="BE47" s="90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3"/>
      <c r="BR47" s="94" t="e">
        <f t="shared" si="13"/>
        <v>#DIV/0!</v>
      </c>
      <c r="BS47" s="95" t="e">
        <f t="shared" si="14"/>
        <v>#DIV/0!</v>
      </c>
      <c r="BT47" s="90"/>
      <c r="BU47" s="91"/>
      <c r="BV47" s="91"/>
      <c r="BW47" s="91"/>
      <c r="BX47" s="96" t="e">
        <f t="shared" si="15"/>
        <v>#DIV/0!</v>
      </c>
      <c r="BY47" s="90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3"/>
      <c r="CL47" s="94" t="e">
        <f t="shared" si="16"/>
        <v>#DIV/0!</v>
      </c>
      <c r="CM47" s="99" t="e">
        <f t="shared" si="17"/>
        <v>#DIV/0!</v>
      </c>
      <c r="CN47" s="90"/>
      <c r="CO47" s="91"/>
      <c r="CP47" s="91"/>
      <c r="CQ47" s="91"/>
      <c r="CR47" s="96" t="e">
        <f t="shared" si="18"/>
        <v>#DIV/0!</v>
      </c>
      <c r="CS47" s="141"/>
      <c r="CT47" s="120"/>
      <c r="CU47" s="91"/>
      <c r="CV47" s="91"/>
      <c r="CW47" s="91"/>
      <c r="CX47" s="91"/>
      <c r="CY47" s="91"/>
      <c r="CZ47" s="91"/>
      <c r="DA47" s="96" t="e">
        <f t="shared" si="3"/>
        <v>#DIV/0!</v>
      </c>
      <c r="DB47" s="141"/>
      <c r="DC47" s="120"/>
      <c r="DD47" s="91"/>
      <c r="DE47" s="91"/>
      <c r="DF47" s="91"/>
      <c r="DG47" s="91"/>
      <c r="DH47" s="91"/>
      <c r="DI47" s="91"/>
      <c r="DJ47" s="100" t="e">
        <f t="shared" si="19"/>
        <v>#DIV/0!</v>
      </c>
      <c r="DK47" s="101"/>
      <c r="DL47" s="99" t="e">
        <f t="shared" si="20"/>
        <v>#DIV/0!</v>
      </c>
      <c r="DM47" s="90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102"/>
      <c r="DZ47" s="103" t="e">
        <f t="shared" si="21"/>
        <v>#DIV/0!</v>
      </c>
      <c r="EA47" s="104" t="e">
        <f t="shared" si="22"/>
        <v>#DIV/0!</v>
      </c>
      <c r="EB47" s="90"/>
      <c r="EC47" s="91"/>
      <c r="ED47" s="91"/>
      <c r="EE47" s="91"/>
      <c r="EF47" s="91"/>
      <c r="EG47" s="91"/>
      <c r="EH47" s="91"/>
      <c r="EI47" s="91"/>
      <c r="EJ47" s="96" t="e">
        <f t="shared" si="4"/>
        <v>#DIV/0!</v>
      </c>
      <c r="EK47" s="90"/>
      <c r="EL47" s="91"/>
      <c r="EM47" s="91"/>
      <c r="EN47" s="91"/>
      <c r="EO47" s="96" t="e">
        <f t="shared" si="23"/>
        <v>#DIV/0!</v>
      </c>
      <c r="EP47" s="90"/>
      <c r="EQ47" s="91"/>
      <c r="ER47" s="91"/>
      <c r="ES47" s="91"/>
      <c r="ET47" s="96" t="e">
        <f t="shared" si="24"/>
        <v>#DIV/0!</v>
      </c>
      <c r="EU47" s="90"/>
      <c r="EV47" s="91"/>
      <c r="EW47" s="91"/>
      <c r="EX47" s="91"/>
      <c r="EY47" s="96" t="e">
        <f t="shared" si="25"/>
        <v>#DIV/0!</v>
      </c>
      <c r="EZ47" s="90"/>
      <c r="FA47" s="91"/>
      <c r="FB47" s="91"/>
      <c r="FC47" s="91"/>
      <c r="FD47" s="106" t="e">
        <f t="shared" si="26"/>
        <v>#DIV/0!</v>
      </c>
      <c r="FE47" s="90"/>
      <c r="FF47" s="91"/>
      <c r="FG47" s="91"/>
      <c r="FH47" s="91"/>
      <c r="FI47" s="107" t="e">
        <f t="shared" si="27"/>
        <v>#DIV/0!</v>
      </c>
      <c r="FJ47" s="90"/>
      <c r="FK47" s="91"/>
      <c r="FL47" s="91"/>
      <c r="FM47" s="91"/>
      <c r="FN47" s="110" t="e">
        <f t="shared" si="28"/>
        <v>#DIV/0!</v>
      </c>
      <c r="FO47" s="90"/>
      <c r="FP47" s="91"/>
      <c r="FQ47" s="91"/>
      <c r="FR47" s="91"/>
      <c r="FS47" s="110" t="e">
        <f t="shared" si="29"/>
        <v>#DIV/0!</v>
      </c>
      <c r="FT47" s="90"/>
      <c r="FU47" s="91"/>
      <c r="FV47" s="91"/>
      <c r="FW47" s="91"/>
      <c r="FX47" s="110" t="e">
        <f t="shared" si="30"/>
        <v>#DIV/0!</v>
      </c>
      <c r="FY47" s="111" t="e">
        <f t="shared" si="31"/>
        <v>#DIV/0!</v>
      </c>
      <c r="FZ47" s="90"/>
      <c r="GA47" s="91"/>
      <c r="GB47" s="91"/>
      <c r="GC47" s="91"/>
      <c r="GD47" s="136" t="e">
        <f t="shared" si="32"/>
        <v>#DIV/0!</v>
      </c>
      <c r="GE47" s="113" t="e">
        <f t="shared" si="5"/>
        <v>#DIV/0!</v>
      </c>
      <c r="GF47" s="90"/>
      <c r="GG47" s="91"/>
      <c r="GH47" s="91"/>
      <c r="GI47" s="91"/>
      <c r="GJ47" s="91"/>
      <c r="GK47" s="91"/>
      <c r="GL47" s="91"/>
      <c r="GM47" s="91"/>
      <c r="GN47" s="136" t="e">
        <f t="shared" si="33"/>
        <v>#DIV/0!</v>
      </c>
      <c r="GO47" s="110" t="e">
        <f t="shared" si="34"/>
        <v>#DIV/0!</v>
      </c>
      <c r="GP47" s="90"/>
      <c r="GQ47" s="91"/>
      <c r="GR47" s="91"/>
      <c r="GS47" s="91"/>
      <c r="GT47" s="91"/>
      <c r="GU47" s="91"/>
      <c r="GV47" s="91"/>
      <c r="GW47" s="91"/>
      <c r="GX47" s="136" t="e">
        <f t="shared" si="35"/>
        <v>#DIV/0!</v>
      </c>
      <c r="GY47" s="115" t="e">
        <f t="shared" si="36"/>
        <v>#DIV/0!</v>
      </c>
      <c r="GZ47" s="90"/>
      <c r="HA47" s="137"/>
      <c r="HB47" s="137"/>
      <c r="HC47" s="137"/>
      <c r="HD47" s="137"/>
      <c r="HE47" s="91"/>
      <c r="HF47" s="91"/>
      <c r="HG47" s="91"/>
      <c r="HH47" s="136" t="e">
        <f t="shared" si="37"/>
        <v>#DIV/0!</v>
      </c>
      <c r="HI47" s="115" t="e">
        <f t="shared" si="38"/>
        <v>#DIV/0!</v>
      </c>
      <c r="HJ47" s="90"/>
      <c r="HK47" s="91"/>
      <c r="HL47" s="91"/>
      <c r="HM47" s="91"/>
      <c r="HN47" s="91"/>
      <c r="HO47" s="91"/>
      <c r="HP47" s="91"/>
      <c r="HQ47" s="91"/>
      <c r="HR47" s="136" t="e">
        <f t="shared" si="39"/>
        <v>#DIV/0!</v>
      </c>
      <c r="HS47" s="115" t="e">
        <f t="shared" si="40"/>
        <v>#DIV/0!</v>
      </c>
      <c r="HT47" s="90"/>
      <c r="HU47" s="91"/>
      <c r="HV47" s="91"/>
      <c r="HW47" s="91"/>
      <c r="HX47" s="91"/>
      <c r="HY47" s="91"/>
      <c r="HZ47" s="91"/>
      <c r="IA47" s="91"/>
      <c r="IB47" s="136" t="e">
        <f t="shared" si="41"/>
        <v>#DIV/0!</v>
      </c>
      <c r="IC47" s="117" t="e">
        <f t="shared" si="42"/>
        <v>#DIV/0!</v>
      </c>
      <c r="ID47" s="138"/>
      <c r="IE47" s="120"/>
      <c r="IF47" s="120"/>
      <c r="IG47" s="121" t="e">
        <f t="shared" si="43"/>
        <v>#DIV/0!</v>
      </c>
      <c r="IH47" s="122" t="e">
        <f t="shared" si="44"/>
        <v>#DIV/0!</v>
      </c>
      <c r="II47" s="123" t="e">
        <f t="shared" si="45"/>
        <v>#DIV/0!</v>
      </c>
      <c r="IJ47" s="124" t="e">
        <f t="shared" si="46"/>
        <v>#DIV/0!</v>
      </c>
      <c r="IK47" s="124" t="e">
        <f t="shared" si="47"/>
        <v>#DIV/0!</v>
      </c>
      <c r="IL47" s="125"/>
      <c r="IM47" s="125"/>
    </row>
    <row r="48" spans="1:247" x14ac:dyDescent="0.3">
      <c r="A48" s="84">
        <v>15</v>
      </c>
      <c r="B48" s="85"/>
      <c r="C48" s="85"/>
      <c r="D48" s="41"/>
      <c r="E48" s="85"/>
      <c r="F48" s="127"/>
      <c r="G48" s="43"/>
      <c r="H48" s="148" t="e">
        <f t="shared" si="0"/>
        <v>#DIV/0!</v>
      </c>
      <c r="I48" s="148" t="e">
        <f t="shared" si="1"/>
        <v>#DIV/0!</v>
      </c>
      <c r="J48" s="149"/>
      <c r="K48" s="150"/>
      <c r="L48" s="90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3"/>
      <c r="Y48" s="94" t="e">
        <f t="shared" si="8"/>
        <v>#DIV/0!</v>
      </c>
      <c r="Z48" s="95" t="e">
        <f t="shared" si="2"/>
        <v>#DIV/0!</v>
      </c>
      <c r="AA48" s="90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3"/>
      <c r="AN48" s="94" t="e">
        <f t="shared" si="9"/>
        <v>#DIV/0!</v>
      </c>
      <c r="AO48" s="95" t="e">
        <f t="shared" si="10"/>
        <v>#DIV/0!</v>
      </c>
      <c r="AP48" s="90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3"/>
      <c r="BC48" s="94" t="e">
        <f t="shared" si="11"/>
        <v>#DIV/0!</v>
      </c>
      <c r="BD48" s="95" t="e">
        <f t="shared" si="12"/>
        <v>#DIV/0!</v>
      </c>
      <c r="BE48" s="90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3"/>
      <c r="BR48" s="94" t="e">
        <f t="shared" si="13"/>
        <v>#DIV/0!</v>
      </c>
      <c r="BS48" s="95" t="e">
        <f t="shared" si="14"/>
        <v>#DIV/0!</v>
      </c>
      <c r="BT48" s="90"/>
      <c r="BU48" s="91"/>
      <c r="BV48" s="91"/>
      <c r="BW48" s="91"/>
      <c r="BX48" s="96" t="e">
        <f t="shared" si="15"/>
        <v>#DIV/0!</v>
      </c>
      <c r="BY48" s="90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3"/>
      <c r="CL48" s="94" t="e">
        <f t="shared" si="16"/>
        <v>#DIV/0!</v>
      </c>
      <c r="CM48" s="99" t="e">
        <f t="shared" si="17"/>
        <v>#DIV/0!</v>
      </c>
      <c r="CN48" s="90"/>
      <c r="CO48" s="91"/>
      <c r="CP48" s="91"/>
      <c r="CQ48" s="91"/>
      <c r="CR48" s="96" t="e">
        <f t="shared" si="18"/>
        <v>#DIV/0!</v>
      </c>
      <c r="CS48" s="141"/>
      <c r="CT48" s="120"/>
      <c r="CU48" s="91"/>
      <c r="CV48" s="91"/>
      <c r="CW48" s="91"/>
      <c r="CX48" s="91"/>
      <c r="CY48" s="91"/>
      <c r="CZ48" s="91"/>
      <c r="DA48" s="96" t="e">
        <f t="shared" si="3"/>
        <v>#DIV/0!</v>
      </c>
      <c r="DB48" s="141"/>
      <c r="DC48" s="120"/>
      <c r="DD48" s="91"/>
      <c r="DE48" s="91"/>
      <c r="DF48" s="91"/>
      <c r="DG48" s="91"/>
      <c r="DH48" s="91"/>
      <c r="DI48" s="91"/>
      <c r="DJ48" s="100" t="e">
        <f t="shared" si="19"/>
        <v>#DIV/0!</v>
      </c>
      <c r="DK48" s="101"/>
      <c r="DL48" s="99" t="e">
        <f t="shared" si="20"/>
        <v>#DIV/0!</v>
      </c>
      <c r="DM48" s="90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102"/>
      <c r="DZ48" s="103" t="e">
        <f t="shared" si="21"/>
        <v>#DIV/0!</v>
      </c>
      <c r="EA48" s="104" t="e">
        <f t="shared" si="22"/>
        <v>#DIV/0!</v>
      </c>
      <c r="EB48" s="90"/>
      <c r="EC48" s="91"/>
      <c r="ED48" s="91"/>
      <c r="EE48" s="91"/>
      <c r="EF48" s="91"/>
      <c r="EG48" s="91"/>
      <c r="EH48" s="91"/>
      <c r="EI48" s="91"/>
      <c r="EJ48" s="96" t="e">
        <f t="shared" si="4"/>
        <v>#DIV/0!</v>
      </c>
      <c r="EK48" s="90"/>
      <c r="EL48" s="91"/>
      <c r="EM48" s="91"/>
      <c r="EN48" s="91"/>
      <c r="EO48" s="96" t="e">
        <f t="shared" si="23"/>
        <v>#DIV/0!</v>
      </c>
      <c r="EP48" s="90"/>
      <c r="EQ48" s="91"/>
      <c r="ER48" s="91"/>
      <c r="ES48" s="91"/>
      <c r="ET48" s="96" t="e">
        <f t="shared" si="24"/>
        <v>#DIV/0!</v>
      </c>
      <c r="EU48" s="90"/>
      <c r="EV48" s="91"/>
      <c r="EW48" s="91"/>
      <c r="EX48" s="91"/>
      <c r="EY48" s="96" t="e">
        <f t="shared" si="25"/>
        <v>#DIV/0!</v>
      </c>
      <c r="EZ48" s="90"/>
      <c r="FA48" s="91"/>
      <c r="FB48" s="91"/>
      <c r="FC48" s="91"/>
      <c r="FD48" s="106" t="e">
        <f t="shared" si="26"/>
        <v>#DIV/0!</v>
      </c>
      <c r="FE48" s="90"/>
      <c r="FF48" s="91"/>
      <c r="FG48" s="91"/>
      <c r="FH48" s="91"/>
      <c r="FI48" s="107" t="e">
        <f t="shared" si="27"/>
        <v>#DIV/0!</v>
      </c>
      <c r="FJ48" s="90"/>
      <c r="FK48" s="91"/>
      <c r="FL48" s="91"/>
      <c r="FM48" s="91"/>
      <c r="FN48" s="110" t="e">
        <f t="shared" si="28"/>
        <v>#DIV/0!</v>
      </c>
      <c r="FO48" s="90"/>
      <c r="FP48" s="91"/>
      <c r="FQ48" s="91"/>
      <c r="FR48" s="91"/>
      <c r="FS48" s="110" t="e">
        <f t="shared" si="29"/>
        <v>#DIV/0!</v>
      </c>
      <c r="FT48" s="90"/>
      <c r="FU48" s="91"/>
      <c r="FV48" s="91"/>
      <c r="FW48" s="91"/>
      <c r="FX48" s="110" t="e">
        <f t="shared" si="30"/>
        <v>#DIV/0!</v>
      </c>
      <c r="FY48" s="111" t="e">
        <f t="shared" si="31"/>
        <v>#DIV/0!</v>
      </c>
      <c r="FZ48" s="90"/>
      <c r="GA48" s="91"/>
      <c r="GB48" s="91"/>
      <c r="GC48" s="91"/>
      <c r="GD48" s="136" t="e">
        <f t="shared" si="32"/>
        <v>#DIV/0!</v>
      </c>
      <c r="GE48" s="113" t="e">
        <f t="shared" si="5"/>
        <v>#DIV/0!</v>
      </c>
      <c r="GF48" s="90"/>
      <c r="GG48" s="91"/>
      <c r="GH48" s="91"/>
      <c r="GI48" s="91"/>
      <c r="GJ48" s="91"/>
      <c r="GK48" s="91"/>
      <c r="GL48" s="91"/>
      <c r="GM48" s="91"/>
      <c r="GN48" s="136" t="e">
        <f t="shared" si="33"/>
        <v>#DIV/0!</v>
      </c>
      <c r="GO48" s="110" t="e">
        <f t="shared" si="34"/>
        <v>#DIV/0!</v>
      </c>
      <c r="GP48" s="90"/>
      <c r="GQ48" s="91"/>
      <c r="GR48" s="91"/>
      <c r="GS48" s="91"/>
      <c r="GT48" s="91"/>
      <c r="GU48" s="91"/>
      <c r="GV48" s="91"/>
      <c r="GW48" s="91"/>
      <c r="GX48" s="136" t="e">
        <f t="shared" si="35"/>
        <v>#DIV/0!</v>
      </c>
      <c r="GY48" s="115" t="e">
        <f t="shared" si="36"/>
        <v>#DIV/0!</v>
      </c>
      <c r="GZ48" s="90"/>
      <c r="HA48" s="137"/>
      <c r="HB48" s="137"/>
      <c r="HC48" s="137"/>
      <c r="HD48" s="137"/>
      <c r="HE48" s="91"/>
      <c r="HF48" s="91"/>
      <c r="HG48" s="91"/>
      <c r="HH48" s="136" t="e">
        <f t="shared" si="37"/>
        <v>#DIV/0!</v>
      </c>
      <c r="HI48" s="115" t="e">
        <f t="shared" si="38"/>
        <v>#DIV/0!</v>
      </c>
      <c r="HJ48" s="90"/>
      <c r="HK48" s="91"/>
      <c r="HL48" s="91"/>
      <c r="HM48" s="91"/>
      <c r="HN48" s="91"/>
      <c r="HO48" s="91"/>
      <c r="HP48" s="91"/>
      <c r="HQ48" s="91"/>
      <c r="HR48" s="136" t="e">
        <f t="shared" si="39"/>
        <v>#DIV/0!</v>
      </c>
      <c r="HS48" s="115" t="e">
        <f t="shared" si="40"/>
        <v>#DIV/0!</v>
      </c>
      <c r="HT48" s="90"/>
      <c r="HU48" s="91"/>
      <c r="HV48" s="91"/>
      <c r="HW48" s="91"/>
      <c r="HX48" s="91"/>
      <c r="HY48" s="91"/>
      <c r="HZ48" s="91"/>
      <c r="IA48" s="91"/>
      <c r="IB48" s="136" t="e">
        <f t="shared" si="41"/>
        <v>#DIV/0!</v>
      </c>
      <c r="IC48" s="117" t="e">
        <f t="shared" si="42"/>
        <v>#DIV/0!</v>
      </c>
      <c r="ID48" s="138"/>
      <c r="IE48" s="120"/>
      <c r="IF48" s="120"/>
      <c r="IG48" s="121" t="e">
        <f t="shared" si="43"/>
        <v>#DIV/0!</v>
      </c>
      <c r="IH48" s="122" t="e">
        <f t="shared" si="44"/>
        <v>#DIV/0!</v>
      </c>
      <c r="II48" s="123" t="e">
        <f t="shared" si="45"/>
        <v>#DIV/0!</v>
      </c>
      <c r="IJ48" s="124" t="e">
        <f t="shared" si="46"/>
        <v>#DIV/0!</v>
      </c>
      <c r="IK48" s="124" t="e">
        <f t="shared" si="47"/>
        <v>#DIV/0!</v>
      </c>
      <c r="IL48" s="125"/>
      <c r="IM48" s="125"/>
    </row>
    <row r="49" spans="1:247" x14ac:dyDescent="0.3">
      <c r="A49" s="84">
        <v>16</v>
      </c>
      <c r="B49" s="85"/>
      <c r="C49" s="85"/>
      <c r="D49" s="85"/>
      <c r="E49" s="85"/>
      <c r="F49" s="88"/>
      <c r="G49" s="43"/>
      <c r="H49" s="148" t="e">
        <f t="shared" si="0"/>
        <v>#DIV/0!</v>
      </c>
      <c r="I49" s="148" t="e">
        <f t="shared" si="1"/>
        <v>#DIV/0!</v>
      </c>
      <c r="J49" s="149"/>
      <c r="K49" s="150"/>
      <c r="L49" s="90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3"/>
      <c r="Y49" s="94" t="e">
        <f t="shared" si="8"/>
        <v>#DIV/0!</v>
      </c>
      <c r="Z49" s="95" t="e">
        <f t="shared" si="2"/>
        <v>#DIV/0!</v>
      </c>
      <c r="AA49" s="90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3"/>
      <c r="AN49" s="94" t="e">
        <f t="shared" si="9"/>
        <v>#DIV/0!</v>
      </c>
      <c r="AO49" s="95" t="e">
        <f t="shared" si="10"/>
        <v>#DIV/0!</v>
      </c>
      <c r="AP49" s="90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3"/>
      <c r="BC49" s="94" t="e">
        <f t="shared" si="11"/>
        <v>#DIV/0!</v>
      </c>
      <c r="BD49" s="95" t="e">
        <f t="shared" si="12"/>
        <v>#DIV/0!</v>
      </c>
      <c r="BE49" s="90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3"/>
      <c r="BR49" s="94" t="e">
        <f t="shared" si="13"/>
        <v>#DIV/0!</v>
      </c>
      <c r="BS49" s="95" t="e">
        <f t="shared" si="14"/>
        <v>#DIV/0!</v>
      </c>
      <c r="BT49" s="90"/>
      <c r="BU49" s="91"/>
      <c r="BV49" s="91"/>
      <c r="BW49" s="91"/>
      <c r="BX49" s="96" t="e">
        <f t="shared" si="15"/>
        <v>#DIV/0!</v>
      </c>
      <c r="BY49" s="90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3"/>
      <c r="CL49" s="94" t="e">
        <f t="shared" si="16"/>
        <v>#DIV/0!</v>
      </c>
      <c r="CM49" s="99" t="e">
        <f t="shared" si="17"/>
        <v>#DIV/0!</v>
      </c>
      <c r="CN49" s="90"/>
      <c r="CO49" s="91"/>
      <c r="CP49" s="91"/>
      <c r="CQ49" s="91"/>
      <c r="CR49" s="96" t="e">
        <f t="shared" si="18"/>
        <v>#DIV/0!</v>
      </c>
      <c r="CS49" s="141"/>
      <c r="CT49" s="120"/>
      <c r="CU49" s="91"/>
      <c r="CV49" s="91"/>
      <c r="CW49" s="91"/>
      <c r="CX49" s="91"/>
      <c r="CY49" s="91"/>
      <c r="CZ49" s="91"/>
      <c r="DA49" s="96" t="e">
        <f t="shared" si="3"/>
        <v>#DIV/0!</v>
      </c>
      <c r="DB49" s="141"/>
      <c r="DC49" s="120"/>
      <c r="DD49" s="91"/>
      <c r="DE49" s="91"/>
      <c r="DF49" s="91"/>
      <c r="DG49" s="91"/>
      <c r="DH49" s="91"/>
      <c r="DI49" s="91"/>
      <c r="DJ49" s="100" t="e">
        <f t="shared" si="19"/>
        <v>#DIV/0!</v>
      </c>
      <c r="DK49" s="101"/>
      <c r="DL49" s="99" t="e">
        <f t="shared" si="20"/>
        <v>#DIV/0!</v>
      </c>
      <c r="DM49" s="90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102"/>
      <c r="DZ49" s="103" t="e">
        <f t="shared" si="21"/>
        <v>#DIV/0!</v>
      </c>
      <c r="EA49" s="104" t="e">
        <f t="shared" si="22"/>
        <v>#DIV/0!</v>
      </c>
      <c r="EB49" s="90"/>
      <c r="EC49" s="91"/>
      <c r="ED49" s="91"/>
      <c r="EE49" s="91"/>
      <c r="EF49" s="91"/>
      <c r="EG49" s="91"/>
      <c r="EH49" s="91"/>
      <c r="EI49" s="91"/>
      <c r="EJ49" s="96" t="e">
        <f t="shared" si="4"/>
        <v>#DIV/0!</v>
      </c>
      <c r="EK49" s="90"/>
      <c r="EL49" s="91"/>
      <c r="EM49" s="91"/>
      <c r="EN49" s="91"/>
      <c r="EO49" s="96" t="e">
        <f t="shared" si="23"/>
        <v>#DIV/0!</v>
      </c>
      <c r="EP49" s="90"/>
      <c r="EQ49" s="91"/>
      <c r="ER49" s="91"/>
      <c r="ES49" s="91"/>
      <c r="ET49" s="96" t="e">
        <f t="shared" si="24"/>
        <v>#DIV/0!</v>
      </c>
      <c r="EU49" s="90"/>
      <c r="EV49" s="91"/>
      <c r="EW49" s="91"/>
      <c r="EX49" s="91"/>
      <c r="EY49" s="96" t="e">
        <f t="shared" si="25"/>
        <v>#DIV/0!</v>
      </c>
      <c r="EZ49" s="90"/>
      <c r="FA49" s="91"/>
      <c r="FB49" s="91"/>
      <c r="FC49" s="91"/>
      <c r="FD49" s="106" t="e">
        <f t="shared" si="26"/>
        <v>#DIV/0!</v>
      </c>
      <c r="FE49" s="90"/>
      <c r="FF49" s="91"/>
      <c r="FG49" s="91"/>
      <c r="FH49" s="91"/>
      <c r="FI49" s="107" t="e">
        <f t="shared" si="27"/>
        <v>#DIV/0!</v>
      </c>
      <c r="FJ49" s="90"/>
      <c r="FK49" s="91"/>
      <c r="FL49" s="91"/>
      <c r="FM49" s="91"/>
      <c r="FN49" s="110" t="e">
        <f t="shared" si="28"/>
        <v>#DIV/0!</v>
      </c>
      <c r="FO49" s="90"/>
      <c r="FP49" s="91"/>
      <c r="FQ49" s="91"/>
      <c r="FR49" s="91"/>
      <c r="FS49" s="110" t="e">
        <f t="shared" si="29"/>
        <v>#DIV/0!</v>
      </c>
      <c r="FT49" s="90"/>
      <c r="FU49" s="91"/>
      <c r="FV49" s="91"/>
      <c r="FW49" s="91"/>
      <c r="FX49" s="110" t="e">
        <f t="shared" si="30"/>
        <v>#DIV/0!</v>
      </c>
      <c r="FY49" s="111" t="e">
        <f t="shared" si="31"/>
        <v>#DIV/0!</v>
      </c>
      <c r="FZ49" s="90"/>
      <c r="GA49" s="91"/>
      <c r="GB49" s="91"/>
      <c r="GC49" s="91"/>
      <c r="GD49" s="136" t="e">
        <f t="shared" si="32"/>
        <v>#DIV/0!</v>
      </c>
      <c r="GE49" s="113" t="e">
        <f t="shared" si="5"/>
        <v>#DIV/0!</v>
      </c>
      <c r="GF49" s="90"/>
      <c r="GG49" s="91"/>
      <c r="GH49" s="91"/>
      <c r="GI49" s="91"/>
      <c r="GJ49" s="91"/>
      <c r="GK49" s="91"/>
      <c r="GL49" s="91"/>
      <c r="GM49" s="91"/>
      <c r="GN49" s="136" t="e">
        <f t="shared" si="33"/>
        <v>#DIV/0!</v>
      </c>
      <c r="GO49" s="110" t="e">
        <f t="shared" si="34"/>
        <v>#DIV/0!</v>
      </c>
      <c r="GP49" s="90"/>
      <c r="GQ49" s="91"/>
      <c r="GR49" s="91"/>
      <c r="GS49" s="91"/>
      <c r="GT49" s="91"/>
      <c r="GU49" s="91"/>
      <c r="GV49" s="91"/>
      <c r="GW49" s="91"/>
      <c r="GX49" s="136" t="e">
        <f t="shared" si="35"/>
        <v>#DIV/0!</v>
      </c>
      <c r="GY49" s="115" t="e">
        <f t="shared" si="36"/>
        <v>#DIV/0!</v>
      </c>
      <c r="GZ49" s="90"/>
      <c r="HA49" s="137"/>
      <c r="HB49" s="137"/>
      <c r="HC49" s="137"/>
      <c r="HD49" s="137"/>
      <c r="HE49" s="91"/>
      <c r="HF49" s="91"/>
      <c r="HG49" s="91"/>
      <c r="HH49" s="136" t="e">
        <f t="shared" si="37"/>
        <v>#DIV/0!</v>
      </c>
      <c r="HI49" s="115" t="e">
        <f t="shared" si="38"/>
        <v>#DIV/0!</v>
      </c>
      <c r="HJ49" s="90"/>
      <c r="HK49" s="91"/>
      <c r="HL49" s="91"/>
      <c r="HM49" s="91"/>
      <c r="HN49" s="91"/>
      <c r="HO49" s="91"/>
      <c r="HP49" s="91"/>
      <c r="HQ49" s="91"/>
      <c r="HR49" s="136" t="e">
        <f t="shared" si="39"/>
        <v>#DIV/0!</v>
      </c>
      <c r="HS49" s="115" t="e">
        <f t="shared" si="40"/>
        <v>#DIV/0!</v>
      </c>
      <c r="HT49" s="90"/>
      <c r="HU49" s="91"/>
      <c r="HV49" s="91"/>
      <c r="HW49" s="91"/>
      <c r="HX49" s="91"/>
      <c r="HY49" s="91"/>
      <c r="HZ49" s="91"/>
      <c r="IA49" s="91"/>
      <c r="IB49" s="136" t="e">
        <f t="shared" si="41"/>
        <v>#DIV/0!</v>
      </c>
      <c r="IC49" s="117" t="e">
        <f t="shared" si="42"/>
        <v>#DIV/0!</v>
      </c>
      <c r="ID49" s="138"/>
      <c r="IE49" s="120"/>
      <c r="IF49" s="120"/>
      <c r="IG49" s="121" t="e">
        <f t="shared" si="43"/>
        <v>#DIV/0!</v>
      </c>
      <c r="IH49" s="122" t="e">
        <f t="shared" si="44"/>
        <v>#DIV/0!</v>
      </c>
      <c r="II49" s="123" t="e">
        <f t="shared" si="45"/>
        <v>#DIV/0!</v>
      </c>
      <c r="IJ49" s="124" t="e">
        <f t="shared" si="46"/>
        <v>#DIV/0!</v>
      </c>
      <c r="IK49" s="124" t="e">
        <f t="shared" si="47"/>
        <v>#DIV/0!</v>
      </c>
      <c r="IL49" s="125"/>
      <c r="IM49" s="125"/>
    </row>
    <row r="50" spans="1:247" x14ac:dyDescent="0.3">
      <c r="A50" s="84">
        <v>17</v>
      </c>
      <c r="B50" s="85"/>
      <c r="C50" s="85"/>
      <c r="D50" s="41"/>
      <c r="E50" s="85"/>
      <c r="F50" s="127"/>
      <c r="G50" s="43"/>
      <c r="H50" s="148" t="e">
        <f t="shared" si="0"/>
        <v>#DIV/0!</v>
      </c>
      <c r="I50" s="148" t="e">
        <f t="shared" si="1"/>
        <v>#DIV/0!</v>
      </c>
      <c r="J50" s="149"/>
      <c r="K50" s="150"/>
      <c r="L50" s="90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3"/>
      <c r="Y50" s="94" t="e">
        <f t="shared" si="8"/>
        <v>#DIV/0!</v>
      </c>
      <c r="Z50" s="95" t="e">
        <f t="shared" si="2"/>
        <v>#DIV/0!</v>
      </c>
      <c r="AA50" s="90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3"/>
      <c r="AN50" s="94" t="e">
        <f t="shared" si="9"/>
        <v>#DIV/0!</v>
      </c>
      <c r="AO50" s="95" t="e">
        <f t="shared" si="10"/>
        <v>#DIV/0!</v>
      </c>
      <c r="AP50" s="90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3"/>
      <c r="BC50" s="94" t="e">
        <f t="shared" si="11"/>
        <v>#DIV/0!</v>
      </c>
      <c r="BD50" s="95" t="e">
        <f t="shared" si="12"/>
        <v>#DIV/0!</v>
      </c>
      <c r="BE50" s="90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3"/>
      <c r="BR50" s="94" t="e">
        <f t="shared" si="13"/>
        <v>#DIV/0!</v>
      </c>
      <c r="BS50" s="95" t="e">
        <f t="shared" si="14"/>
        <v>#DIV/0!</v>
      </c>
      <c r="BT50" s="90"/>
      <c r="BU50" s="91"/>
      <c r="BV50" s="91"/>
      <c r="BW50" s="91"/>
      <c r="BX50" s="96" t="e">
        <f t="shared" si="15"/>
        <v>#DIV/0!</v>
      </c>
      <c r="BY50" s="90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3"/>
      <c r="CL50" s="94" t="e">
        <f t="shared" si="16"/>
        <v>#DIV/0!</v>
      </c>
      <c r="CM50" s="99" t="e">
        <f t="shared" si="17"/>
        <v>#DIV/0!</v>
      </c>
      <c r="CN50" s="90"/>
      <c r="CO50" s="91"/>
      <c r="CP50" s="91"/>
      <c r="CQ50" s="91"/>
      <c r="CR50" s="96" t="e">
        <f t="shared" si="18"/>
        <v>#DIV/0!</v>
      </c>
      <c r="CS50" s="141"/>
      <c r="CT50" s="120"/>
      <c r="CU50" s="91"/>
      <c r="CV50" s="91"/>
      <c r="CW50" s="91"/>
      <c r="CX50" s="91"/>
      <c r="CY50" s="91"/>
      <c r="CZ50" s="91"/>
      <c r="DA50" s="96" t="e">
        <f t="shared" si="3"/>
        <v>#DIV/0!</v>
      </c>
      <c r="DB50" s="141"/>
      <c r="DC50" s="120"/>
      <c r="DD50" s="91"/>
      <c r="DE50" s="91"/>
      <c r="DF50" s="91"/>
      <c r="DG50" s="91"/>
      <c r="DH50" s="91"/>
      <c r="DI50" s="91"/>
      <c r="DJ50" s="100" t="e">
        <f t="shared" si="19"/>
        <v>#DIV/0!</v>
      </c>
      <c r="DK50" s="101"/>
      <c r="DL50" s="99" t="e">
        <f t="shared" si="20"/>
        <v>#DIV/0!</v>
      </c>
      <c r="DM50" s="90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102"/>
      <c r="DZ50" s="103" t="e">
        <f t="shared" si="21"/>
        <v>#DIV/0!</v>
      </c>
      <c r="EA50" s="104" t="e">
        <f t="shared" si="22"/>
        <v>#DIV/0!</v>
      </c>
      <c r="EB50" s="90"/>
      <c r="EC50" s="91"/>
      <c r="ED50" s="91"/>
      <c r="EE50" s="91"/>
      <c r="EF50" s="91"/>
      <c r="EG50" s="91"/>
      <c r="EH50" s="91"/>
      <c r="EI50" s="91"/>
      <c r="EJ50" s="96" t="e">
        <f t="shared" si="4"/>
        <v>#DIV/0!</v>
      </c>
      <c r="EK50" s="90"/>
      <c r="EL50" s="91"/>
      <c r="EM50" s="91"/>
      <c r="EN50" s="91"/>
      <c r="EO50" s="96" t="e">
        <f t="shared" si="23"/>
        <v>#DIV/0!</v>
      </c>
      <c r="EP50" s="90"/>
      <c r="EQ50" s="91"/>
      <c r="ER50" s="91"/>
      <c r="ES50" s="91"/>
      <c r="ET50" s="96" t="e">
        <f t="shared" si="24"/>
        <v>#DIV/0!</v>
      </c>
      <c r="EU50" s="90"/>
      <c r="EV50" s="91"/>
      <c r="EW50" s="91"/>
      <c r="EX50" s="91"/>
      <c r="EY50" s="96" t="e">
        <f t="shared" si="25"/>
        <v>#DIV/0!</v>
      </c>
      <c r="EZ50" s="90"/>
      <c r="FA50" s="91"/>
      <c r="FB50" s="91"/>
      <c r="FC50" s="91"/>
      <c r="FD50" s="106" t="e">
        <f t="shared" si="26"/>
        <v>#DIV/0!</v>
      </c>
      <c r="FE50" s="90"/>
      <c r="FF50" s="91"/>
      <c r="FG50" s="91"/>
      <c r="FH50" s="91"/>
      <c r="FI50" s="107" t="e">
        <f t="shared" si="27"/>
        <v>#DIV/0!</v>
      </c>
      <c r="FJ50" s="90"/>
      <c r="FK50" s="91"/>
      <c r="FL50" s="91"/>
      <c r="FM50" s="91"/>
      <c r="FN50" s="110" t="e">
        <f t="shared" si="28"/>
        <v>#DIV/0!</v>
      </c>
      <c r="FO50" s="90"/>
      <c r="FP50" s="91"/>
      <c r="FQ50" s="91"/>
      <c r="FR50" s="91"/>
      <c r="FS50" s="110" t="e">
        <f t="shared" si="29"/>
        <v>#DIV/0!</v>
      </c>
      <c r="FT50" s="90"/>
      <c r="FU50" s="91"/>
      <c r="FV50" s="91"/>
      <c r="FW50" s="91"/>
      <c r="FX50" s="110" t="e">
        <f t="shared" si="30"/>
        <v>#DIV/0!</v>
      </c>
      <c r="FY50" s="111" t="e">
        <f t="shared" si="31"/>
        <v>#DIV/0!</v>
      </c>
      <c r="FZ50" s="90"/>
      <c r="GA50" s="91"/>
      <c r="GB50" s="91"/>
      <c r="GC50" s="91"/>
      <c r="GD50" s="136" t="e">
        <f t="shared" si="32"/>
        <v>#DIV/0!</v>
      </c>
      <c r="GE50" s="113" t="e">
        <f t="shared" si="5"/>
        <v>#DIV/0!</v>
      </c>
      <c r="GF50" s="90"/>
      <c r="GG50" s="91"/>
      <c r="GH50" s="91"/>
      <c r="GI50" s="91"/>
      <c r="GJ50" s="91"/>
      <c r="GK50" s="91"/>
      <c r="GL50" s="91"/>
      <c r="GM50" s="91"/>
      <c r="GN50" s="136" t="e">
        <f t="shared" si="33"/>
        <v>#DIV/0!</v>
      </c>
      <c r="GO50" s="110" t="e">
        <f t="shared" si="34"/>
        <v>#DIV/0!</v>
      </c>
      <c r="GP50" s="90"/>
      <c r="GQ50" s="91"/>
      <c r="GR50" s="91"/>
      <c r="GS50" s="91"/>
      <c r="GT50" s="91"/>
      <c r="GU50" s="91"/>
      <c r="GV50" s="91"/>
      <c r="GW50" s="91"/>
      <c r="GX50" s="136" t="e">
        <f t="shared" si="35"/>
        <v>#DIV/0!</v>
      </c>
      <c r="GY50" s="115" t="e">
        <f t="shared" si="36"/>
        <v>#DIV/0!</v>
      </c>
      <c r="GZ50" s="90"/>
      <c r="HA50" s="137"/>
      <c r="HB50" s="137"/>
      <c r="HC50" s="137"/>
      <c r="HD50" s="137"/>
      <c r="HE50" s="91"/>
      <c r="HF50" s="91"/>
      <c r="HG50" s="91"/>
      <c r="HH50" s="136" t="e">
        <f t="shared" si="37"/>
        <v>#DIV/0!</v>
      </c>
      <c r="HI50" s="115" t="e">
        <f t="shared" si="38"/>
        <v>#DIV/0!</v>
      </c>
      <c r="HJ50" s="90"/>
      <c r="HK50" s="91"/>
      <c r="HL50" s="91"/>
      <c r="HM50" s="91"/>
      <c r="HN50" s="91"/>
      <c r="HO50" s="91"/>
      <c r="HP50" s="91"/>
      <c r="HQ50" s="91"/>
      <c r="HR50" s="136" t="e">
        <f t="shared" si="39"/>
        <v>#DIV/0!</v>
      </c>
      <c r="HS50" s="115" t="e">
        <f t="shared" si="40"/>
        <v>#DIV/0!</v>
      </c>
      <c r="HT50" s="90"/>
      <c r="HU50" s="91"/>
      <c r="HV50" s="91"/>
      <c r="HW50" s="91"/>
      <c r="HX50" s="91"/>
      <c r="HY50" s="91"/>
      <c r="HZ50" s="91"/>
      <c r="IA50" s="91"/>
      <c r="IB50" s="136" t="e">
        <f t="shared" si="41"/>
        <v>#DIV/0!</v>
      </c>
      <c r="IC50" s="117" t="e">
        <f t="shared" si="42"/>
        <v>#DIV/0!</v>
      </c>
      <c r="ID50" s="138"/>
      <c r="IE50" s="120"/>
      <c r="IF50" s="120"/>
      <c r="IG50" s="121" t="e">
        <f t="shared" si="43"/>
        <v>#DIV/0!</v>
      </c>
      <c r="IH50" s="122" t="e">
        <f t="shared" si="44"/>
        <v>#DIV/0!</v>
      </c>
      <c r="II50" s="123" t="e">
        <f t="shared" si="45"/>
        <v>#DIV/0!</v>
      </c>
      <c r="IJ50" s="124" t="e">
        <f t="shared" si="46"/>
        <v>#DIV/0!</v>
      </c>
      <c r="IK50" s="124" t="e">
        <f t="shared" si="47"/>
        <v>#DIV/0!</v>
      </c>
      <c r="IL50" s="125"/>
      <c r="IM50" s="125"/>
    </row>
    <row r="51" spans="1:247" x14ac:dyDescent="0.3">
      <c r="A51" s="84">
        <v>18</v>
      </c>
      <c r="B51" s="85"/>
      <c r="C51" s="85"/>
      <c r="D51" s="85"/>
      <c r="E51" s="85"/>
      <c r="F51" s="127"/>
      <c r="G51" s="43"/>
      <c r="H51" s="148" t="e">
        <f t="shared" si="0"/>
        <v>#DIV/0!</v>
      </c>
      <c r="I51" s="148" t="e">
        <f t="shared" si="1"/>
        <v>#DIV/0!</v>
      </c>
      <c r="J51" s="149"/>
      <c r="K51" s="150"/>
      <c r="L51" s="90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3"/>
      <c r="Y51" s="94" t="e">
        <f t="shared" si="8"/>
        <v>#DIV/0!</v>
      </c>
      <c r="Z51" s="95" t="e">
        <f t="shared" si="2"/>
        <v>#DIV/0!</v>
      </c>
      <c r="AA51" s="90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3"/>
      <c r="AN51" s="94" t="e">
        <f t="shared" si="9"/>
        <v>#DIV/0!</v>
      </c>
      <c r="AO51" s="95" t="e">
        <f t="shared" si="10"/>
        <v>#DIV/0!</v>
      </c>
      <c r="AP51" s="90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3"/>
      <c r="BC51" s="94" t="e">
        <f t="shared" si="11"/>
        <v>#DIV/0!</v>
      </c>
      <c r="BD51" s="95" t="e">
        <f t="shared" si="12"/>
        <v>#DIV/0!</v>
      </c>
      <c r="BE51" s="90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3"/>
      <c r="BR51" s="94" t="e">
        <f t="shared" si="13"/>
        <v>#DIV/0!</v>
      </c>
      <c r="BS51" s="95" t="e">
        <f t="shared" si="14"/>
        <v>#DIV/0!</v>
      </c>
      <c r="BT51" s="90"/>
      <c r="BU51" s="91"/>
      <c r="BV51" s="91"/>
      <c r="BW51" s="91"/>
      <c r="BX51" s="96" t="e">
        <f t="shared" si="15"/>
        <v>#DIV/0!</v>
      </c>
      <c r="BY51" s="90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3"/>
      <c r="CL51" s="94" t="e">
        <f t="shared" si="16"/>
        <v>#DIV/0!</v>
      </c>
      <c r="CM51" s="99" t="e">
        <f t="shared" si="17"/>
        <v>#DIV/0!</v>
      </c>
      <c r="CN51" s="90"/>
      <c r="CO51" s="91"/>
      <c r="CP51" s="91"/>
      <c r="CQ51" s="91"/>
      <c r="CR51" s="96" t="e">
        <f t="shared" si="18"/>
        <v>#DIV/0!</v>
      </c>
      <c r="CS51" s="141"/>
      <c r="CT51" s="120"/>
      <c r="CU51" s="91"/>
      <c r="CV51" s="91"/>
      <c r="CW51" s="91"/>
      <c r="CX51" s="91"/>
      <c r="CY51" s="91"/>
      <c r="CZ51" s="91"/>
      <c r="DA51" s="96" t="e">
        <f t="shared" si="3"/>
        <v>#DIV/0!</v>
      </c>
      <c r="DB51" s="141"/>
      <c r="DC51" s="120"/>
      <c r="DD51" s="91"/>
      <c r="DE51" s="91"/>
      <c r="DF51" s="91"/>
      <c r="DG51" s="91"/>
      <c r="DH51" s="91"/>
      <c r="DI51" s="91"/>
      <c r="DJ51" s="100" t="e">
        <f t="shared" si="19"/>
        <v>#DIV/0!</v>
      </c>
      <c r="DK51" s="101"/>
      <c r="DL51" s="99" t="e">
        <f t="shared" si="20"/>
        <v>#DIV/0!</v>
      </c>
      <c r="DM51" s="90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102"/>
      <c r="DZ51" s="103" t="e">
        <f t="shared" si="21"/>
        <v>#DIV/0!</v>
      </c>
      <c r="EA51" s="104" t="e">
        <f t="shared" si="22"/>
        <v>#DIV/0!</v>
      </c>
      <c r="EB51" s="90"/>
      <c r="EC51" s="91"/>
      <c r="ED51" s="91"/>
      <c r="EE51" s="91"/>
      <c r="EF51" s="91"/>
      <c r="EG51" s="91"/>
      <c r="EH51" s="91"/>
      <c r="EI51" s="91"/>
      <c r="EJ51" s="96" t="e">
        <f t="shared" si="4"/>
        <v>#DIV/0!</v>
      </c>
      <c r="EK51" s="90"/>
      <c r="EL51" s="91"/>
      <c r="EM51" s="91"/>
      <c r="EN51" s="91"/>
      <c r="EO51" s="96" t="e">
        <f t="shared" si="23"/>
        <v>#DIV/0!</v>
      </c>
      <c r="EP51" s="90"/>
      <c r="EQ51" s="91"/>
      <c r="ER51" s="91"/>
      <c r="ES51" s="91"/>
      <c r="ET51" s="96" t="e">
        <f t="shared" si="24"/>
        <v>#DIV/0!</v>
      </c>
      <c r="EU51" s="90"/>
      <c r="EV51" s="91"/>
      <c r="EW51" s="91"/>
      <c r="EX51" s="91"/>
      <c r="EY51" s="96" t="e">
        <f t="shared" si="25"/>
        <v>#DIV/0!</v>
      </c>
      <c r="EZ51" s="90"/>
      <c r="FA51" s="91"/>
      <c r="FB51" s="91"/>
      <c r="FC51" s="91"/>
      <c r="FD51" s="106" t="e">
        <f t="shared" si="26"/>
        <v>#DIV/0!</v>
      </c>
      <c r="FE51" s="90"/>
      <c r="FF51" s="91"/>
      <c r="FG51" s="91"/>
      <c r="FH51" s="91"/>
      <c r="FI51" s="107" t="e">
        <f t="shared" si="27"/>
        <v>#DIV/0!</v>
      </c>
      <c r="FJ51" s="90"/>
      <c r="FK51" s="91"/>
      <c r="FL51" s="91"/>
      <c r="FM51" s="91"/>
      <c r="FN51" s="110" t="e">
        <f t="shared" si="28"/>
        <v>#DIV/0!</v>
      </c>
      <c r="FO51" s="90"/>
      <c r="FP51" s="91"/>
      <c r="FQ51" s="91"/>
      <c r="FR51" s="91"/>
      <c r="FS51" s="110" t="e">
        <f t="shared" si="29"/>
        <v>#DIV/0!</v>
      </c>
      <c r="FT51" s="90"/>
      <c r="FU51" s="91"/>
      <c r="FV51" s="91"/>
      <c r="FW51" s="91"/>
      <c r="FX51" s="110" t="e">
        <f t="shared" si="30"/>
        <v>#DIV/0!</v>
      </c>
      <c r="FY51" s="111" t="e">
        <f t="shared" si="31"/>
        <v>#DIV/0!</v>
      </c>
      <c r="FZ51" s="90"/>
      <c r="GA51" s="91"/>
      <c r="GB51" s="91"/>
      <c r="GC51" s="91"/>
      <c r="GD51" s="136" t="e">
        <f t="shared" si="32"/>
        <v>#DIV/0!</v>
      </c>
      <c r="GE51" s="113" t="e">
        <f t="shared" si="5"/>
        <v>#DIV/0!</v>
      </c>
      <c r="GF51" s="90"/>
      <c r="GG51" s="91"/>
      <c r="GH51" s="91"/>
      <c r="GI51" s="91"/>
      <c r="GJ51" s="91"/>
      <c r="GK51" s="91"/>
      <c r="GL51" s="91"/>
      <c r="GM51" s="91"/>
      <c r="GN51" s="136" t="e">
        <f t="shared" si="33"/>
        <v>#DIV/0!</v>
      </c>
      <c r="GO51" s="110" t="e">
        <f t="shared" si="34"/>
        <v>#DIV/0!</v>
      </c>
      <c r="GP51" s="90"/>
      <c r="GQ51" s="91"/>
      <c r="GR51" s="91"/>
      <c r="GS51" s="91"/>
      <c r="GT51" s="91"/>
      <c r="GU51" s="91"/>
      <c r="GV51" s="91"/>
      <c r="GW51" s="91"/>
      <c r="GX51" s="136" t="e">
        <f t="shared" si="35"/>
        <v>#DIV/0!</v>
      </c>
      <c r="GY51" s="115" t="e">
        <f t="shared" si="36"/>
        <v>#DIV/0!</v>
      </c>
      <c r="GZ51" s="90"/>
      <c r="HA51" s="137"/>
      <c r="HB51" s="137"/>
      <c r="HC51" s="137"/>
      <c r="HD51" s="137"/>
      <c r="HE51" s="91"/>
      <c r="HF51" s="91"/>
      <c r="HG51" s="91"/>
      <c r="HH51" s="136" t="e">
        <f t="shared" si="37"/>
        <v>#DIV/0!</v>
      </c>
      <c r="HI51" s="115" t="e">
        <f t="shared" si="38"/>
        <v>#DIV/0!</v>
      </c>
      <c r="HJ51" s="90"/>
      <c r="HK51" s="91"/>
      <c r="HL51" s="91"/>
      <c r="HM51" s="91"/>
      <c r="HN51" s="91"/>
      <c r="HO51" s="91"/>
      <c r="HP51" s="91"/>
      <c r="HQ51" s="91"/>
      <c r="HR51" s="136" t="e">
        <f t="shared" si="39"/>
        <v>#DIV/0!</v>
      </c>
      <c r="HS51" s="115" t="e">
        <f t="shared" si="40"/>
        <v>#DIV/0!</v>
      </c>
      <c r="HT51" s="90"/>
      <c r="HU51" s="91"/>
      <c r="HV51" s="91"/>
      <c r="HW51" s="91"/>
      <c r="HX51" s="91"/>
      <c r="HY51" s="91"/>
      <c r="HZ51" s="91"/>
      <c r="IA51" s="91"/>
      <c r="IB51" s="136" t="e">
        <f t="shared" si="41"/>
        <v>#DIV/0!</v>
      </c>
      <c r="IC51" s="117" t="e">
        <f t="shared" si="42"/>
        <v>#DIV/0!</v>
      </c>
      <c r="ID51" s="138"/>
      <c r="IE51" s="120"/>
      <c r="IF51" s="120"/>
      <c r="IG51" s="121" t="e">
        <f t="shared" si="43"/>
        <v>#DIV/0!</v>
      </c>
      <c r="IH51" s="122" t="e">
        <f t="shared" si="44"/>
        <v>#DIV/0!</v>
      </c>
      <c r="II51" s="123" t="e">
        <f t="shared" si="45"/>
        <v>#DIV/0!</v>
      </c>
      <c r="IJ51" s="124" t="e">
        <f t="shared" si="46"/>
        <v>#DIV/0!</v>
      </c>
      <c r="IK51" s="124" t="e">
        <f t="shared" si="47"/>
        <v>#DIV/0!</v>
      </c>
      <c r="IL51" s="125"/>
      <c r="IM51" s="125"/>
    </row>
    <row r="52" spans="1:247" x14ac:dyDescent="0.3">
      <c r="A52" s="84">
        <v>19</v>
      </c>
      <c r="B52" s="85"/>
      <c r="C52" s="85"/>
      <c r="D52" s="41"/>
      <c r="E52" s="85"/>
      <c r="F52" s="127"/>
      <c r="G52" s="43"/>
      <c r="H52" s="148" t="e">
        <f t="shared" si="0"/>
        <v>#DIV/0!</v>
      </c>
      <c r="I52" s="148" t="e">
        <f t="shared" si="1"/>
        <v>#DIV/0!</v>
      </c>
      <c r="J52" s="149"/>
      <c r="K52" s="150"/>
      <c r="L52" s="90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3"/>
      <c r="Y52" s="94" t="e">
        <f t="shared" si="8"/>
        <v>#DIV/0!</v>
      </c>
      <c r="Z52" s="95" t="e">
        <f t="shared" si="2"/>
        <v>#DIV/0!</v>
      </c>
      <c r="AA52" s="90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3"/>
      <c r="AN52" s="94" t="e">
        <f t="shared" si="9"/>
        <v>#DIV/0!</v>
      </c>
      <c r="AO52" s="95" t="e">
        <f t="shared" si="10"/>
        <v>#DIV/0!</v>
      </c>
      <c r="AP52" s="90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3"/>
      <c r="BC52" s="94" t="e">
        <f t="shared" si="11"/>
        <v>#DIV/0!</v>
      </c>
      <c r="BD52" s="95" t="e">
        <f t="shared" si="12"/>
        <v>#DIV/0!</v>
      </c>
      <c r="BE52" s="90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3"/>
      <c r="BR52" s="94" t="e">
        <f t="shared" si="13"/>
        <v>#DIV/0!</v>
      </c>
      <c r="BS52" s="95" t="e">
        <f t="shared" si="14"/>
        <v>#DIV/0!</v>
      </c>
      <c r="BT52" s="90"/>
      <c r="BU52" s="91"/>
      <c r="BV52" s="91"/>
      <c r="BW52" s="91"/>
      <c r="BX52" s="96" t="e">
        <f t="shared" si="15"/>
        <v>#DIV/0!</v>
      </c>
      <c r="BY52" s="90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3"/>
      <c r="CL52" s="94" t="e">
        <f t="shared" si="16"/>
        <v>#DIV/0!</v>
      </c>
      <c r="CM52" s="99" t="e">
        <f t="shared" si="17"/>
        <v>#DIV/0!</v>
      </c>
      <c r="CN52" s="90"/>
      <c r="CO52" s="91"/>
      <c r="CP52" s="91"/>
      <c r="CQ52" s="91"/>
      <c r="CR52" s="96" t="e">
        <f t="shared" si="18"/>
        <v>#DIV/0!</v>
      </c>
      <c r="CS52" s="141"/>
      <c r="CT52" s="120"/>
      <c r="CU52" s="91"/>
      <c r="CV52" s="91"/>
      <c r="CW52" s="91"/>
      <c r="CX52" s="91"/>
      <c r="CY52" s="91"/>
      <c r="CZ52" s="91"/>
      <c r="DA52" s="96" t="e">
        <f t="shared" si="3"/>
        <v>#DIV/0!</v>
      </c>
      <c r="DB52" s="141"/>
      <c r="DC52" s="120"/>
      <c r="DD52" s="91"/>
      <c r="DE52" s="91"/>
      <c r="DF52" s="91"/>
      <c r="DG52" s="91"/>
      <c r="DH52" s="91"/>
      <c r="DI52" s="91"/>
      <c r="DJ52" s="100" t="e">
        <f t="shared" si="19"/>
        <v>#DIV/0!</v>
      </c>
      <c r="DK52" s="101"/>
      <c r="DL52" s="99" t="e">
        <f t="shared" si="20"/>
        <v>#DIV/0!</v>
      </c>
      <c r="DM52" s="90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102"/>
      <c r="DZ52" s="103" t="e">
        <f t="shared" si="21"/>
        <v>#DIV/0!</v>
      </c>
      <c r="EA52" s="104" t="e">
        <f t="shared" si="22"/>
        <v>#DIV/0!</v>
      </c>
      <c r="EB52" s="90"/>
      <c r="EC52" s="91"/>
      <c r="ED52" s="91"/>
      <c r="EE52" s="91"/>
      <c r="EF52" s="91"/>
      <c r="EG52" s="91"/>
      <c r="EH52" s="91"/>
      <c r="EI52" s="91"/>
      <c r="EJ52" s="96" t="e">
        <f t="shared" si="4"/>
        <v>#DIV/0!</v>
      </c>
      <c r="EK52" s="90"/>
      <c r="EL52" s="91"/>
      <c r="EM52" s="91"/>
      <c r="EN52" s="91"/>
      <c r="EO52" s="96" t="e">
        <f t="shared" si="23"/>
        <v>#DIV/0!</v>
      </c>
      <c r="EP52" s="90"/>
      <c r="EQ52" s="91"/>
      <c r="ER52" s="91"/>
      <c r="ES52" s="91"/>
      <c r="ET52" s="96" t="e">
        <f t="shared" si="24"/>
        <v>#DIV/0!</v>
      </c>
      <c r="EU52" s="90"/>
      <c r="EV52" s="91"/>
      <c r="EW52" s="91"/>
      <c r="EX52" s="91"/>
      <c r="EY52" s="96" t="e">
        <f t="shared" si="25"/>
        <v>#DIV/0!</v>
      </c>
      <c r="EZ52" s="90"/>
      <c r="FA52" s="91"/>
      <c r="FB52" s="91"/>
      <c r="FC52" s="91"/>
      <c r="FD52" s="106" t="e">
        <f t="shared" si="26"/>
        <v>#DIV/0!</v>
      </c>
      <c r="FE52" s="90"/>
      <c r="FF52" s="91"/>
      <c r="FG52" s="91"/>
      <c r="FH52" s="91"/>
      <c r="FI52" s="107" t="e">
        <f t="shared" si="27"/>
        <v>#DIV/0!</v>
      </c>
      <c r="FJ52" s="90"/>
      <c r="FK52" s="91"/>
      <c r="FL52" s="91"/>
      <c r="FM52" s="91"/>
      <c r="FN52" s="110" t="e">
        <f t="shared" si="28"/>
        <v>#DIV/0!</v>
      </c>
      <c r="FO52" s="90"/>
      <c r="FP52" s="91"/>
      <c r="FQ52" s="91"/>
      <c r="FR52" s="91"/>
      <c r="FS52" s="110" t="e">
        <f t="shared" si="29"/>
        <v>#DIV/0!</v>
      </c>
      <c r="FT52" s="90"/>
      <c r="FU52" s="91"/>
      <c r="FV52" s="91"/>
      <c r="FW52" s="91"/>
      <c r="FX52" s="110" t="e">
        <f t="shared" si="30"/>
        <v>#DIV/0!</v>
      </c>
      <c r="FY52" s="111" t="e">
        <f t="shared" si="31"/>
        <v>#DIV/0!</v>
      </c>
      <c r="FZ52" s="90"/>
      <c r="GA52" s="91"/>
      <c r="GB52" s="91"/>
      <c r="GC52" s="91"/>
      <c r="GD52" s="136" t="e">
        <f t="shared" si="32"/>
        <v>#DIV/0!</v>
      </c>
      <c r="GE52" s="113" t="e">
        <f t="shared" si="5"/>
        <v>#DIV/0!</v>
      </c>
      <c r="GF52" s="90"/>
      <c r="GG52" s="91"/>
      <c r="GH52" s="91"/>
      <c r="GI52" s="91"/>
      <c r="GJ52" s="91"/>
      <c r="GK52" s="91"/>
      <c r="GL52" s="91"/>
      <c r="GM52" s="91"/>
      <c r="GN52" s="136" t="e">
        <f t="shared" si="33"/>
        <v>#DIV/0!</v>
      </c>
      <c r="GO52" s="110" t="e">
        <f t="shared" si="34"/>
        <v>#DIV/0!</v>
      </c>
      <c r="GP52" s="90"/>
      <c r="GQ52" s="91"/>
      <c r="GR52" s="91"/>
      <c r="GS52" s="91"/>
      <c r="GT52" s="91"/>
      <c r="GU52" s="91"/>
      <c r="GV52" s="91"/>
      <c r="GW52" s="91"/>
      <c r="GX52" s="136" t="e">
        <f t="shared" si="35"/>
        <v>#DIV/0!</v>
      </c>
      <c r="GY52" s="115" t="e">
        <f t="shared" si="36"/>
        <v>#DIV/0!</v>
      </c>
      <c r="GZ52" s="90"/>
      <c r="HA52" s="137"/>
      <c r="HB52" s="137"/>
      <c r="HC52" s="137"/>
      <c r="HD52" s="137"/>
      <c r="HE52" s="91"/>
      <c r="HF52" s="91"/>
      <c r="HG52" s="91"/>
      <c r="HH52" s="136" t="e">
        <f t="shared" si="37"/>
        <v>#DIV/0!</v>
      </c>
      <c r="HI52" s="115" t="e">
        <f t="shared" si="38"/>
        <v>#DIV/0!</v>
      </c>
      <c r="HJ52" s="90"/>
      <c r="HK52" s="91"/>
      <c r="HL52" s="91"/>
      <c r="HM52" s="91"/>
      <c r="HN52" s="91"/>
      <c r="HO52" s="91"/>
      <c r="HP52" s="91"/>
      <c r="HQ52" s="91"/>
      <c r="HR52" s="136" t="e">
        <f t="shared" si="39"/>
        <v>#DIV/0!</v>
      </c>
      <c r="HS52" s="115" t="e">
        <f t="shared" si="40"/>
        <v>#DIV/0!</v>
      </c>
      <c r="HT52" s="90"/>
      <c r="HU52" s="91"/>
      <c r="HV52" s="91"/>
      <c r="HW52" s="91"/>
      <c r="HX52" s="91"/>
      <c r="HY52" s="91"/>
      <c r="HZ52" s="91"/>
      <c r="IA52" s="91"/>
      <c r="IB52" s="136" t="e">
        <f t="shared" si="41"/>
        <v>#DIV/0!</v>
      </c>
      <c r="IC52" s="117" t="e">
        <f t="shared" si="42"/>
        <v>#DIV/0!</v>
      </c>
      <c r="ID52" s="138"/>
      <c r="IE52" s="120"/>
      <c r="IF52" s="120"/>
      <c r="IG52" s="121" t="e">
        <f t="shared" si="43"/>
        <v>#DIV/0!</v>
      </c>
      <c r="IH52" s="122" t="e">
        <f t="shared" si="44"/>
        <v>#DIV/0!</v>
      </c>
      <c r="II52" s="123" t="e">
        <f t="shared" si="45"/>
        <v>#DIV/0!</v>
      </c>
      <c r="IJ52" s="124" t="e">
        <f t="shared" si="46"/>
        <v>#DIV/0!</v>
      </c>
      <c r="IK52" s="124" t="e">
        <f t="shared" si="47"/>
        <v>#DIV/0!</v>
      </c>
      <c r="IL52" s="125"/>
      <c r="IM52" s="125"/>
    </row>
    <row r="53" spans="1:247" x14ac:dyDescent="0.3">
      <c r="A53" s="84">
        <v>20</v>
      </c>
      <c r="B53" s="85"/>
      <c r="C53" s="85"/>
      <c r="D53" s="85"/>
      <c r="E53" s="85"/>
      <c r="F53" s="88"/>
      <c r="G53" s="43"/>
      <c r="H53" s="148" t="e">
        <f t="shared" si="0"/>
        <v>#DIV/0!</v>
      </c>
      <c r="I53" s="148" t="e">
        <f t="shared" si="1"/>
        <v>#DIV/0!</v>
      </c>
      <c r="J53" s="149"/>
      <c r="K53" s="150"/>
      <c r="L53" s="90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3"/>
      <c r="Y53" s="94" t="e">
        <f t="shared" si="8"/>
        <v>#DIV/0!</v>
      </c>
      <c r="Z53" s="95" t="e">
        <f t="shared" si="2"/>
        <v>#DIV/0!</v>
      </c>
      <c r="AA53" s="90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3"/>
      <c r="AN53" s="94" t="e">
        <f t="shared" si="9"/>
        <v>#DIV/0!</v>
      </c>
      <c r="AO53" s="95" t="e">
        <f t="shared" si="10"/>
        <v>#DIV/0!</v>
      </c>
      <c r="AP53" s="90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3"/>
      <c r="BC53" s="94" t="e">
        <f t="shared" si="11"/>
        <v>#DIV/0!</v>
      </c>
      <c r="BD53" s="95" t="e">
        <f t="shared" si="12"/>
        <v>#DIV/0!</v>
      </c>
      <c r="BE53" s="90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3"/>
      <c r="BR53" s="94" t="e">
        <f t="shared" si="13"/>
        <v>#DIV/0!</v>
      </c>
      <c r="BS53" s="95" t="e">
        <f t="shared" si="14"/>
        <v>#DIV/0!</v>
      </c>
      <c r="BT53" s="90"/>
      <c r="BU53" s="91"/>
      <c r="BV53" s="91"/>
      <c r="BW53" s="91"/>
      <c r="BX53" s="96" t="e">
        <f t="shared" si="15"/>
        <v>#DIV/0!</v>
      </c>
      <c r="BY53" s="90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3"/>
      <c r="CL53" s="94" t="e">
        <f t="shared" si="16"/>
        <v>#DIV/0!</v>
      </c>
      <c r="CM53" s="99" t="e">
        <f t="shared" si="17"/>
        <v>#DIV/0!</v>
      </c>
      <c r="CN53" s="90"/>
      <c r="CO53" s="91"/>
      <c r="CP53" s="91"/>
      <c r="CQ53" s="91"/>
      <c r="CR53" s="96" t="e">
        <f t="shared" si="18"/>
        <v>#DIV/0!</v>
      </c>
      <c r="CS53" s="141"/>
      <c r="CT53" s="120"/>
      <c r="CU53" s="91"/>
      <c r="CV53" s="91"/>
      <c r="CW53" s="91"/>
      <c r="CX53" s="91"/>
      <c r="CY53" s="91"/>
      <c r="CZ53" s="91"/>
      <c r="DA53" s="96" t="e">
        <f t="shared" si="3"/>
        <v>#DIV/0!</v>
      </c>
      <c r="DB53" s="141"/>
      <c r="DC53" s="120"/>
      <c r="DD53" s="91"/>
      <c r="DE53" s="91"/>
      <c r="DF53" s="91"/>
      <c r="DG53" s="91"/>
      <c r="DH53" s="91"/>
      <c r="DI53" s="91"/>
      <c r="DJ53" s="100" t="e">
        <f t="shared" si="19"/>
        <v>#DIV/0!</v>
      </c>
      <c r="DK53" s="101"/>
      <c r="DL53" s="99" t="e">
        <f t="shared" si="20"/>
        <v>#DIV/0!</v>
      </c>
      <c r="DM53" s="90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102"/>
      <c r="DZ53" s="103" t="e">
        <f t="shared" si="21"/>
        <v>#DIV/0!</v>
      </c>
      <c r="EA53" s="104" t="e">
        <f t="shared" si="22"/>
        <v>#DIV/0!</v>
      </c>
      <c r="EB53" s="90"/>
      <c r="EC53" s="91"/>
      <c r="ED53" s="91"/>
      <c r="EE53" s="91"/>
      <c r="EF53" s="91"/>
      <c r="EG53" s="91"/>
      <c r="EH53" s="91"/>
      <c r="EI53" s="91"/>
      <c r="EJ53" s="96" t="e">
        <f t="shared" si="4"/>
        <v>#DIV/0!</v>
      </c>
      <c r="EK53" s="90"/>
      <c r="EL53" s="91"/>
      <c r="EM53" s="91"/>
      <c r="EN53" s="91"/>
      <c r="EO53" s="96" t="e">
        <f t="shared" si="23"/>
        <v>#DIV/0!</v>
      </c>
      <c r="EP53" s="90"/>
      <c r="EQ53" s="91"/>
      <c r="ER53" s="91"/>
      <c r="ES53" s="91"/>
      <c r="ET53" s="96" t="e">
        <f t="shared" si="24"/>
        <v>#DIV/0!</v>
      </c>
      <c r="EU53" s="90"/>
      <c r="EV53" s="91"/>
      <c r="EW53" s="91"/>
      <c r="EX53" s="91"/>
      <c r="EY53" s="96" t="e">
        <f t="shared" si="25"/>
        <v>#DIV/0!</v>
      </c>
      <c r="EZ53" s="90"/>
      <c r="FA53" s="91"/>
      <c r="FB53" s="91"/>
      <c r="FC53" s="91"/>
      <c r="FD53" s="106" t="e">
        <f t="shared" si="26"/>
        <v>#DIV/0!</v>
      </c>
      <c r="FE53" s="90"/>
      <c r="FF53" s="91"/>
      <c r="FG53" s="91"/>
      <c r="FH53" s="91"/>
      <c r="FI53" s="107" t="e">
        <f t="shared" si="27"/>
        <v>#DIV/0!</v>
      </c>
      <c r="FJ53" s="90"/>
      <c r="FK53" s="91"/>
      <c r="FL53" s="91"/>
      <c r="FM53" s="91"/>
      <c r="FN53" s="110" t="e">
        <f t="shared" si="28"/>
        <v>#DIV/0!</v>
      </c>
      <c r="FO53" s="90"/>
      <c r="FP53" s="91"/>
      <c r="FQ53" s="91"/>
      <c r="FR53" s="91"/>
      <c r="FS53" s="110" t="e">
        <f t="shared" si="29"/>
        <v>#DIV/0!</v>
      </c>
      <c r="FT53" s="90"/>
      <c r="FU53" s="91"/>
      <c r="FV53" s="91"/>
      <c r="FW53" s="91"/>
      <c r="FX53" s="110" t="e">
        <f t="shared" si="30"/>
        <v>#DIV/0!</v>
      </c>
      <c r="FY53" s="111" t="e">
        <f t="shared" si="31"/>
        <v>#DIV/0!</v>
      </c>
      <c r="FZ53" s="90"/>
      <c r="GA53" s="91"/>
      <c r="GB53" s="91"/>
      <c r="GC53" s="91"/>
      <c r="GD53" s="136" t="e">
        <f t="shared" si="32"/>
        <v>#DIV/0!</v>
      </c>
      <c r="GE53" s="113" t="e">
        <f t="shared" si="5"/>
        <v>#DIV/0!</v>
      </c>
      <c r="GF53" s="90"/>
      <c r="GG53" s="91"/>
      <c r="GH53" s="91"/>
      <c r="GI53" s="91"/>
      <c r="GJ53" s="91"/>
      <c r="GK53" s="91"/>
      <c r="GL53" s="91"/>
      <c r="GM53" s="91"/>
      <c r="GN53" s="136" t="e">
        <f t="shared" si="33"/>
        <v>#DIV/0!</v>
      </c>
      <c r="GO53" s="110" t="e">
        <f t="shared" si="34"/>
        <v>#DIV/0!</v>
      </c>
      <c r="GP53" s="90"/>
      <c r="GQ53" s="91"/>
      <c r="GR53" s="91"/>
      <c r="GS53" s="91"/>
      <c r="GT53" s="91"/>
      <c r="GU53" s="91"/>
      <c r="GV53" s="91"/>
      <c r="GW53" s="91"/>
      <c r="GX53" s="136" t="e">
        <f t="shared" si="35"/>
        <v>#DIV/0!</v>
      </c>
      <c r="GY53" s="115" t="e">
        <f t="shared" si="36"/>
        <v>#DIV/0!</v>
      </c>
      <c r="GZ53" s="90"/>
      <c r="HA53" s="137"/>
      <c r="HB53" s="137"/>
      <c r="HC53" s="137"/>
      <c r="HD53" s="137"/>
      <c r="HE53" s="91"/>
      <c r="HF53" s="91"/>
      <c r="HG53" s="91"/>
      <c r="HH53" s="136" t="e">
        <f t="shared" si="37"/>
        <v>#DIV/0!</v>
      </c>
      <c r="HI53" s="115" t="e">
        <f t="shared" si="38"/>
        <v>#DIV/0!</v>
      </c>
      <c r="HJ53" s="90"/>
      <c r="HK53" s="91"/>
      <c r="HL53" s="91"/>
      <c r="HM53" s="91"/>
      <c r="HN53" s="91"/>
      <c r="HO53" s="91"/>
      <c r="HP53" s="91"/>
      <c r="HQ53" s="91"/>
      <c r="HR53" s="136" t="e">
        <f t="shared" si="39"/>
        <v>#DIV/0!</v>
      </c>
      <c r="HS53" s="115" t="e">
        <f t="shared" si="40"/>
        <v>#DIV/0!</v>
      </c>
      <c r="HT53" s="90"/>
      <c r="HU53" s="91"/>
      <c r="HV53" s="91"/>
      <c r="HW53" s="91"/>
      <c r="HX53" s="91"/>
      <c r="HY53" s="91"/>
      <c r="HZ53" s="91"/>
      <c r="IA53" s="91"/>
      <c r="IB53" s="136" t="e">
        <f t="shared" si="41"/>
        <v>#DIV/0!</v>
      </c>
      <c r="IC53" s="117" t="e">
        <f t="shared" si="42"/>
        <v>#DIV/0!</v>
      </c>
      <c r="ID53" s="138"/>
      <c r="IE53" s="120"/>
      <c r="IF53" s="120"/>
      <c r="IG53" s="121" t="e">
        <f t="shared" si="43"/>
        <v>#DIV/0!</v>
      </c>
      <c r="IH53" s="122" t="e">
        <f t="shared" si="44"/>
        <v>#DIV/0!</v>
      </c>
      <c r="II53" s="123" t="e">
        <f t="shared" si="45"/>
        <v>#DIV/0!</v>
      </c>
      <c r="IJ53" s="124" t="e">
        <f t="shared" si="46"/>
        <v>#DIV/0!</v>
      </c>
      <c r="IK53" s="124" t="e">
        <f t="shared" si="47"/>
        <v>#DIV/0!</v>
      </c>
      <c r="IL53" s="125"/>
      <c r="IM53" s="125"/>
    </row>
    <row r="54" spans="1:247" x14ac:dyDescent="0.3">
      <c r="A54" s="84">
        <v>21</v>
      </c>
      <c r="B54" s="85"/>
      <c r="C54" s="85"/>
      <c r="D54" s="41"/>
      <c r="E54" s="85"/>
      <c r="F54" s="127"/>
      <c r="G54" s="43"/>
      <c r="H54" s="148" t="e">
        <f t="shared" si="0"/>
        <v>#DIV/0!</v>
      </c>
      <c r="I54" s="148" t="e">
        <f t="shared" si="1"/>
        <v>#DIV/0!</v>
      </c>
      <c r="J54" s="149"/>
      <c r="K54" s="150"/>
      <c r="L54" s="90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3"/>
      <c r="Y54" s="94" t="e">
        <f t="shared" si="8"/>
        <v>#DIV/0!</v>
      </c>
      <c r="Z54" s="95" t="e">
        <f t="shared" si="2"/>
        <v>#DIV/0!</v>
      </c>
      <c r="AA54" s="90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3"/>
      <c r="AN54" s="94" t="e">
        <f t="shared" si="9"/>
        <v>#DIV/0!</v>
      </c>
      <c r="AO54" s="95" t="e">
        <f t="shared" si="10"/>
        <v>#DIV/0!</v>
      </c>
      <c r="AP54" s="90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3"/>
      <c r="BC54" s="94" t="e">
        <f t="shared" si="11"/>
        <v>#DIV/0!</v>
      </c>
      <c r="BD54" s="95" t="e">
        <f t="shared" si="12"/>
        <v>#DIV/0!</v>
      </c>
      <c r="BE54" s="90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3"/>
      <c r="BR54" s="94" t="e">
        <f t="shared" si="13"/>
        <v>#DIV/0!</v>
      </c>
      <c r="BS54" s="95" t="e">
        <f t="shared" si="14"/>
        <v>#DIV/0!</v>
      </c>
      <c r="BT54" s="90"/>
      <c r="BU54" s="91"/>
      <c r="BV54" s="91"/>
      <c r="BW54" s="91"/>
      <c r="BX54" s="96" t="e">
        <f t="shared" si="15"/>
        <v>#DIV/0!</v>
      </c>
      <c r="BY54" s="90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3"/>
      <c r="CL54" s="94" t="e">
        <f t="shared" si="16"/>
        <v>#DIV/0!</v>
      </c>
      <c r="CM54" s="99" t="e">
        <f t="shared" si="17"/>
        <v>#DIV/0!</v>
      </c>
      <c r="CN54" s="90"/>
      <c r="CO54" s="91"/>
      <c r="CP54" s="91"/>
      <c r="CQ54" s="91"/>
      <c r="CR54" s="96" t="e">
        <f t="shared" si="18"/>
        <v>#DIV/0!</v>
      </c>
      <c r="CS54" s="141"/>
      <c r="CT54" s="120"/>
      <c r="CU54" s="91"/>
      <c r="CV54" s="91"/>
      <c r="CW54" s="91"/>
      <c r="CX54" s="91"/>
      <c r="CY54" s="91"/>
      <c r="CZ54" s="91"/>
      <c r="DA54" s="96" t="e">
        <f t="shared" si="3"/>
        <v>#DIV/0!</v>
      </c>
      <c r="DB54" s="141"/>
      <c r="DC54" s="120"/>
      <c r="DD54" s="91"/>
      <c r="DE54" s="91"/>
      <c r="DF54" s="91"/>
      <c r="DG54" s="91"/>
      <c r="DH54" s="91"/>
      <c r="DI54" s="91"/>
      <c r="DJ54" s="100" t="e">
        <f t="shared" si="19"/>
        <v>#DIV/0!</v>
      </c>
      <c r="DK54" s="101"/>
      <c r="DL54" s="99" t="e">
        <f t="shared" si="20"/>
        <v>#DIV/0!</v>
      </c>
      <c r="DM54" s="90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102"/>
      <c r="DZ54" s="103" t="e">
        <f t="shared" si="21"/>
        <v>#DIV/0!</v>
      </c>
      <c r="EA54" s="104" t="e">
        <f t="shared" si="22"/>
        <v>#DIV/0!</v>
      </c>
      <c r="EB54" s="90"/>
      <c r="EC54" s="91"/>
      <c r="ED54" s="91"/>
      <c r="EE54" s="91"/>
      <c r="EF54" s="91"/>
      <c r="EG54" s="91"/>
      <c r="EH54" s="91"/>
      <c r="EI54" s="91"/>
      <c r="EJ54" s="96" t="e">
        <f t="shared" si="4"/>
        <v>#DIV/0!</v>
      </c>
      <c r="EK54" s="90"/>
      <c r="EL54" s="91"/>
      <c r="EM54" s="91"/>
      <c r="EN54" s="91"/>
      <c r="EO54" s="96" t="e">
        <f t="shared" si="23"/>
        <v>#DIV/0!</v>
      </c>
      <c r="EP54" s="90"/>
      <c r="EQ54" s="91"/>
      <c r="ER54" s="91"/>
      <c r="ES54" s="91"/>
      <c r="ET54" s="96" t="e">
        <f t="shared" si="24"/>
        <v>#DIV/0!</v>
      </c>
      <c r="EU54" s="90"/>
      <c r="EV54" s="91"/>
      <c r="EW54" s="91"/>
      <c r="EX54" s="91"/>
      <c r="EY54" s="96" t="e">
        <f t="shared" si="25"/>
        <v>#DIV/0!</v>
      </c>
      <c r="EZ54" s="90"/>
      <c r="FA54" s="91"/>
      <c r="FB54" s="91"/>
      <c r="FC54" s="91"/>
      <c r="FD54" s="106" t="e">
        <f t="shared" si="26"/>
        <v>#DIV/0!</v>
      </c>
      <c r="FE54" s="90"/>
      <c r="FF54" s="91"/>
      <c r="FG54" s="91"/>
      <c r="FH54" s="91"/>
      <c r="FI54" s="107" t="e">
        <f t="shared" si="27"/>
        <v>#DIV/0!</v>
      </c>
      <c r="FJ54" s="90"/>
      <c r="FK54" s="91"/>
      <c r="FL54" s="91"/>
      <c r="FM54" s="91"/>
      <c r="FN54" s="110" t="e">
        <f t="shared" si="28"/>
        <v>#DIV/0!</v>
      </c>
      <c r="FO54" s="90"/>
      <c r="FP54" s="91"/>
      <c r="FQ54" s="91"/>
      <c r="FR54" s="91"/>
      <c r="FS54" s="110" t="e">
        <f t="shared" si="29"/>
        <v>#DIV/0!</v>
      </c>
      <c r="FT54" s="90"/>
      <c r="FU54" s="91"/>
      <c r="FV54" s="91"/>
      <c r="FW54" s="91"/>
      <c r="FX54" s="110" t="e">
        <f t="shared" si="30"/>
        <v>#DIV/0!</v>
      </c>
      <c r="FY54" s="111" t="e">
        <f t="shared" si="31"/>
        <v>#DIV/0!</v>
      </c>
      <c r="FZ54" s="90"/>
      <c r="GA54" s="91"/>
      <c r="GB54" s="91"/>
      <c r="GC54" s="91"/>
      <c r="GD54" s="136" t="e">
        <f t="shared" si="32"/>
        <v>#DIV/0!</v>
      </c>
      <c r="GE54" s="113" t="e">
        <f t="shared" si="5"/>
        <v>#DIV/0!</v>
      </c>
      <c r="GF54" s="90"/>
      <c r="GG54" s="91"/>
      <c r="GH54" s="91"/>
      <c r="GI54" s="91"/>
      <c r="GJ54" s="91"/>
      <c r="GK54" s="91"/>
      <c r="GL54" s="91"/>
      <c r="GM54" s="91"/>
      <c r="GN54" s="136" t="e">
        <f t="shared" si="33"/>
        <v>#DIV/0!</v>
      </c>
      <c r="GO54" s="110" t="e">
        <f t="shared" si="34"/>
        <v>#DIV/0!</v>
      </c>
      <c r="GP54" s="90"/>
      <c r="GQ54" s="91"/>
      <c r="GR54" s="91"/>
      <c r="GS54" s="91"/>
      <c r="GT54" s="91"/>
      <c r="GU54" s="91"/>
      <c r="GV54" s="91"/>
      <c r="GW54" s="91"/>
      <c r="GX54" s="136" t="e">
        <f t="shared" si="35"/>
        <v>#DIV/0!</v>
      </c>
      <c r="GY54" s="115" t="e">
        <f t="shared" si="36"/>
        <v>#DIV/0!</v>
      </c>
      <c r="GZ54" s="90"/>
      <c r="HA54" s="137"/>
      <c r="HB54" s="137"/>
      <c r="HC54" s="137"/>
      <c r="HD54" s="137"/>
      <c r="HE54" s="91"/>
      <c r="HF54" s="91"/>
      <c r="HG54" s="91"/>
      <c r="HH54" s="136" t="e">
        <f t="shared" si="37"/>
        <v>#DIV/0!</v>
      </c>
      <c r="HI54" s="115" t="e">
        <f t="shared" si="38"/>
        <v>#DIV/0!</v>
      </c>
      <c r="HJ54" s="90"/>
      <c r="HK54" s="91"/>
      <c r="HL54" s="91"/>
      <c r="HM54" s="91"/>
      <c r="HN54" s="91"/>
      <c r="HO54" s="91"/>
      <c r="HP54" s="91"/>
      <c r="HQ54" s="91"/>
      <c r="HR54" s="136" t="e">
        <f t="shared" si="39"/>
        <v>#DIV/0!</v>
      </c>
      <c r="HS54" s="115" t="e">
        <f t="shared" si="40"/>
        <v>#DIV/0!</v>
      </c>
      <c r="HT54" s="90"/>
      <c r="HU54" s="91"/>
      <c r="HV54" s="91"/>
      <c r="HW54" s="91"/>
      <c r="HX54" s="91"/>
      <c r="HY54" s="91"/>
      <c r="HZ54" s="91"/>
      <c r="IA54" s="91"/>
      <c r="IB54" s="136" t="e">
        <f t="shared" si="41"/>
        <v>#DIV/0!</v>
      </c>
      <c r="IC54" s="117" t="e">
        <f t="shared" si="42"/>
        <v>#DIV/0!</v>
      </c>
      <c r="ID54" s="138"/>
      <c r="IE54" s="120"/>
      <c r="IF54" s="120"/>
      <c r="IG54" s="121" t="e">
        <f t="shared" si="43"/>
        <v>#DIV/0!</v>
      </c>
      <c r="IH54" s="122" t="e">
        <f t="shared" si="44"/>
        <v>#DIV/0!</v>
      </c>
      <c r="II54" s="123" t="e">
        <f t="shared" si="45"/>
        <v>#DIV/0!</v>
      </c>
      <c r="IJ54" s="124" t="e">
        <f t="shared" si="46"/>
        <v>#DIV/0!</v>
      </c>
      <c r="IK54" s="124" t="e">
        <f t="shared" si="47"/>
        <v>#DIV/0!</v>
      </c>
      <c r="IL54" s="125"/>
      <c r="IM54" s="125"/>
    </row>
    <row r="55" spans="1:247" x14ac:dyDescent="0.3">
      <c r="A55" s="84">
        <v>22</v>
      </c>
      <c r="B55" s="85"/>
      <c r="C55" s="85"/>
      <c r="D55" s="85"/>
      <c r="E55" s="85"/>
      <c r="F55" s="127"/>
      <c r="G55" s="43"/>
      <c r="H55" s="148" t="e">
        <f t="shared" si="0"/>
        <v>#DIV/0!</v>
      </c>
      <c r="I55" s="148" t="e">
        <f t="shared" si="1"/>
        <v>#DIV/0!</v>
      </c>
      <c r="J55" s="149"/>
      <c r="K55" s="150"/>
      <c r="L55" s="90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3"/>
      <c r="Y55" s="94" t="e">
        <f t="shared" si="8"/>
        <v>#DIV/0!</v>
      </c>
      <c r="Z55" s="95" t="e">
        <f t="shared" si="2"/>
        <v>#DIV/0!</v>
      </c>
      <c r="AA55" s="90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3"/>
      <c r="AN55" s="94" t="e">
        <f t="shared" si="9"/>
        <v>#DIV/0!</v>
      </c>
      <c r="AO55" s="95" t="e">
        <f t="shared" si="10"/>
        <v>#DIV/0!</v>
      </c>
      <c r="AP55" s="90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3"/>
      <c r="BC55" s="94" t="e">
        <f t="shared" si="11"/>
        <v>#DIV/0!</v>
      </c>
      <c r="BD55" s="95" t="e">
        <f t="shared" si="12"/>
        <v>#DIV/0!</v>
      </c>
      <c r="BE55" s="90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3"/>
      <c r="BR55" s="94" t="e">
        <f t="shared" si="13"/>
        <v>#DIV/0!</v>
      </c>
      <c r="BS55" s="95" t="e">
        <f t="shared" si="14"/>
        <v>#DIV/0!</v>
      </c>
      <c r="BT55" s="90"/>
      <c r="BU55" s="91"/>
      <c r="BV55" s="91"/>
      <c r="BW55" s="91"/>
      <c r="BX55" s="96" t="e">
        <f t="shared" si="15"/>
        <v>#DIV/0!</v>
      </c>
      <c r="BY55" s="90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3"/>
      <c r="CL55" s="94" t="e">
        <f t="shared" si="16"/>
        <v>#DIV/0!</v>
      </c>
      <c r="CM55" s="99" t="e">
        <f t="shared" si="17"/>
        <v>#DIV/0!</v>
      </c>
      <c r="CN55" s="90"/>
      <c r="CO55" s="91"/>
      <c r="CP55" s="91"/>
      <c r="CQ55" s="91"/>
      <c r="CR55" s="96" t="e">
        <f t="shared" si="18"/>
        <v>#DIV/0!</v>
      </c>
      <c r="CS55" s="141"/>
      <c r="CT55" s="120"/>
      <c r="CU55" s="91"/>
      <c r="CV55" s="91"/>
      <c r="CW55" s="91"/>
      <c r="CX55" s="91"/>
      <c r="CY55" s="91"/>
      <c r="CZ55" s="91"/>
      <c r="DA55" s="96" t="e">
        <f t="shared" si="3"/>
        <v>#DIV/0!</v>
      </c>
      <c r="DB55" s="141"/>
      <c r="DC55" s="120"/>
      <c r="DD55" s="91"/>
      <c r="DE55" s="91"/>
      <c r="DF55" s="91"/>
      <c r="DG55" s="91"/>
      <c r="DH55" s="91"/>
      <c r="DI55" s="91"/>
      <c r="DJ55" s="100" t="e">
        <f t="shared" si="19"/>
        <v>#DIV/0!</v>
      </c>
      <c r="DK55" s="101"/>
      <c r="DL55" s="99" t="e">
        <f t="shared" si="20"/>
        <v>#DIV/0!</v>
      </c>
      <c r="DM55" s="90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102"/>
      <c r="DZ55" s="103" t="e">
        <f t="shared" si="21"/>
        <v>#DIV/0!</v>
      </c>
      <c r="EA55" s="104" t="e">
        <f t="shared" si="22"/>
        <v>#DIV/0!</v>
      </c>
      <c r="EB55" s="90"/>
      <c r="EC55" s="91"/>
      <c r="ED55" s="91"/>
      <c r="EE55" s="91"/>
      <c r="EF55" s="91"/>
      <c r="EG55" s="91"/>
      <c r="EH55" s="91"/>
      <c r="EI55" s="91"/>
      <c r="EJ55" s="96" t="e">
        <f t="shared" si="4"/>
        <v>#DIV/0!</v>
      </c>
      <c r="EK55" s="90"/>
      <c r="EL55" s="91"/>
      <c r="EM55" s="91"/>
      <c r="EN55" s="91"/>
      <c r="EO55" s="96" t="e">
        <f t="shared" si="23"/>
        <v>#DIV/0!</v>
      </c>
      <c r="EP55" s="90"/>
      <c r="EQ55" s="91"/>
      <c r="ER55" s="91"/>
      <c r="ES55" s="91"/>
      <c r="ET55" s="96" t="e">
        <f t="shared" si="24"/>
        <v>#DIV/0!</v>
      </c>
      <c r="EU55" s="90"/>
      <c r="EV55" s="91"/>
      <c r="EW55" s="91"/>
      <c r="EX55" s="91"/>
      <c r="EY55" s="96" t="e">
        <f t="shared" si="25"/>
        <v>#DIV/0!</v>
      </c>
      <c r="EZ55" s="90"/>
      <c r="FA55" s="91"/>
      <c r="FB55" s="91"/>
      <c r="FC55" s="91"/>
      <c r="FD55" s="106" t="e">
        <f t="shared" si="26"/>
        <v>#DIV/0!</v>
      </c>
      <c r="FE55" s="90"/>
      <c r="FF55" s="91"/>
      <c r="FG55" s="91"/>
      <c r="FH55" s="91"/>
      <c r="FI55" s="107" t="e">
        <f t="shared" si="27"/>
        <v>#DIV/0!</v>
      </c>
      <c r="FJ55" s="90"/>
      <c r="FK55" s="91"/>
      <c r="FL55" s="91"/>
      <c r="FM55" s="91"/>
      <c r="FN55" s="110" t="e">
        <f t="shared" si="28"/>
        <v>#DIV/0!</v>
      </c>
      <c r="FO55" s="90"/>
      <c r="FP55" s="91"/>
      <c r="FQ55" s="91"/>
      <c r="FR55" s="91"/>
      <c r="FS55" s="110" t="e">
        <f t="shared" si="29"/>
        <v>#DIV/0!</v>
      </c>
      <c r="FT55" s="90"/>
      <c r="FU55" s="91"/>
      <c r="FV55" s="91"/>
      <c r="FW55" s="91"/>
      <c r="FX55" s="110" t="e">
        <f t="shared" si="30"/>
        <v>#DIV/0!</v>
      </c>
      <c r="FY55" s="111" t="e">
        <f t="shared" si="31"/>
        <v>#DIV/0!</v>
      </c>
      <c r="FZ55" s="90"/>
      <c r="GA55" s="91"/>
      <c r="GB55" s="91"/>
      <c r="GC55" s="91"/>
      <c r="GD55" s="136" t="e">
        <f t="shared" si="32"/>
        <v>#DIV/0!</v>
      </c>
      <c r="GE55" s="113" t="e">
        <f t="shared" si="5"/>
        <v>#DIV/0!</v>
      </c>
      <c r="GF55" s="90"/>
      <c r="GG55" s="91"/>
      <c r="GH55" s="91"/>
      <c r="GI55" s="91"/>
      <c r="GJ55" s="91"/>
      <c r="GK55" s="91"/>
      <c r="GL55" s="91"/>
      <c r="GM55" s="91"/>
      <c r="GN55" s="136" t="e">
        <f t="shared" si="33"/>
        <v>#DIV/0!</v>
      </c>
      <c r="GO55" s="110" t="e">
        <f t="shared" si="34"/>
        <v>#DIV/0!</v>
      </c>
      <c r="GP55" s="90"/>
      <c r="GQ55" s="91"/>
      <c r="GR55" s="91"/>
      <c r="GS55" s="91"/>
      <c r="GT55" s="91"/>
      <c r="GU55" s="91"/>
      <c r="GV55" s="91"/>
      <c r="GW55" s="91"/>
      <c r="GX55" s="136" t="e">
        <f t="shared" si="35"/>
        <v>#DIV/0!</v>
      </c>
      <c r="GY55" s="115" t="e">
        <f t="shared" si="36"/>
        <v>#DIV/0!</v>
      </c>
      <c r="GZ55" s="90"/>
      <c r="HA55" s="137"/>
      <c r="HB55" s="137"/>
      <c r="HC55" s="137"/>
      <c r="HD55" s="137"/>
      <c r="HE55" s="91"/>
      <c r="HF55" s="91"/>
      <c r="HG55" s="91"/>
      <c r="HH55" s="136" t="e">
        <f t="shared" si="37"/>
        <v>#DIV/0!</v>
      </c>
      <c r="HI55" s="115" t="e">
        <f t="shared" si="38"/>
        <v>#DIV/0!</v>
      </c>
      <c r="HJ55" s="90"/>
      <c r="HK55" s="91"/>
      <c r="HL55" s="91"/>
      <c r="HM55" s="91"/>
      <c r="HN55" s="91"/>
      <c r="HO55" s="91"/>
      <c r="HP55" s="91"/>
      <c r="HQ55" s="91"/>
      <c r="HR55" s="136" t="e">
        <f t="shared" si="39"/>
        <v>#DIV/0!</v>
      </c>
      <c r="HS55" s="115" t="e">
        <f t="shared" si="40"/>
        <v>#DIV/0!</v>
      </c>
      <c r="HT55" s="90"/>
      <c r="HU55" s="91"/>
      <c r="HV55" s="91"/>
      <c r="HW55" s="91"/>
      <c r="HX55" s="91"/>
      <c r="HY55" s="91"/>
      <c r="HZ55" s="91"/>
      <c r="IA55" s="91"/>
      <c r="IB55" s="136" t="e">
        <f t="shared" si="41"/>
        <v>#DIV/0!</v>
      </c>
      <c r="IC55" s="117" t="e">
        <f t="shared" si="42"/>
        <v>#DIV/0!</v>
      </c>
      <c r="ID55" s="138"/>
      <c r="IE55" s="120"/>
      <c r="IF55" s="120"/>
      <c r="IG55" s="121" t="e">
        <f t="shared" si="43"/>
        <v>#DIV/0!</v>
      </c>
      <c r="IH55" s="122" t="e">
        <f t="shared" si="44"/>
        <v>#DIV/0!</v>
      </c>
      <c r="II55" s="123" t="e">
        <f t="shared" si="45"/>
        <v>#DIV/0!</v>
      </c>
      <c r="IJ55" s="124" t="e">
        <f t="shared" si="46"/>
        <v>#DIV/0!</v>
      </c>
      <c r="IK55" s="124" t="e">
        <f t="shared" si="47"/>
        <v>#DIV/0!</v>
      </c>
      <c r="IL55" s="125"/>
      <c r="IM55" s="125"/>
    </row>
    <row r="56" spans="1:247" x14ac:dyDescent="0.3">
      <c r="A56" s="84">
        <v>23</v>
      </c>
      <c r="B56" s="85"/>
      <c r="C56" s="85"/>
      <c r="D56" s="41"/>
      <c r="E56" s="85"/>
      <c r="F56" s="88"/>
      <c r="G56" s="43"/>
      <c r="H56" s="148" t="e">
        <f t="shared" si="0"/>
        <v>#DIV/0!</v>
      </c>
      <c r="I56" s="148" t="e">
        <f t="shared" si="1"/>
        <v>#DIV/0!</v>
      </c>
      <c r="J56" s="149"/>
      <c r="K56" s="150"/>
      <c r="L56" s="90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3"/>
      <c r="Y56" s="94" t="e">
        <f t="shared" si="8"/>
        <v>#DIV/0!</v>
      </c>
      <c r="Z56" s="95" t="e">
        <f t="shared" si="2"/>
        <v>#DIV/0!</v>
      </c>
      <c r="AA56" s="90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3"/>
      <c r="AN56" s="94" t="e">
        <f t="shared" si="9"/>
        <v>#DIV/0!</v>
      </c>
      <c r="AO56" s="95" t="e">
        <f t="shared" si="10"/>
        <v>#DIV/0!</v>
      </c>
      <c r="AP56" s="90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3"/>
      <c r="BC56" s="94" t="e">
        <f t="shared" si="11"/>
        <v>#DIV/0!</v>
      </c>
      <c r="BD56" s="95" t="e">
        <f t="shared" si="12"/>
        <v>#DIV/0!</v>
      </c>
      <c r="BE56" s="90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3"/>
      <c r="BR56" s="94" t="e">
        <f t="shared" si="13"/>
        <v>#DIV/0!</v>
      </c>
      <c r="BS56" s="95" t="e">
        <f t="shared" si="14"/>
        <v>#DIV/0!</v>
      </c>
      <c r="BT56" s="90"/>
      <c r="BU56" s="91"/>
      <c r="BV56" s="91"/>
      <c r="BW56" s="91"/>
      <c r="BX56" s="96" t="e">
        <f t="shared" si="15"/>
        <v>#DIV/0!</v>
      </c>
      <c r="BY56" s="90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3"/>
      <c r="CL56" s="94" t="e">
        <f t="shared" si="16"/>
        <v>#DIV/0!</v>
      </c>
      <c r="CM56" s="99" t="e">
        <f t="shared" si="17"/>
        <v>#DIV/0!</v>
      </c>
      <c r="CN56" s="90"/>
      <c r="CO56" s="91"/>
      <c r="CP56" s="91"/>
      <c r="CQ56" s="91"/>
      <c r="CR56" s="96" t="e">
        <f t="shared" si="18"/>
        <v>#DIV/0!</v>
      </c>
      <c r="CS56" s="141"/>
      <c r="CT56" s="120"/>
      <c r="CU56" s="91"/>
      <c r="CV56" s="91"/>
      <c r="CW56" s="91"/>
      <c r="CX56" s="91"/>
      <c r="CY56" s="91"/>
      <c r="CZ56" s="91"/>
      <c r="DA56" s="96" t="e">
        <f t="shared" si="3"/>
        <v>#DIV/0!</v>
      </c>
      <c r="DB56" s="141"/>
      <c r="DC56" s="120"/>
      <c r="DD56" s="91"/>
      <c r="DE56" s="91"/>
      <c r="DF56" s="91"/>
      <c r="DG56" s="91"/>
      <c r="DH56" s="91"/>
      <c r="DI56" s="91"/>
      <c r="DJ56" s="100" t="e">
        <f t="shared" si="19"/>
        <v>#DIV/0!</v>
      </c>
      <c r="DK56" s="101"/>
      <c r="DL56" s="99" t="e">
        <f t="shared" si="20"/>
        <v>#DIV/0!</v>
      </c>
      <c r="DM56" s="90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102"/>
      <c r="DZ56" s="103" t="e">
        <f t="shared" si="21"/>
        <v>#DIV/0!</v>
      </c>
      <c r="EA56" s="104" t="e">
        <f t="shared" si="22"/>
        <v>#DIV/0!</v>
      </c>
      <c r="EB56" s="90"/>
      <c r="EC56" s="91"/>
      <c r="ED56" s="91"/>
      <c r="EE56" s="91"/>
      <c r="EF56" s="91"/>
      <c r="EG56" s="91"/>
      <c r="EH56" s="91"/>
      <c r="EI56" s="91"/>
      <c r="EJ56" s="96" t="e">
        <f t="shared" si="4"/>
        <v>#DIV/0!</v>
      </c>
      <c r="EK56" s="90"/>
      <c r="EL56" s="91"/>
      <c r="EM56" s="91"/>
      <c r="EN56" s="91"/>
      <c r="EO56" s="96" t="e">
        <f t="shared" si="23"/>
        <v>#DIV/0!</v>
      </c>
      <c r="EP56" s="90"/>
      <c r="EQ56" s="91"/>
      <c r="ER56" s="91"/>
      <c r="ES56" s="91"/>
      <c r="ET56" s="96" t="e">
        <f t="shared" si="24"/>
        <v>#DIV/0!</v>
      </c>
      <c r="EU56" s="90"/>
      <c r="EV56" s="91"/>
      <c r="EW56" s="91"/>
      <c r="EX56" s="91"/>
      <c r="EY56" s="96" t="e">
        <f t="shared" si="25"/>
        <v>#DIV/0!</v>
      </c>
      <c r="EZ56" s="90"/>
      <c r="FA56" s="91"/>
      <c r="FB56" s="91"/>
      <c r="FC56" s="91"/>
      <c r="FD56" s="106" t="e">
        <f t="shared" si="26"/>
        <v>#DIV/0!</v>
      </c>
      <c r="FE56" s="90"/>
      <c r="FF56" s="91"/>
      <c r="FG56" s="91"/>
      <c r="FH56" s="91"/>
      <c r="FI56" s="107" t="e">
        <f t="shared" si="27"/>
        <v>#DIV/0!</v>
      </c>
      <c r="FJ56" s="90"/>
      <c r="FK56" s="91"/>
      <c r="FL56" s="91"/>
      <c r="FM56" s="91"/>
      <c r="FN56" s="110" t="e">
        <f t="shared" si="28"/>
        <v>#DIV/0!</v>
      </c>
      <c r="FO56" s="90"/>
      <c r="FP56" s="91"/>
      <c r="FQ56" s="91"/>
      <c r="FR56" s="91"/>
      <c r="FS56" s="110" t="e">
        <f t="shared" si="29"/>
        <v>#DIV/0!</v>
      </c>
      <c r="FT56" s="90"/>
      <c r="FU56" s="91"/>
      <c r="FV56" s="91"/>
      <c r="FW56" s="91"/>
      <c r="FX56" s="110" t="e">
        <f t="shared" si="30"/>
        <v>#DIV/0!</v>
      </c>
      <c r="FY56" s="111" t="e">
        <f t="shared" si="31"/>
        <v>#DIV/0!</v>
      </c>
      <c r="FZ56" s="90"/>
      <c r="GA56" s="91"/>
      <c r="GB56" s="91"/>
      <c r="GC56" s="91"/>
      <c r="GD56" s="136" t="e">
        <f t="shared" si="32"/>
        <v>#DIV/0!</v>
      </c>
      <c r="GE56" s="113" t="e">
        <f t="shared" si="5"/>
        <v>#DIV/0!</v>
      </c>
      <c r="GF56" s="90"/>
      <c r="GG56" s="91"/>
      <c r="GH56" s="91"/>
      <c r="GI56" s="91"/>
      <c r="GJ56" s="91"/>
      <c r="GK56" s="91"/>
      <c r="GL56" s="91"/>
      <c r="GM56" s="91"/>
      <c r="GN56" s="136" t="e">
        <f t="shared" si="33"/>
        <v>#DIV/0!</v>
      </c>
      <c r="GO56" s="110" t="e">
        <f t="shared" si="34"/>
        <v>#DIV/0!</v>
      </c>
      <c r="GP56" s="90"/>
      <c r="GQ56" s="91"/>
      <c r="GR56" s="91"/>
      <c r="GS56" s="91"/>
      <c r="GT56" s="91"/>
      <c r="GU56" s="91"/>
      <c r="GV56" s="91"/>
      <c r="GW56" s="91"/>
      <c r="GX56" s="136" t="e">
        <f t="shared" si="35"/>
        <v>#DIV/0!</v>
      </c>
      <c r="GY56" s="115" t="e">
        <f t="shared" si="36"/>
        <v>#DIV/0!</v>
      </c>
      <c r="GZ56" s="90"/>
      <c r="HA56" s="137"/>
      <c r="HB56" s="137"/>
      <c r="HC56" s="137"/>
      <c r="HD56" s="137"/>
      <c r="HE56" s="91"/>
      <c r="HF56" s="91"/>
      <c r="HG56" s="91"/>
      <c r="HH56" s="136" t="e">
        <f t="shared" si="37"/>
        <v>#DIV/0!</v>
      </c>
      <c r="HI56" s="115" t="e">
        <f t="shared" si="38"/>
        <v>#DIV/0!</v>
      </c>
      <c r="HJ56" s="90"/>
      <c r="HK56" s="91"/>
      <c r="HL56" s="91"/>
      <c r="HM56" s="91"/>
      <c r="HN56" s="91"/>
      <c r="HO56" s="91"/>
      <c r="HP56" s="91"/>
      <c r="HQ56" s="91"/>
      <c r="HR56" s="136" t="e">
        <f t="shared" si="39"/>
        <v>#DIV/0!</v>
      </c>
      <c r="HS56" s="115" t="e">
        <f t="shared" si="40"/>
        <v>#DIV/0!</v>
      </c>
      <c r="HT56" s="90"/>
      <c r="HU56" s="91"/>
      <c r="HV56" s="91"/>
      <c r="HW56" s="91"/>
      <c r="HX56" s="91"/>
      <c r="HY56" s="91"/>
      <c r="HZ56" s="91"/>
      <c r="IA56" s="91"/>
      <c r="IB56" s="136" t="e">
        <f t="shared" si="41"/>
        <v>#DIV/0!</v>
      </c>
      <c r="IC56" s="117" t="e">
        <f t="shared" si="42"/>
        <v>#DIV/0!</v>
      </c>
      <c r="ID56" s="138"/>
      <c r="IE56" s="120"/>
      <c r="IF56" s="120"/>
      <c r="IG56" s="121" t="e">
        <f t="shared" si="43"/>
        <v>#DIV/0!</v>
      </c>
      <c r="IH56" s="122" t="e">
        <f t="shared" si="44"/>
        <v>#DIV/0!</v>
      </c>
      <c r="II56" s="123" t="e">
        <f t="shared" si="45"/>
        <v>#DIV/0!</v>
      </c>
      <c r="IJ56" s="124" t="e">
        <f t="shared" si="46"/>
        <v>#DIV/0!</v>
      </c>
      <c r="IK56" s="124" t="e">
        <f t="shared" si="47"/>
        <v>#DIV/0!</v>
      </c>
      <c r="IL56" s="125"/>
      <c r="IM56" s="125"/>
    </row>
    <row r="57" spans="1:247" x14ac:dyDescent="0.3">
      <c r="A57" s="84">
        <v>24</v>
      </c>
      <c r="B57" s="132"/>
      <c r="C57" s="132"/>
      <c r="D57" s="85"/>
      <c r="E57" s="132"/>
      <c r="F57" s="133"/>
      <c r="G57" s="43"/>
      <c r="H57" s="148" t="e">
        <f t="shared" si="0"/>
        <v>#DIV/0!</v>
      </c>
      <c r="I57" s="148" t="e">
        <f t="shared" si="1"/>
        <v>#DIV/0!</v>
      </c>
      <c r="J57" s="149"/>
      <c r="K57" s="150"/>
      <c r="L57" s="90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3"/>
      <c r="Y57" s="94" t="e">
        <f t="shared" si="8"/>
        <v>#DIV/0!</v>
      </c>
      <c r="Z57" s="95" t="e">
        <f t="shared" si="2"/>
        <v>#DIV/0!</v>
      </c>
      <c r="AA57" s="90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3"/>
      <c r="AN57" s="94" t="e">
        <f t="shared" si="9"/>
        <v>#DIV/0!</v>
      </c>
      <c r="AO57" s="95" t="e">
        <f t="shared" si="10"/>
        <v>#DIV/0!</v>
      </c>
      <c r="AP57" s="90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3"/>
      <c r="BC57" s="94" t="e">
        <f t="shared" si="11"/>
        <v>#DIV/0!</v>
      </c>
      <c r="BD57" s="95" t="e">
        <f t="shared" si="12"/>
        <v>#DIV/0!</v>
      </c>
      <c r="BE57" s="90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3"/>
      <c r="BR57" s="94" t="e">
        <f t="shared" si="13"/>
        <v>#DIV/0!</v>
      </c>
      <c r="BS57" s="95" t="e">
        <f t="shared" si="14"/>
        <v>#DIV/0!</v>
      </c>
      <c r="BT57" s="90"/>
      <c r="BU57" s="91"/>
      <c r="BV57" s="91"/>
      <c r="BW57" s="91"/>
      <c r="BX57" s="96" t="e">
        <f t="shared" si="15"/>
        <v>#DIV/0!</v>
      </c>
      <c r="BY57" s="90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3"/>
      <c r="CL57" s="94" t="e">
        <f t="shared" si="16"/>
        <v>#DIV/0!</v>
      </c>
      <c r="CM57" s="99" t="e">
        <f t="shared" si="17"/>
        <v>#DIV/0!</v>
      </c>
      <c r="CN57" s="90"/>
      <c r="CO57" s="91"/>
      <c r="CP57" s="91"/>
      <c r="CQ57" s="91"/>
      <c r="CR57" s="96" t="e">
        <f t="shared" si="18"/>
        <v>#DIV/0!</v>
      </c>
      <c r="CS57" s="141"/>
      <c r="CT57" s="120"/>
      <c r="CU57" s="91"/>
      <c r="CV57" s="91"/>
      <c r="CW57" s="91"/>
      <c r="CX57" s="91"/>
      <c r="CY57" s="91"/>
      <c r="CZ57" s="91"/>
      <c r="DA57" s="96" t="e">
        <f t="shared" si="3"/>
        <v>#DIV/0!</v>
      </c>
      <c r="DB57" s="141"/>
      <c r="DC57" s="120"/>
      <c r="DD57" s="91"/>
      <c r="DE57" s="91"/>
      <c r="DF57" s="91"/>
      <c r="DG57" s="91"/>
      <c r="DH57" s="91"/>
      <c r="DI57" s="91"/>
      <c r="DJ57" s="100" t="e">
        <f t="shared" si="19"/>
        <v>#DIV/0!</v>
      </c>
      <c r="DK57" s="101"/>
      <c r="DL57" s="99" t="e">
        <f t="shared" si="20"/>
        <v>#DIV/0!</v>
      </c>
      <c r="DM57" s="90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102"/>
      <c r="DZ57" s="103" t="e">
        <f t="shared" si="21"/>
        <v>#DIV/0!</v>
      </c>
      <c r="EA57" s="104" t="e">
        <f t="shared" si="22"/>
        <v>#DIV/0!</v>
      </c>
      <c r="EB57" s="90"/>
      <c r="EC57" s="91"/>
      <c r="ED57" s="91"/>
      <c r="EE57" s="91"/>
      <c r="EF57" s="91"/>
      <c r="EG57" s="91"/>
      <c r="EH57" s="91"/>
      <c r="EI57" s="91"/>
      <c r="EJ57" s="96" t="e">
        <f t="shared" si="4"/>
        <v>#DIV/0!</v>
      </c>
      <c r="EK57" s="90"/>
      <c r="EL57" s="91"/>
      <c r="EM57" s="91"/>
      <c r="EN57" s="91"/>
      <c r="EO57" s="96" t="e">
        <f t="shared" si="23"/>
        <v>#DIV/0!</v>
      </c>
      <c r="EP57" s="90"/>
      <c r="EQ57" s="91"/>
      <c r="ER57" s="91"/>
      <c r="ES57" s="91"/>
      <c r="ET57" s="96" t="e">
        <f t="shared" si="24"/>
        <v>#DIV/0!</v>
      </c>
      <c r="EU57" s="90"/>
      <c r="EV57" s="91"/>
      <c r="EW57" s="91"/>
      <c r="EX57" s="91"/>
      <c r="EY57" s="96" t="e">
        <f t="shared" si="25"/>
        <v>#DIV/0!</v>
      </c>
      <c r="EZ57" s="90"/>
      <c r="FA57" s="91"/>
      <c r="FB57" s="91"/>
      <c r="FC57" s="91"/>
      <c r="FD57" s="106" t="e">
        <f t="shared" si="26"/>
        <v>#DIV/0!</v>
      </c>
      <c r="FE57" s="90"/>
      <c r="FF57" s="91"/>
      <c r="FG57" s="91"/>
      <c r="FH57" s="91"/>
      <c r="FI57" s="107" t="e">
        <f t="shared" si="27"/>
        <v>#DIV/0!</v>
      </c>
      <c r="FJ57" s="90"/>
      <c r="FK57" s="91"/>
      <c r="FL57" s="91"/>
      <c r="FM57" s="91"/>
      <c r="FN57" s="110" t="e">
        <f t="shared" si="28"/>
        <v>#DIV/0!</v>
      </c>
      <c r="FO57" s="90"/>
      <c r="FP57" s="91"/>
      <c r="FQ57" s="91"/>
      <c r="FR57" s="91"/>
      <c r="FS57" s="110" t="e">
        <f t="shared" si="29"/>
        <v>#DIV/0!</v>
      </c>
      <c r="FT57" s="90"/>
      <c r="FU57" s="91"/>
      <c r="FV57" s="91"/>
      <c r="FW57" s="91"/>
      <c r="FX57" s="110" t="e">
        <f t="shared" si="30"/>
        <v>#DIV/0!</v>
      </c>
      <c r="FY57" s="111" t="e">
        <f t="shared" si="31"/>
        <v>#DIV/0!</v>
      </c>
      <c r="FZ57" s="90"/>
      <c r="GA57" s="91"/>
      <c r="GB57" s="91"/>
      <c r="GC57" s="91"/>
      <c r="GD57" s="136" t="e">
        <f t="shared" si="32"/>
        <v>#DIV/0!</v>
      </c>
      <c r="GE57" s="113" t="e">
        <f t="shared" si="5"/>
        <v>#DIV/0!</v>
      </c>
      <c r="GF57" s="90"/>
      <c r="GG57" s="91"/>
      <c r="GH57" s="91"/>
      <c r="GI57" s="91"/>
      <c r="GJ57" s="91"/>
      <c r="GK57" s="91"/>
      <c r="GL57" s="91"/>
      <c r="GM57" s="91"/>
      <c r="GN57" s="136" t="e">
        <f t="shared" si="33"/>
        <v>#DIV/0!</v>
      </c>
      <c r="GO57" s="110" t="e">
        <f t="shared" si="34"/>
        <v>#DIV/0!</v>
      </c>
      <c r="GP57" s="90"/>
      <c r="GQ57" s="91"/>
      <c r="GR57" s="91"/>
      <c r="GS57" s="91"/>
      <c r="GT57" s="91"/>
      <c r="GU57" s="91"/>
      <c r="GV57" s="91"/>
      <c r="GW57" s="91"/>
      <c r="GX57" s="136" t="e">
        <f t="shared" si="35"/>
        <v>#DIV/0!</v>
      </c>
      <c r="GY57" s="115" t="e">
        <f t="shared" si="36"/>
        <v>#DIV/0!</v>
      </c>
      <c r="GZ57" s="90"/>
      <c r="HA57" s="137"/>
      <c r="HB57" s="137"/>
      <c r="HC57" s="137"/>
      <c r="HD57" s="137"/>
      <c r="HE57" s="91"/>
      <c r="HF57" s="91"/>
      <c r="HG57" s="91"/>
      <c r="HH57" s="136" t="e">
        <f t="shared" si="37"/>
        <v>#DIV/0!</v>
      </c>
      <c r="HI57" s="115" t="e">
        <f t="shared" si="38"/>
        <v>#DIV/0!</v>
      </c>
      <c r="HJ57" s="90"/>
      <c r="HK57" s="91"/>
      <c r="HL57" s="91"/>
      <c r="HM57" s="91"/>
      <c r="HN57" s="91"/>
      <c r="HO57" s="91"/>
      <c r="HP57" s="91"/>
      <c r="HQ57" s="91"/>
      <c r="HR57" s="136" t="e">
        <f t="shared" si="39"/>
        <v>#DIV/0!</v>
      </c>
      <c r="HS57" s="115" t="e">
        <f t="shared" si="40"/>
        <v>#DIV/0!</v>
      </c>
      <c r="HT57" s="90"/>
      <c r="HU57" s="91"/>
      <c r="HV57" s="91"/>
      <c r="HW57" s="91"/>
      <c r="HX57" s="91"/>
      <c r="HY57" s="91"/>
      <c r="HZ57" s="91"/>
      <c r="IA57" s="91"/>
      <c r="IB57" s="136" t="e">
        <f t="shared" si="41"/>
        <v>#DIV/0!</v>
      </c>
      <c r="IC57" s="117" t="e">
        <f t="shared" si="42"/>
        <v>#DIV/0!</v>
      </c>
      <c r="ID57" s="138"/>
      <c r="IE57" s="120"/>
      <c r="IF57" s="120"/>
      <c r="IG57" s="121" t="e">
        <f t="shared" si="43"/>
        <v>#DIV/0!</v>
      </c>
      <c r="IH57" s="122" t="e">
        <f t="shared" si="44"/>
        <v>#DIV/0!</v>
      </c>
      <c r="II57" s="123" t="e">
        <f t="shared" si="45"/>
        <v>#DIV/0!</v>
      </c>
      <c r="IJ57" s="124" t="e">
        <f t="shared" si="46"/>
        <v>#DIV/0!</v>
      </c>
      <c r="IK57" s="124" t="e">
        <f t="shared" si="47"/>
        <v>#DIV/0!</v>
      </c>
      <c r="IL57" s="125"/>
      <c r="IM57" s="125"/>
    </row>
    <row r="58" spans="1:247" x14ac:dyDescent="0.3">
      <c r="A58" s="84">
        <v>25</v>
      </c>
      <c r="B58" s="135"/>
      <c r="C58" s="135"/>
      <c r="D58" s="41"/>
      <c r="E58" s="135"/>
      <c r="F58" s="133"/>
      <c r="G58" s="87"/>
      <c r="H58" s="148" t="e">
        <f t="shared" si="0"/>
        <v>#DIV/0!</v>
      </c>
      <c r="I58" s="148" t="e">
        <f t="shared" si="1"/>
        <v>#DIV/0!</v>
      </c>
      <c r="J58" s="149"/>
      <c r="K58" s="150"/>
      <c r="L58" s="90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3"/>
      <c r="Y58" s="94" t="e">
        <f>(AVERAGE(L58:U58)*50%)+(X58*50%)</f>
        <v>#DIV/0!</v>
      </c>
      <c r="Z58" s="95" t="e">
        <f>AVERAGE(L58:X58)</f>
        <v>#DIV/0!</v>
      </c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4" t="e">
        <f>(AVERAGE(AA58:AJ58)*50%)+(AM58*50%)</f>
        <v>#DIV/0!</v>
      </c>
      <c r="AO58" s="95" t="e">
        <f>AVERAGE(AA58:AM58)</f>
        <v>#DIV/0!</v>
      </c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4" t="e">
        <f>(AVERAGE(AP58:AY58)*50%)+(BB58*50%)</f>
        <v>#DIV/0!</v>
      </c>
      <c r="BD58" s="95" t="e">
        <f>AVERAGE(AP58:BB58)</f>
        <v>#DIV/0!</v>
      </c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4" t="e">
        <f>(AVERAGE(BE58:BN58)*50%)+(BQ58*50%)</f>
        <v>#DIV/0!</v>
      </c>
      <c r="BS58" s="95" t="e">
        <f>AVERAGE(BE58:BQ58)</f>
        <v>#DIV/0!</v>
      </c>
      <c r="BT58" s="90"/>
      <c r="BU58" s="91"/>
      <c r="BV58" s="91"/>
      <c r="BW58" s="91"/>
      <c r="BX58" s="96" t="e">
        <f>AVERAGE(BT58:BW58)</f>
        <v>#DIV/0!</v>
      </c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4" t="e">
        <f>(AVERAGE(BY58:CH58)*50%)+(CK58*50%)</f>
        <v>#DIV/0!</v>
      </c>
      <c r="CM58" s="99" t="e">
        <f>AVERAGE(BY58:CK58)</f>
        <v>#DIV/0!</v>
      </c>
      <c r="CN58" s="90"/>
      <c r="CO58" s="91"/>
      <c r="CP58" s="91"/>
      <c r="CQ58" s="91"/>
      <c r="CR58" s="96" t="e">
        <f>AVERAGE(CN58:CQ58)</f>
        <v>#DIV/0!</v>
      </c>
      <c r="CS58" s="141"/>
      <c r="CT58" s="120"/>
      <c r="CU58" s="91"/>
      <c r="CV58" s="91"/>
      <c r="CW58" s="91"/>
      <c r="CX58" s="91"/>
      <c r="CY58" s="91"/>
      <c r="CZ58" s="91"/>
      <c r="DA58" s="96" t="e">
        <f>AVERAGE(CS58:CZ58)</f>
        <v>#DIV/0!</v>
      </c>
      <c r="DB58" s="141"/>
      <c r="DC58" s="120"/>
      <c r="DD58" s="120"/>
      <c r="DE58" s="120"/>
      <c r="DF58" s="120"/>
      <c r="DG58" s="120"/>
      <c r="DH58" s="120"/>
      <c r="DI58" s="120"/>
      <c r="DJ58" s="100" t="e">
        <f>AVERAGE(DB58:DG58)</f>
        <v>#DIV/0!</v>
      </c>
      <c r="DK58" s="101"/>
      <c r="DL58" s="99" t="e">
        <f t="shared" si="20"/>
        <v>#DIV/0!</v>
      </c>
      <c r="DM58" s="90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102"/>
      <c r="DZ58" s="103" t="e">
        <f t="shared" si="21"/>
        <v>#DIV/0!</v>
      </c>
      <c r="EA58" s="104" t="e">
        <f t="shared" si="22"/>
        <v>#DIV/0!</v>
      </c>
      <c r="EB58" s="91"/>
      <c r="EC58" s="91"/>
      <c r="ED58" s="91"/>
      <c r="EE58" s="91"/>
      <c r="EF58" s="91"/>
      <c r="EG58" s="91"/>
      <c r="EH58" s="91"/>
      <c r="EI58" s="91"/>
      <c r="EJ58" s="96" t="e">
        <f>AVERAGE(EB58:EI58)</f>
        <v>#DIV/0!</v>
      </c>
      <c r="EK58" s="91"/>
      <c r="EL58" s="91"/>
      <c r="EM58" s="91"/>
      <c r="EN58" s="91"/>
      <c r="EO58" s="91" t="e">
        <f>AVERAGE(EK58:EN58)</f>
        <v>#DIV/0!</v>
      </c>
      <c r="EP58" s="91"/>
      <c r="EQ58" s="91"/>
      <c r="ER58" s="91"/>
      <c r="ES58" s="91"/>
      <c r="ET58" s="96" t="e">
        <f>AVERAGE(EP58:ES58)</f>
        <v>#DIV/0!</v>
      </c>
      <c r="EU58" s="91"/>
      <c r="EV58" s="91"/>
      <c r="EW58" s="91"/>
      <c r="EX58" s="91"/>
      <c r="EY58" s="96" t="e">
        <f>AVERAGE(EU58:EX58)</f>
        <v>#DIV/0!</v>
      </c>
      <c r="EZ58" s="91"/>
      <c r="FA58" s="91"/>
      <c r="FB58" s="91"/>
      <c r="FC58" s="91"/>
      <c r="FD58" s="106" t="e">
        <f t="shared" si="26"/>
        <v>#DIV/0!</v>
      </c>
      <c r="FE58" s="91"/>
      <c r="FF58" s="91"/>
      <c r="FG58" s="91"/>
      <c r="FH58" s="91"/>
      <c r="FI58" s="107" t="e">
        <f>AVERAGE(FE58:FH58)</f>
        <v>#DIV/0!</v>
      </c>
      <c r="FJ58" s="91"/>
      <c r="FK58" s="91"/>
      <c r="FL58" s="91"/>
      <c r="FM58" s="91"/>
      <c r="FN58" s="110" t="e">
        <f>AVERAGE(FJ58:FM58)</f>
        <v>#DIV/0!</v>
      </c>
      <c r="FO58" s="90"/>
      <c r="FP58" s="91"/>
      <c r="FQ58" s="91"/>
      <c r="FR58" s="91"/>
      <c r="FS58" s="110" t="e">
        <f t="shared" si="29"/>
        <v>#DIV/0!</v>
      </c>
      <c r="FT58" s="90"/>
      <c r="FU58" s="91"/>
      <c r="FV58" s="91"/>
      <c r="FW58" s="91"/>
      <c r="FX58" s="110" t="e">
        <f>AVERAGE(FT58:FW58)</f>
        <v>#DIV/0!</v>
      </c>
      <c r="FY58" s="111" t="e">
        <f t="shared" si="31"/>
        <v>#DIV/0!</v>
      </c>
      <c r="FZ58" s="91"/>
      <c r="GA58" s="91"/>
      <c r="GB58" s="91"/>
      <c r="GC58" s="91"/>
      <c r="GD58" s="136" t="e">
        <f t="shared" si="32"/>
        <v>#DIV/0!</v>
      </c>
      <c r="GE58" s="113" t="e">
        <f t="shared" si="5"/>
        <v>#DIV/0!</v>
      </c>
      <c r="GF58" s="91"/>
      <c r="GG58" s="91"/>
      <c r="GH58" s="91"/>
      <c r="GI58" s="91"/>
      <c r="GJ58" s="91"/>
      <c r="GK58" s="91"/>
      <c r="GL58" s="91"/>
      <c r="GM58" s="91"/>
      <c r="GN58" s="136" t="e">
        <f t="shared" si="33"/>
        <v>#DIV/0!</v>
      </c>
      <c r="GO58" s="110" t="e">
        <f t="shared" si="34"/>
        <v>#DIV/0!</v>
      </c>
      <c r="GP58" s="91"/>
      <c r="GQ58" s="91"/>
      <c r="GR58" s="91"/>
      <c r="GS58" s="91"/>
      <c r="GT58" s="91"/>
      <c r="GU58" s="91"/>
      <c r="GV58" s="91"/>
      <c r="GW58" s="91"/>
      <c r="GX58" s="136" t="e">
        <f t="shared" si="35"/>
        <v>#DIV/0!</v>
      </c>
      <c r="GY58" s="115" t="e">
        <f t="shared" si="36"/>
        <v>#DIV/0!</v>
      </c>
      <c r="GZ58" s="91"/>
      <c r="HA58" s="91"/>
      <c r="HB58" s="91"/>
      <c r="HC58" s="91"/>
      <c r="HD58" s="91"/>
      <c r="HE58" s="91"/>
      <c r="HF58" s="91"/>
      <c r="HG58" s="91"/>
      <c r="HH58" s="136" t="e">
        <f t="shared" si="37"/>
        <v>#DIV/0!</v>
      </c>
      <c r="HI58" s="115" t="e">
        <f t="shared" si="38"/>
        <v>#DIV/0!</v>
      </c>
      <c r="HJ58" s="91"/>
      <c r="HK58" s="91"/>
      <c r="HL58" s="91"/>
      <c r="HM58" s="91"/>
      <c r="HN58" s="91"/>
      <c r="HO58" s="91"/>
      <c r="HP58" s="91"/>
      <c r="HQ58" s="91"/>
      <c r="HR58" s="136" t="e">
        <f t="shared" si="39"/>
        <v>#DIV/0!</v>
      </c>
      <c r="HS58" s="115" t="e">
        <f t="shared" si="40"/>
        <v>#DIV/0!</v>
      </c>
      <c r="HT58" s="91"/>
      <c r="HU58" s="91"/>
      <c r="HV58" s="91"/>
      <c r="HW58" s="91"/>
      <c r="HX58" s="91"/>
      <c r="HY58" s="91"/>
      <c r="HZ58" s="91"/>
      <c r="IA58" s="91"/>
      <c r="IB58" s="136" t="e">
        <f t="shared" si="41"/>
        <v>#DIV/0!</v>
      </c>
      <c r="IC58" s="117" t="e">
        <f t="shared" si="42"/>
        <v>#DIV/0!</v>
      </c>
      <c r="ID58" s="138"/>
      <c r="IE58" s="120"/>
      <c r="IF58" s="120"/>
      <c r="IG58" s="121" t="e">
        <f t="shared" si="43"/>
        <v>#DIV/0!</v>
      </c>
      <c r="IH58" s="122" t="e">
        <f t="shared" si="44"/>
        <v>#DIV/0!</v>
      </c>
      <c r="II58" s="123" t="e">
        <f t="shared" si="45"/>
        <v>#DIV/0!</v>
      </c>
      <c r="IJ58" s="124" t="e">
        <f t="shared" si="46"/>
        <v>#DIV/0!</v>
      </c>
      <c r="IK58" s="124" t="e">
        <f t="shared" si="47"/>
        <v>#DIV/0!</v>
      </c>
      <c r="IL58" s="125"/>
      <c r="IM58" s="125"/>
    </row>
    <row r="59" spans="1:247" x14ac:dyDescent="0.3">
      <c r="A59" s="84">
        <v>26</v>
      </c>
      <c r="B59" s="135"/>
      <c r="C59" s="135"/>
      <c r="D59" s="85"/>
      <c r="E59" s="135"/>
      <c r="F59" s="133"/>
      <c r="G59" s="87"/>
      <c r="H59" s="148" t="e">
        <f t="shared" si="0"/>
        <v>#DIV/0!</v>
      </c>
      <c r="I59" s="148" t="e">
        <f t="shared" si="1"/>
        <v>#DIV/0!</v>
      </c>
      <c r="J59" s="149"/>
      <c r="K59" s="150"/>
      <c r="L59" s="90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3"/>
      <c r="Y59" s="94" t="e">
        <f t="shared" si="8"/>
        <v>#DIV/0!</v>
      </c>
      <c r="Z59" s="95" t="e">
        <f t="shared" si="2"/>
        <v>#DIV/0!</v>
      </c>
      <c r="AA59" s="90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3"/>
      <c r="AN59" s="94" t="e">
        <f t="shared" si="9"/>
        <v>#DIV/0!</v>
      </c>
      <c r="AO59" s="95" t="e">
        <f t="shared" si="10"/>
        <v>#DIV/0!</v>
      </c>
      <c r="AP59" s="90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3"/>
      <c r="BC59" s="94" t="e">
        <f t="shared" si="11"/>
        <v>#DIV/0!</v>
      </c>
      <c r="BD59" s="95" t="e">
        <f t="shared" si="12"/>
        <v>#DIV/0!</v>
      </c>
      <c r="BE59" s="90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3"/>
      <c r="BR59" s="94" t="e">
        <f t="shared" si="13"/>
        <v>#DIV/0!</v>
      </c>
      <c r="BS59" s="95" t="e">
        <f t="shared" si="14"/>
        <v>#DIV/0!</v>
      </c>
      <c r="BT59" s="90"/>
      <c r="BU59" s="91"/>
      <c r="BV59" s="91"/>
      <c r="BW59" s="91"/>
      <c r="BX59" s="96" t="e">
        <f t="shared" si="15"/>
        <v>#DIV/0!</v>
      </c>
      <c r="BY59" s="90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3"/>
      <c r="CL59" s="94" t="e">
        <f t="shared" si="16"/>
        <v>#DIV/0!</v>
      </c>
      <c r="CM59" s="99" t="e">
        <f t="shared" si="17"/>
        <v>#DIV/0!</v>
      </c>
      <c r="CN59" s="90"/>
      <c r="CO59" s="91"/>
      <c r="CP59" s="91"/>
      <c r="CQ59" s="91"/>
      <c r="CR59" s="96" t="e">
        <f t="shared" si="18"/>
        <v>#DIV/0!</v>
      </c>
      <c r="CS59" s="141"/>
      <c r="CT59" s="120"/>
      <c r="CU59" s="91"/>
      <c r="CV59" s="91"/>
      <c r="CW59" s="91"/>
      <c r="CX59" s="91"/>
      <c r="CY59" s="91"/>
      <c r="CZ59" s="91"/>
      <c r="DA59" s="96" t="e">
        <f t="shared" si="3"/>
        <v>#DIV/0!</v>
      </c>
      <c r="DB59" s="141"/>
      <c r="DC59" s="120"/>
      <c r="DD59" s="91"/>
      <c r="DE59" s="91"/>
      <c r="DF59" s="91"/>
      <c r="DG59" s="91"/>
      <c r="DH59" s="91"/>
      <c r="DI59" s="91"/>
      <c r="DJ59" s="100" t="e">
        <f t="shared" si="19"/>
        <v>#DIV/0!</v>
      </c>
      <c r="DK59" s="101"/>
      <c r="DL59" s="99" t="e">
        <f t="shared" si="20"/>
        <v>#DIV/0!</v>
      </c>
      <c r="DM59" s="90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102"/>
      <c r="DZ59" s="103" t="e">
        <f t="shared" si="21"/>
        <v>#DIV/0!</v>
      </c>
      <c r="EA59" s="104" t="e">
        <f t="shared" si="22"/>
        <v>#DIV/0!</v>
      </c>
      <c r="EB59" s="90"/>
      <c r="EC59" s="91"/>
      <c r="ED59" s="91"/>
      <c r="EE59" s="91"/>
      <c r="EF59" s="91"/>
      <c r="EG59" s="91"/>
      <c r="EH59" s="91"/>
      <c r="EI59" s="91"/>
      <c r="EJ59" s="96" t="e">
        <f t="shared" si="4"/>
        <v>#DIV/0!</v>
      </c>
      <c r="EK59" s="90"/>
      <c r="EL59" s="91"/>
      <c r="EM59" s="91"/>
      <c r="EN59" s="91"/>
      <c r="EO59" s="96" t="e">
        <f t="shared" si="23"/>
        <v>#DIV/0!</v>
      </c>
      <c r="EP59" s="90"/>
      <c r="EQ59" s="91"/>
      <c r="ER59" s="91"/>
      <c r="ES59" s="91"/>
      <c r="ET59" s="96" t="e">
        <f t="shared" si="24"/>
        <v>#DIV/0!</v>
      </c>
      <c r="EU59" s="90"/>
      <c r="EV59" s="91"/>
      <c r="EW59" s="91"/>
      <c r="EX59" s="91"/>
      <c r="EY59" s="96" t="e">
        <f t="shared" si="25"/>
        <v>#DIV/0!</v>
      </c>
      <c r="EZ59" s="90"/>
      <c r="FA59" s="91"/>
      <c r="FB59" s="91"/>
      <c r="FC59" s="91"/>
      <c r="FD59" s="106" t="e">
        <f t="shared" si="26"/>
        <v>#DIV/0!</v>
      </c>
      <c r="FE59" s="90"/>
      <c r="FF59" s="91"/>
      <c r="FG59" s="91"/>
      <c r="FH59" s="91"/>
      <c r="FI59" s="107" t="e">
        <f t="shared" si="27"/>
        <v>#DIV/0!</v>
      </c>
      <c r="FJ59" s="90"/>
      <c r="FK59" s="91"/>
      <c r="FL59" s="91"/>
      <c r="FM59" s="91"/>
      <c r="FN59" s="110" t="e">
        <f t="shared" si="28"/>
        <v>#DIV/0!</v>
      </c>
      <c r="FO59" s="90"/>
      <c r="FP59" s="91"/>
      <c r="FQ59" s="91"/>
      <c r="FR59" s="91"/>
      <c r="FS59" s="110" t="e">
        <f t="shared" si="29"/>
        <v>#DIV/0!</v>
      </c>
      <c r="FT59" s="90"/>
      <c r="FU59" s="91"/>
      <c r="FV59" s="91"/>
      <c r="FW59" s="91"/>
      <c r="FX59" s="110" t="e">
        <f t="shared" si="30"/>
        <v>#DIV/0!</v>
      </c>
      <c r="FY59" s="111" t="e">
        <f t="shared" si="31"/>
        <v>#DIV/0!</v>
      </c>
      <c r="FZ59" s="90"/>
      <c r="GA59" s="91"/>
      <c r="GB59" s="91"/>
      <c r="GC59" s="91"/>
      <c r="GD59" s="136" t="e">
        <f t="shared" si="32"/>
        <v>#DIV/0!</v>
      </c>
      <c r="GE59" s="113" t="e">
        <f t="shared" si="5"/>
        <v>#DIV/0!</v>
      </c>
      <c r="GF59" s="90"/>
      <c r="GG59" s="91"/>
      <c r="GH59" s="91"/>
      <c r="GI59" s="91"/>
      <c r="GJ59" s="91"/>
      <c r="GK59" s="91"/>
      <c r="GL59" s="91"/>
      <c r="GM59" s="91"/>
      <c r="GN59" s="136" t="e">
        <f t="shared" si="33"/>
        <v>#DIV/0!</v>
      </c>
      <c r="GO59" s="110" t="e">
        <f t="shared" si="34"/>
        <v>#DIV/0!</v>
      </c>
      <c r="GP59" s="90"/>
      <c r="GQ59" s="91"/>
      <c r="GR59" s="91"/>
      <c r="GS59" s="91"/>
      <c r="GT59" s="91"/>
      <c r="GU59" s="91"/>
      <c r="GV59" s="91"/>
      <c r="GW59" s="91"/>
      <c r="GX59" s="136" t="e">
        <f t="shared" si="35"/>
        <v>#DIV/0!</v>
      </c>
      <c r="GY59" s="115" t="e">
        <f t="shared" si="36"/>
        <v>#DIV/0!</v>
      </c>
      <c r="GZ59" s="90"/>
      <c r="HA59" s="137"/>
      <c r="HB59" s="137"/>
      <c r="HC59" s="137"/>
      <c r="HD59" s="137"/>
      <c r="HE59" s="91"/>
      <c r="HF59" s="91"/>
      <c r="HG59" s="91"/>
      <c r="HH59" s="136" t="e">
        <f t="shared" si="37"/>
        <v>#DIV/0!</v>
      </c>
      <c r="HI59" s="115" t="e">
        <f t="shared" si="38"/>
        <v>#DIV/0!</v>
      </c>
      <c r="HJ59" s="90"/>
      <c r="HK59" s="91"/>
      <c r="HL59" s="91"/>
      <c r="HM59" s="91"/>
      <c r="HN59" s="91"/>
      <c r="HO59" s="91"/>
      <c r="HP59" s="91"/>
      <c r="HQ59" s="91"/>
      <c r="HR59" s="136" t="e">
        <f t="shared" si="39"/>
        <v>#DIV/0!</v>
      </c>
      <c r="HS59" s="115" t="e">
        <f t="shared" si="40"/>
        <v>#DIV/0!</v>
      </c>
      <c r="HT59" s="90"/>
      <c r="HU59" s="91"/>
      <c r="HV59" s="91"/>
      <c r="HW59" s="91"/>
      <c r="HX59" s="91"/>
      <c r="HY59" s="91"/>
      <c r="HZ59" s="91"/>
      <c r="IA59" s="91"/>
      <c r="IB59" s="136" t="e">
        <f t="shared" si="41"/>
        <v>#DIV/0!</v>
      </c>
      <c r="IC59" s="117" t="e">
        <f t="shared" si="42"/>
        <v>#DIV/0!</v>
      </c>
      <c r="ID59" s="138"/>
      <c r="IE59" s="120"/>
      <c r="IF59" s="120"/>
      <c r="IG59" s="121" t="e">
        <f t="shared" si="43"/>
        <v>#DIV/0!</v>
      </c>
      <c r="IH59" s="122" t="e">
        <f t="shared" si="44"/>
        <v>#DIV/0!</v>
      </c>
      <c r="II59" s="123" t="e">
        <f t="shared" si="45"/>
        <v>#DIV/0!</v>
      </c>
      <c r="IJ59" s="124" t="e">
        <f t="shared" si="46"/>
        <v>#DIV/0!</v>
      </c>
      <c r="IK59" s="124" t="e">
        <f t="shared" si="47"/>
        <v>#DIV/0!</v>
      </c>
      <c r="IL59" s="125"/>
      <c r="IM59" s="125"/>
    </row>
    <row r="60" spans="1:247" x14ac:dyDescent="0.3">
      <c r="A60" s="84">
        <v>27</v>
      </c>
      <c r="B60" s="135"/>
      <c r="C60" s="135"/>
      <c r="D60" s="41"/>
      <c r="E60" s="135"/>
      <c r="F60" s="133"/>
      <c r="G60" s="87"/>
      <c r="H60" s="148" t="e">
        <f t="shared" si="0"/>
        <v>#DIV/0!</v>
      </c>
      <c r="I60" s="148" t="e">
        <f t="shared" si="1"/>
        <v>#DIV/0!</v>
      </c>
      <c r="J60" s="149"/>
      <c r="K60" s="150"/>
      <c r="L60" s="90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3"/>
      <c r="Y60" s="94" t="e">
        <f t="shared" si="8"/>
        <v>#DIV/0!</v>
      </c>
      <c r="Z60" s="95" t="e">
        <f t="shared" si="2"/>
        <v>#DIV/0!</v>
      </c>
      <c r="AA60" s="90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3"/>
      <c r="AN60" s="94" t="e">
        <f t="shared" si="9"/>
        <v>#DIV/0!</v>
      </c>
      <c r="AO60" s="95" t="e">
        <f t="shared" si="10"/>
        <v>#DIV/0!</v>
      </c>
      <c r="AP60" s="90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3"/>
      <c r="BC60" s="94" t="e">
        <f t="shared" si="11"/>
        <v>#DIV/0!</v>
      </c>
      <c r="BD60" s="95" t="e">
        <f t="shared" si="12"/>
        <v>#DIV/0!</v>
      </c>
      <c r="BE60" s="90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3"/>
      <c r="BR60" s="94" t="e">
        <f t="shared" si="13"/>
        <v>#DIV/0!</v>
      </c>
      <c r="BS60" s="95" t="e">
        <f t="shared" si="14"/>
        <v>#DIV/0!</v>
      </c>
      <c r="BT60" s="90"/>
      <c r="BU60" s="91"/>
      <c r="BV60" s="91"/>
      <c r="BW60" s="91"/>
      <c r="BX60" s="96" t="e">
        <f t="shared" si="15"/>
        <v>#DIV/0!</v>
      </c>
      <c r="BY60" s="90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3"/>
      <c r="CL60" s="94" t="e">
        <f t="shared" si="16"/>
        <v>#DIV/0!</v>
      </c>
      <c r="CM60" s="99" t="e">
        <f t="shared" si="17"/>
        <v>#DIV/0!</v>
      </c>
      <c r="CN60" s="90"/>
      <c r="CO60" s="91"/>
      <c r="CP60" s="91"/>
      <c r="CQ60" s="91"/>
      <c r="CR60" s="96" t="e">
        <f t="shared" si="18"/>
        <v>#DIV/0!</v>
      </c>
      <c r="CS60" s="141"/>
      <c r="CT60" s="120"/>
      <c r="CU60" s="91"/>
      <c r="CV60" s="91"/>
      <c r="CW60" s="91"/>
      <c r="CX60" s="91"/>
      <c r="CY60" s="91"/>
      <c r="CZ60" s="91"/>
      <c r="DA60" s="96" t="e">
        <f t="shared" si="3"/>
        <v>#DIV/0!</v>
      </c>
      <c r="DB60" s="141"/>
      <c r="DC60" s="120"/>
      <c r="DD60" s="91"/>
      <c r="DE60" s="91"/>
      <c r="DF60" s="91"/>
      <c r="DG60" s="91"/>
      <c r="DH60" s="91"/>
      <c r="DI60" s="91"/>
      <c r="DJ60" s="100" t="e">
        <f t="shared" si="19"/>
        <v>#DIV/0!</v>
      </c>
      <c r="DK60" s="101"/>
      <c r="DL60" s="99" t="e">
        <f t="shared" si="20"/>
        <v>#DIV/0!</v>
      </c>
      <c r="DM60" s="90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102"/>
      <c r="DZ60" s="103" t="e">
        <f t="shared" si="21"/>
        <v>#DIV/0!</v>
      </c>
      <c r="EA60" s="104" t="e">
        <f t="shared" si="22"/>
        <v>#DIV/0!</v>
      </c>
      <c r="EB60" s="90"/>
      <c r="EC60" s="91"/>
      <c r="ED60" s="91"/>
      <c r="EE60" s="91"/>
      <c r="EF60" s="91"/>
      <c r="EG60" s="91"/>
      <c r="EH60" s="91"/>
      <c r="EI60" s="91"/>
      <c r="EJ60" s="96" t="e">
        <f t="shared" si="4"/>
        <v>#DIV/0!</v>
      </c>
      <c r="EK60" s="90"/>
      <c r="EL60" s="91"/>
      <c r="EM60" s="91"/>
      <c r="EN60" s="91"/>
      <c r="EO60" s="96" t="e">
        <f t="shared" si="23"/>
        <v>#DIV/0!</v>
      </c>
      <c r="EP60" s="90"/>
      <c r="EQ60" s="91"/>
      <c r="ER60" s="91"/>
      <c r="ES60" s="91"/>
      <c r="ET60" s="96" t="e">
        <f t="shared" si="24"/>
        <v>#DIV/0!</v>
      </c>
      <c r="EU60" s="90"/>
      <c r="EV60" s="91"/>
      <c r="EW60" s="91"/>
      <c r="EX60" s="91"/>
      <c r="EY60" s="96" t="e">
        <f t="shared" si="25"/>
        <v>#DIV/0!</v>
      </c>
      <c r="EZ60" s="90"/>
      <c r="FA60" s="91"/>
      <c r="FB60" s="91"/>
      <c r="FC60" s="91"/>
      <c r="FD60" s="106" t="e">
        <f t="shared" si="26"/>
        <v>#DIV/0!</v>
      </c>
      <c r="FE60" s="90"/>
      <c r="FF60" s="91"/>
      <c r="FG60" s="91"/>
      <c r="FH60" s="91"/>
      <c r="FI60" s="107" t="e">
        <f t="shared" si="27"/>
        <v>#DIV/0!</v>
      </c>
      <c r="FJ60" s="90"/>
      <c r="FK60" s="91"/>
      <c r="FL60" s="91"/>
      <c r="FM60" s="91"/>
      <c r="FN60" s="110" t="e">
        <f t="shared" si="28"/>
        <v>#DIV/0!</v>
      </c>
      <c r="FO60" s="90"/>
      <c r="FP60" s="91"/>
      <c r="FQ60" s="91"/>
      <c r="FR60" s="91"/>
      <c r="FS60" s="110" t="e">
        <f t="shared" si="29"/>
        <v>#DIV/0!</v>
      </c>
      <c r="FT60" s="90"/>
      <c r="FU60" s="91"/>
      <c r="FV60" s="91"/>
      <c r="FW60" s="91"/>
      <c r="FX60" s="110" t="e">
        <f t="shared" si="30"/>
        <v>#DIV/0!</v>
      </c>
      <c r="FY60" s="111" t="e">
        <f t="shared" si="31"/>
        <v>#DIV/0!</v>
      </c>
      <c r="FZ60" s="90"/>
      <c r="GA60" s="91"/>
      <c r="GB60" s="91"/>
      <c r="GC60" s="91"/>
      <c r="GD60" s="136" t="e">
        <f t="shared" si="32"/>
        <v>#DIV/0!</v>
      </c>
      <c r="GE60" s="113" t="e">
        <f t="shared" si="5"/>
        <v>#DIV/0!</v>
      </c>
      <c r="GF60" s="90"/>
      <c r="GG60" s="91"/>
      <c r="GH60" s="91"/>
      <c r="GI60" s="91"/>
      <c r="GJ60" s="91"/>
      <c r="GK60" s="91"/>
      <c r="GL60" s="91"/>
      <c r="GM60" s="91"/>
      <c r="GN60" s="136" t="e">
        <f t="shared" si="33"/>
        <v>#DIV/0!</v>
      </c>
      <c r="GO60" s="110" t="e">
        <f t="shared" si="34"/>
        <v>#DIV/0!</v>
      </c>
      <c r="GP60" s="90"/>
      <c r="GQ60" s="91"/>
      <c r="GR60" s="91"/>
      <c r="GS60" s="91"/>
      <c r="GT60" s="91"/>
      <c r="GU60" s="91"/>
      <c r="GV60" s="91"/>
      <c r="GW60" s="91"/>
      <c r="GX60" s="136" t="e">
        <f t="shared" si="35"/>
        <v>#DIV/0!</v>
      </c>
      <c r="GY60" s="115" t="e">
        <f t="shared" si="36"/>
        <v>#DIV/0!</v>
      </c>
      <c r="GZ60" s="90"/>
      <c r="HA60" s="137"/>
      <c r="HB60" s="137"/>
      <c r="HC60" s="137"/>
      <c r="HD60" s="137"/>
      <c r="HE60" s="91"/>
      <c r="HF60" s="91"/>
      <c r="HG60" s="91"/>
      <c r="HH60" s="136" t="e">
        <f t="shared" si="37"/>
        <v>#DIV/0!</v>
      </c>
      <c r="HI60" s="115" t="e">
        <f t="shared" si="38"/>
        <v>#DIV/0!</v>
      </c>
      <c r="HJ60" s="90"/>
      <c r="HK60" s="91"/>
      <c r="HL60" s="91"/>
      <c r="HM60" s="91"/>
      <c r="HN60" s="91"/>
      <c r="HO60" s="91"/>
      <c r="HP60" s="91"/>
      <c r="HQ60" s="91"/>
      <c r="HR60" s="136" t="e">
        <f t="shared" si="39"/>
        <v>#DIV/0!</v>
      </c>
      <c r="HS60" s="115" t="e">
        <f t="shared" si="40"/>
        <v>#DIV/0!</v>
      </c>
      <c r="HT60" s="90"/>
      <c r="HU60" s="91"/>
      <c r="HV60" s="91"/>
      <c r="HW60" s="91"/>
      <c r="HX60" s="91"/>
      <c r="HY60" s="91"/>
      <c r="HZ60" s="91"/>
      <c r="IA60" s="91"/>
      <c r="IB60" s="136" t="e">
        <f t="shared" si="41"/>
        <v>#DIV/0!</v>
      </c>
      <c r="IC60" s="117" t="e">
        <f t="shared" si="42"/>
        <v>#DIV/0!</v>
      </c>
      <c r="ID60" s="138"/>
      <c r="IE60" s="120"/>
      <c r="IF60" s="120"/>
      <c r="IG60" s="121" t="e">
        <f t="shared" si="43"/>
        <v>#DIV/0!</v>
      </c>
      <c r="IH60" s="122" t="e">
        <f t="shared" si="44"/>
        <v>#DIV/0!</v>
      </c>
      <c r="II60" s="123" t="e">
        <f t="shared" si="45"/>
        <v>#DIV/0!</v>
      </c>
      <c r="IJ60" s="124" t="e">
        <f t="shared" si="46"/>
        <v>#DIV/0!</v>
      </c>
      <c r="IK60" s="124" t="e">
        <f t="shared" si="47"/>
        <v>#DIV/0!</v>
      </c>
      <c r="IL60" s="125"/>
      <c r="IM60" s="125"/>
    </row>
    <row r="61" spans="1:247" x14ac:dyDescent="0.3">
      <c r="A61" s="84">
        <v>28</v>
      </c>
      <c r="B61" s="135"/>
      <c r="C61" s="135"/>
      <c r="D61" s="85"/>
      <c r="E61" s="135"/>
      <c r="F61" s="133"/>
      <c r="G61" s="87"/>
      <c r="H61" s="148" t="e">
        <f t="shared" si="0"/>
        <v>#DIV/0!</v>
      </c>
      <c r="I61" s="148" t="e">
        <f t="shared" si="1"/>
        <v>#DIV/0!</v>
      </c>
      <c r="J61" s="149"/>
      <c r="K61" s="150"/>
      <c r="L61" s="90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3"/>
      <c r="Y61" s="94" t="e">
        <f t="shared" si="8"/>
        <v>#DIV/0!</v>
      </c>
      <c r="Z61" s="95" t="e">
        <f t="shared" si="2"/>
        <v>#DIV/0!</v>
      </c>
      <c r="AA61" s="90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3"/>
      <c r="AN61" s="94" t="e">
        <f t="shared" si="9"/>
        <v>#DIV/0!</v>
      </c>
      <c r="AO61" s="95" t="e">
        <f t="shared" si="10"/>
        <v>#DIV/0!</v>
      </c>
      <c r="AP61" s="90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3"/>
      <c r="BC61" s="94" t="e">
        <f t="shared" si="11"/>
        <v>#DIV/0!</v>
      </c>
      <c r="BD61" s="95" t="e">
        <f t="shared" si="12"/>
        <v>#DIV/0!</v>
      </c>
      <c r="BE61" s="90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3"/>
      <c r="BR61" s="94" t="e">
        <f t="shared" si="13"/>
        <v>#DIV/0!</v>
      </c>
      <c r="BS61" s="95" t="e">
        <f t="shared" si="14"/>
        <v>#DIV/0!</v>
      </c>
      <c r="BT61" s="90"/>
      <c r="BU61" s="91"/>
      <c r="BV61" s="91"/>
      <c r="BW61" s="91"/>
      <c r="BX61" s="96" t="e">
        <f t="shared" si="15"/>
        <v>#DIV/0!</v>
      </c>
      <c r="BY61" s="90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3"/>
      <c r="CL61" s="94" t="e">
        <f t="shared" si="16"/>
        <v>#DIV/0!</v>
      </c>
      <c r="CM61" s="99" t="e">
        <f t="shared" si="17"/>
        <v>#DIV/0!</v>
      </c>
      <c r="CN61" s="90"/>
      <c r="CO61" s="91"/>
      <c r="CP61" s="91"/>
      <c r="CQ61" s="91"/>
      <c r="CR61" s="96" t="e">
        <f t="shared" si="18"/>
        <v>#DIV/0!</v>
      </c>
      <c r="CS61" s="141"/>
      <c r="CT61" s="120"/>
      <c r="CU61" s="91"/>
      <c r="CV61" s="91"/>
      <c r="CW61" s="91"/>
      <c r="CX61" s="91"/>
      <c r="CY61" s="91"/>
      <c r="CZ61" s="91"/>
      <c r="DA61" s="96" t="e">
        <f t="shared" si="3"/>
        <v>#DIV/0!</v>
      </c>
      <c r="DB61" s="141"/>
      <c r="DC61" s="120"/>
      <c r="DD61" s="91"/>
      <c r="DE61" s="91"/>
      <c r="DF61" s="91"/>
      <c r="DG61" s="91"/>
      <c r="DH61" s="91"/>
      <c r="DI61" s="91"/>
      <c r="DJ61" s="100" t="e">
        <f t="shared" si="19"/>
        <v>#DIV/0!</v>
      </c>
      <c r="DK61" s="101"/>
      <c r="DL61" s="99" t="e">
        <f t="shared" si="20"/>
        <v>#DIV/0!</v>
      </c>
      <c r="DM61" s="90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102"/>
      <c r="DZ61" s="103" t="e">
        <f t="shared" si="21"/>
        <v>#DIV/0!</v>
      </c>
      <c r="EA61" s="104" t="e">
        <f t="shared" si="22"/>
        <v>#DIV/0!</v>
      </c>
      <c r="EB61" s="90"/>
      <c r="EC61" s="91"/>
      <c r="ED61" s="91"/>
      <c r="EE61" s="91"/>
      <c r="EF61" s="91"/>
      <c r="EG61" s="91"/>
      <c r="EH61" s="91"/>
      <c r="EI61" s="91"/>
      <c r="EJ61" s="96" t="e">
        <f t="shared" si="4"/>
        <v>#DIV/0!</v>
      </c>
      <c r="EK61" s="90"/>
      <c r="EL61" s="91"/>
      <c r="EM61" s="91"/>
      <c r="EN61" s="91"/>
      <c r="EO61" s="96" t="e">
        <f t="shared" si="23"/>
        <v>#DIV/0!</v>
      </c>
      <c r="EP61" s="90"/>
      <c r="EQ61" s="91"/>
      <c r="ER61" s="91"/>
      <c r="ES61" s="91"/>
      <c r="ET61" s="96" t="e">
        <f t="shared" si="24"/>
        <v>#DIV/0!</v>
      </c>
      <c r="EU61" s="90"/>
      <c r="EV61" s="91"/>
      <c r="EW61" s="91"/>
      <c r="EX61" s="91"/>
      <c r="EY61" s="96" t="e">
        <f t="shared" si="25"/>
        <v>#DIV/0!</v>
      </c>
      <c r="EZ61" s="90"/>
      <c r="FA61" s="91"/>
      <c r="FB61" s="91"/>
      <c r="FC61" s="91"/>
      <c r="FD61" s="106" t="e">
        <f t="shared" si="26"/>
        <v>#DIV/0!</v>
      </c>
      <c r="FE61" s="90"/>
      <c r="FF61" s="91"/>
      <c r="FG61" s="91"/>
      <c r="FH61" s="91"/>
      <c r="FI61" s="107" t="e">
        <f t="shared" si="27"/>
        <v>#DIV/0!</v>
      </c>
      <c r="FJ61" s="90"/>
      <c r="FK61" s="91"/>
      <c r="FL61" s="91"/>
      <c r="FM61" s="91"/>
      <c r="FN61" s="110" t="e">
        <f t="shared" si="28"/>
        <v>#DIV/0!</v>
      </c>
      <c r="FO61" s="90"/>
      <c r="FP61" s="91"/>
      <c r="FQ61" s="91"/>
      <c r="FR61" s="91"/>
      <c r="FS61" s="110" t="e">
        <f t="shared" si="29"/>
        <v>#DIV/0!</v>
      </c>
      <c r="FT61" s="90"/>
      <c r="FU61" s="91"/>
      <c r="FV61" s="91"/>
      <c r="FW61" s="91"/>
      <c r="FX61" s="110" t="e">
        <f t="shared" si="30"/>
        <v>#DIV/0!</v>
      </c>
      <c r="FY61" s="111" t="e">
        <f t="shared" si="31"/>
        <v>#DIV/0!</v>
      </c>
      <c r="FZ61" s="90"/>
      <c r="GA61" s="91"/>
      <c r="GB61" s="91"/>
      <c r="GC61" s="91"/>
      <c r="GD61" s="136" t="e">
        <f t="shared" si="32"/>
        <v>#DIV/0!</v>
      </c>
      <c r="GE61" s="113" t="e">
        <f t="shared" si="5"/>
        <v>#DIV/0!</v>
      </c>
      <c r="GF61" s="90"/>
      <c r="GG61" s="91"/>
      <c r="GH61" s="91"/>
      <c r="GI61" s="91"/>
      <c r="GJ61" s="91"/>
      <c r="GK61" s="91"/>
      <c r="GL61" s="91"/>
      <c r="GM61" s="91"/>
      <c r="GN61" s="136" t="e">
        <f t="shared" si="33"/>
        <v>#DIV/0!</v>
      </c>
      <c r="GO61" s="110" t="e">
        <f t="shared" si="34"/>
        <v>#DIV/0!</v>
      </c>
      <c r="GP61" s="90"/>
      <c r="GQ61" s="91"/>
      <c r="GR61" s="91"/>
      <c r="GS61" s="91"/>
      <c r="GT61" s="91"/>
      <c r="GU61" s="91"/>
      <c r="GV61" s="91"/>
      <c r="GW61" s="91"/>
      <c r="GX61" s="136" t="e">
        <f t="shared" si="35"/>
        <v>#DIV/0!</v>
      </c>
      <c r="GY61" s="115" t="e">
        <f t="shared" si="36"/>
        <v>#DIV/0!</v>
      </c>
      <c r="GZ61" s="90"/>
      <c r="HA61" s="137"/>
      <c r="HB61" s="137"/>
      <c r="HC61" s="137"/>
      <c r="HD61" s="137"/>
      <c r="HE61" s="91"/>
      <c r="HF61" s="91"/>
      <c r="HG61" s="91"/>
      <c r="HH61" s="136" t="e">
        <f t="shared" si="37"/>
        <v>#DIV/0!</v>
      </c>
      <c r="HI61" s="115" t="e">
        <f t="shared" si="38"/>
        <v>#DIV/0!</v>
      </c>
      <c r="HJ61" s="90"/>
      <c r="HK61" s="91"/>
      <c r="HL61" s="91"/>
      <c r="HM61" s="91"/>
      <c r="HN61" s="91"/>
      <c r="HO61" s="91"/>
      <c r="HP61" s="91"/>
      <c r="HQ61" s="91"/>
      <c r="HR61" s="136" t="e">
        <f t="shared" si="39"/>
        <v>#DIV/0!</v>
      </c>
      <c r="HS61" s="115" t="e">
        <f t="shared" si="40"/>
        <v>#DIV/0!</v>
      </c>
      <c r="HT61" s="90"/>
      <c r="HU61" s="91"/>
      <c r="HV61" s="91"/>
      <c r="HW61" s="91"/>
      <c r="HX61" s="91"/>
      <c r="HY61" s="91"/>
      <c r="HZ61" s="91"/>
      <c r="IA61" s="91"/>
      <c r="IB61" s="136" t="e">
        <f t="shared" si="41"/>
        <v>#DIV/0!</v>
      </c>
      <c r="IC61" s="117" t="e">
        <f t="shared" si="42"/>
        <v>#DIV/0!</v>
      </c>
      <c r="ID61" s="138"/>
      <c r="IE61" s="120"/>
      <c r="IF61" s="120"/>
      <c r="IG61" s="121" t="e">
        <f t="shared" si="43"/>
        <v>#DIV/0!</v>
      </c>
      <c r="IH61" s="122" t="e">
        <f t="shared" si="44"/>
        <v>#DIV/0!</v>
      </c>
      <c r="II61" s="123" t="e">
        <f t="shared" si="45"/>
        <v>#DIV/0!</v>
      </c>
      <c r="IJ61" s="124" t="e">
        <f t="shared" si="46"/>
        <v>#DIV/0!</v>
      </c>
      <c r="IK61" s="124" t="e">
        <f t="shared" si="47"/>
        <v>#DIV/0!</v>
      </c>
      <c r="IL61" s="125"/>
      <c r="IM61" s="125"/>
    </row>
    <row r="62" spans="1:247" x14ac:dyDescent="0.3">
      <c r="A62" s="84">
        <v>29</v>
      </c>
      <c r="B62" s="135"/>
      <c r="C62" s="135"/>
      <c r="D62" s="135"/>
      <c r="E62" s="135"/>
      <c r="F62" s="133"/>
      <c r="G62" s="87"/>
      <c r="H62" s="148" t="e">
        <f t="shared" si="0"/>
        <v>#DIV/0!</v>
      </c>
      <c r="I62" s="148" t="e">
        <f t="shared" si="1"/>
        <v>#DIV/0!</v>
      </c>
      <c r="J62" s="149"/>
      <c r="K62" s="150"/>
      <c r="L62" s="90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3"/>
      <c r="Y62" s="94" t="e">
        <f t="shared" si="8"/>
        <v>#DIV/0!</v>
      </c>
      <c r="Z62" s="95" t="e">
        <f t="shared" si="2"/>
        <v>#DIV/0!</v>
      </c>
      <c r="AA62" s="90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3"/>
      <c r="AN62" s="94" t="e">
        <f t="shared" si="9"/>
        <v>#DIV/0!</v>
      </c>
      <c r="AO62" s="95" t="e">
        <f t="shared" si="10"/>
        <v>#DIV/0!</v>
      </c>
      <c r="AP62" s="90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3"/>
      <c r="BC62" s="94" t="e">
        <f t="shared" si="11"/>
        <v>#DIV/0!</v>
      </c>
      <c r="BD62" s="95" t="e">
        <f t="shared" si="12"/>
        <v>#DIV/0!</v>
      </c>
      <c r="BE62" s="90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3"/>
      <c r="BR62" s="94" t="e">
        <f t="shared" si="13"/>
        <v>#DIV/0!</v>
      </c>
      <c r="BS62" s="95" t="e">
        <f t="shared" si="14"/>
        <v>#DIV/0!</v>
      </c>
      <c r="BT62" s="90"/>
      <c r="BU62" s="91"/>
      <c r="BV62" s="91"/>
      <c r="BW62" s="91"/>
      <c r="BX62" s="96" t="e">
        <f t="shared" si="15"/>
        <v>#DIV/0!</v>
      </c>
      <c r="BY62" s="90"/>
      <c r="BZ62" s="91"/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3"/>
      <c r="CL62" s="94" t="e">
        <f t="shared" si="16"/>
        <v>#DIV/0!</v>
      </c>
      <c r="CM62" s="99" t="e">
        <f t="shared" si="17"/>
        <v>#DIV/0!</v>
      </c>
      <c r="CN62" s="90"/>
      <c r="CO62" s="91"/>
      <c r="CP62" s="91"/>
      <c r="CQ62" s="91"/>
      <c r="CR62" s="96" t="e">
        <f t="shared" si="18"/>
        <v>#DIV/0!</v>
      </c>
      <c r="CS62" s="141"/>
      <c r="CT62" s="120"/>
      <c r="CU62" s="91"/>
      <c r="CV62" s="91"/>
      <c r="CW62" s="91"/>
      <c r="CX62" s="91"/>
      <c r="CY62" s="91"/>
      <c r="CZ62" s="91"/>
      <c r="DA62" s="96" t="e">
        <f t="shared" si="3"/>
        <v>#DIV/0!</v>
      </c>
      <c r="DB62" s="141"/>
      <c r="DC62" s="120"/>
      <c r="DD62" s="91"/>
      <c r="DE62" s="91"/>
      <c r="DF62" s="91"/>
      <c r="DG62" s="91"/>
      <c r="DH62" s="91"/>
      <c r="DI62" s="91"/>
      <c r="DJ62" s="100" t="e">
        <f t="shared" si="19"/>
        <v>#DIV/0!</v>
      </c>
      <c r="DK62" s="101"/>
      <c r="DL62" s="99" t="e">
        <f t="shared" si="20"/>
        <v>#DIV/0!</v>
      </c>
      <c r="DM62" s="90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102"/>
      <c r="DZ62" s="103" t="e">
        <f t="shared" si="21"/>
        <v>#DIV/0!</v>
      </c>
      <c r="EA62" s="104" t="e">
        <f t="shared" si="22"/>
        <v>#DIV/0!</v>
      </c>
      <c r="EB62" s="90"/>
      <c r="EC62" s="91"/>
      <c r="ED62" s="91"/>
      <c r="EE62" s="91"/>
      <c r="EF62" s="91"/>
      <c r="EG62" s="91"/>
      <c r="EH62" s="91"/>
      <c r="EI62" s="91"/>
      <c r="EJ62" s="96" t="e">
        <f t="shared" si="4"/>
        <v>#DIV/0!</v>
      </c>
      <c r="EK62" s="90"/>
      <c r="EL62" s="91"/>
      <c r="EM62" s="91"/>
      <c r="EN62" s="91"/>
      <c r="EO62" s="96" t="e">
        <f t="shared" si="23"/>
        <v>#DIV/0!</v>
      </c>
      <c r="EP62" s="90"/>
      <c r="EQ62" s="91"/>
      <c r="ER62" s="91"/>
      <c r="ES62" s="91"/>
      <c r="ET62" s="96" t="e">
        <f t="shared" si="24"/>
        <v>#DIV/0!</v>
      </c>
      <c r="EU62" s="90"/>
      <c r="EV62" s="91"/>
      <c r="EW62" s="91"/>
      <c r="EX62" s="91"/>
      <c r="EY62" s="96" t="e">
        <f t="shared" si="25"/>
        <v>#DIV/0!</v>
      </c>
      <c r="EZ62" s="90"/>
      <c r="FA62" s="91"/>
      <c r="FB62" s="91"/>
      <c r="FC62" s="91"/>
      <c r="FD62" s="106" t="e">
        <f t="shared" si="26"/>
        <v>#DIV/0!</v>
      </c>
      <c r="FE62" s="90"/>
      <c r="FF62" s="91"/>
      <c r="FG62" s="91"/>
      <c r="FH62" s="91"/>
      <c r="FI62" s="107" t="e">
        <f t="shared" si="27"/>
        <v>#DIV/0!</v>
      </c>
      <c r="FJ62" s="90"/>
      <c r="FK62" s="91"/>
      <c r="FL62" s="91"/>
      <c r="FM62" s="91"/>
      <c r="FN62" s="110" t="e">
        <f t="shared" si="28"/>
        <v>#DIV/0!</v>
      </c>
      <c r="FO62" s="90"/>
      <c r="FP62" s="91"/>
      <c r="FQ62" s="91"/>
      <c r="FR62" s="91"/>
      <c r="FS62" s="110" t="e">
        <f t="shared" si="29"/>
        <v>#DIV/0!</v>
      </c>
      <c r="FT62" s="90"/>
      <c r="FU62" s="91"/>
      <c r="FV62" s="91"/>
      <c r="FW62" s="91"/>
      <c r="FX62" s="110" t="e">
        <f t="shared" si="30"/>
        <v>#DIV/0!</v>
      </c>
      <c r="FY62" s="111" t="e">
        <f t="shared" si="31"/>
        <v>#DIV/0!</v>
      </c>
      <c r="FZ62" s="90"/>
      <c r="GA62" s="91"/>
      <c r="GB62" s="91"/>
      <c r="GC62" s="91"/>
      <c r="GD62" s="136" t="e">
        <f t="shared" si="32"/>
        <v>#DIV/0!</v>
      </c>
      <c r="GE62" s="113" t="e">
        <f t="shared" si="5"/>
        <v>#DIV/0!</v>
      </c>
      <c r="GF62" s="90"/>
      <c r="GG62" s="91"/>
      <c r="GH62" s="91"/>
      <c r="GI62" s="91"/>
      <c r="GJ62" s="91"/>
      <c r="GK62" s="91"/>
      <c r="GL62" s="91"/>
      <c r="GM62" s="91"/>
      <c r="GN62" s="136" t="e">
        <f t="shared" si="33"/>
        <v>#DIV/0!</v>
      </c>
      <c r="GO62" s="110" t="e">
        <f t="shared" si="34"/>
        <v>#DIV/0!</v>
      </c>
      <c r="GP62" s="90"/>
      <c r="GQ62" s="91"/>
      <c r="GR62" s="91"/>
      <c r="GS62" s="91"/>
      <c r="GT62" s="91"/>
      <c r="GU62" s="91"/>
      <c r="GV62" s="91"/>
      <c r="GW62" s="91"/>
      <c r="GX62" s="136" t="e">
        <f t="shared" si="35"/>
        <v>#DIV/0!</v>
      </c>
      <c r="GY62" s="115" t="e">
        <f t="shared" si="36"/>
        <v>#DIV/0!</v>
      </c>
      <c r="GZ62" s="90"/>
      <c r="HA62" s="137"/>
      <c r="HB62" s="137"/>
      <c r="HC62" s="137"/>
      <c r="HD62" s="137"/>
      <c r="HE62" s="91"/>
      <c r="HF62" s="91"/>
      <c r="HG62" s="91"/>
      <c r="HH62" s="136" t="e">
        <f t="shared" si="37"/>
        <v>#DIV/0!</v>
      </c>
      <c r="HI62" s="115" t="e">
        <f t="shared" si="38"/>
        <v>#DIV/0!</v>
      </c>
      <c r="HJ62" s="90"/>
      <c r="HK62" s="91"/>
      <c r="HL62" s="91"/>
      <c r="HM62" s="91"/>
      <c r="HN62" s="91"/>
      <c r="HO62" s="91"/>
      <c r="HP62" s="91"/>
      <c r="HQ62" s="91"/>
      <c r="HR62" s="136" t="e">
        <f t="shared" si="39"/>
        <v>#DIV/0!</v>
      </c>
      <c r="HS62" s="115" t="e">
        <f t="shared" si="40"/>
        <v>#DIV/0!</v>
      </c>
      <c r="HT62" s="90"/>
      <c r="HU62" s="91"/>
      <c r="HV62" s="91"/>
      <c r="HW62" s="91"/>
      <c r="HX62" s="91"/>
      <c r="HY62" s="91"/>
      <c r="HZ62" s="91"/>
      <c r="IA62" s="91"/>
      <c r="IB62" s="136" t="e">
        <f t="shared" si="41"/>
        <v>#DIV/0!</v>
      </c>
      <c r="IC62" s="117" t="e">
        <f t="shared" si="42"/>
        <v>#DIV/0!</v>
      </c>
      <c r="ID62" s="138"/>
      <c r="IE62" s="120"/>
      <c r="IF62" s="120"/>
      <c r="IG62" s="121" t="e">
        <f t="shared" si="43"/>
        <v>#DIV/0!</v>
      </c>
      <c r="IH62" s="122" t="e">
        <f t="shared" si="44"/>
        <v>#DIV/0!</v>
      </c>
      <c r="II62" s="123" t="e">
        <f t="shared" si="45"/>
        <v>#DIV/0!</v>
      </c>
      <c r="IJ62" s="124" t="e">
        <f t="shared" si="46"/>
        <v>#DIV/0!</v>
      </c>
      <c r="IK62" s="124" t="e">
        <f t="shared" si="47"/>
        <v>#DIV/0!</v>
      </c>
      <c r="IL62" s="152"/>
      <c r="IM62" s="152"/>
    </row>
    <row r="63" spans="1:247" x14ac:dyDescent="0.3">
      <c r="A63" s="84">
        <v>30</v>
      </c>
      <c r="B63" s="135"/>
      <c r="C63" s="135"/>
      <c r="D63" s="135"/>
      <c r="E63" s="135"/>
      <c r="F63" s="133"/>
      <c r="G63" s="87"/>
      <c r="H63" s="148" t="e">
        <f t="shared" si="0"/>
        <v>#DIV/0!</v>
      </c>
      <c r="I63" s="148" t="e">
        <f t="shared" si="1"/>
        <v>#DIV/0!</v>
      </c>
      <c r="J63" s="149"/>
      <c r="K63" s="150"/>
      <c r="L63" s="90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3"/>
      <c r="Y63" s="94" t="e">
        <f t="shared" si="8"/>
        <v>#DIV/0!</v>
      </c>
      <c r="Z63" s="95" t="e">
        <f t="shared" si="2"/>
        <v>#DIV/0!</v>
      </c>
      <c r="AA63" s="90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3"/>
      <c r="AN63" s="94" t="e">
        <f t="shared" si="9"/>
        <v>#DIV/0!</v>
      </c>
      <c r="AO63" s="95" t="e">
        <f t="shared" si="10"/>
        <v>#DIV/0!</v>
      </c>
      <c r="AP63" s="90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3"/>
      <c r="BC63" s="94" t="e">
        <f t="shared" si="11"/>
        <v>#DIV/0!</v>
      </c>
      <c r="BD63" s="95" t="e">
        <f t="shared" si="12"/>
        <v>#DIV/0!</v>
      </c>
      <c r="BE63" s="90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3"/>
      <c r="BR63" s="94" t="e">
        <f t="shared" si="13"/>
        <v>#DIV/0!</v>
      </c>
      <c r="BS63" s="95" t="e">
        <f t="shared" si="14"/>
        <v>#DIV/0!</v>
      </c>
      <c r="BT63" s="90"/>
      <c r="BU63" s="91"/>
      <c r="BV63" s="91"/>
      <c r="BW63" s="91"/>
      <c r="BX63" s="96" t="e">
        <f t="shared" si="15"/>
        <v>#DIV/0!</v>
      </c>
      <c r="BY63" s="90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3"/>
      <c r="CL63" s="94" t="e">
        <f t="shared" si="16"/>
        <v>#DIV/0!</v>
      </c>
      <c r="CM63" s="99" t="e">
        <f t="shared" si="17"/>
        <v>#DIV/0!</v>
      </c>
      <c r="CN63" s="90"/>
      <c r="CO63" s="91"/>
      <c r="CP63" s="91"/>
      <c r="CQ63" s="91"/>
      <c r="CR63" s="96" t="e">
        <f t="shared" si="18"/>
        <v>#DIV/0!</v>
      </c>
      <c r="CS63" s="141"/>
      <c r="CT63" s="120"/>
      <c r="CU63" s="91"/>
      <c r="CV63" s="91"/>
      <c r="CW63" s="91"/>
      <c r="CX63" s="91"/>
      <c r="CY63" s="91"/>
      <c r="CZ63" s="91"/>
      <c r="DA63" s="96" t="e">
        <f>AVERAGE(CS63:CZ63)</f>
        <v>#DIV/0!</v>
      </c>
      <c r="DB63" s="141"/>
      <c r="DC63" s="120"/>
      <c r="DD63" s="91"/>
      <c r="DE63" s="91"/>
      <c r="DF63" s="91"/>
      <c r="DG63" s="91"/>
      <c r="DH63" s="91"/>
      <c r="DI63" s="91"/>
      <c r="DJ63" s="100" t="e">
        <f t="shared" si="19"/>
        <v>#DIV/0!</v>
      </c>
      <c r="DK63" s="101"/>
      <c r="DL63" s="99" t="e">
        <f t="shared" si="20"/>
        <v>#DIV/0!</v>
      </c>
      <c r="DM63" s="90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102"/>
      <c r="DZ63" s="103" t="e">
        <f t="shared" si="21"/>
        <v>#DIV/0!</v>
      </c>
      <c r="EA63" s="104" t="e">
        <f t="shared" si="22"/>
        <v>#DIV/0!</v>
      </c>
      <c r="EB63" s="90"/>
      <c r="EC63" s="91"/>
      <c r="ED63" s="91"/>
      <c r="EE63" s="91"/>
      <c r="EF63" s="91"/>
      <c r="EG63" s="91"/>
      <c r="EH63" s="91"/>
      <c r="EI63" s="91"/>
      <c r="EJ63" s="96" t="e">
        <f>AVERAGE(EB63:EI63)</f>
        <v>#DIV/0!</v>
      </c>
      <c r="EK63" s="90"/>
      <c r="EL63" s="91"/>
      <c r="EM63" s="91"/>
      <c r="EN63" s="91"/>
      <c r="EO63" s="96" t="e">
        <f t="shared" si="23"/>
        <v>#DIV/0!</v>
      </c>
      <c r="EP63" s="90"/>
      <c r="EQ63" s="91"/>
      <c r="ER63" s="91"/>
      <c r="ES63" s="91"/>
      <c r="ET63" s="96" t="e">
        <f t="shared" si="24"/>
        <v>#DIV/0!</v>
      </c>
      <c r="EU63" s="90"/>
      <c r="EV63" s="91"/>
      <c r="EW63" s="91"/>
      <c r="EX63" s="91"/>
      <c r="EY63" s="96" t="e">
        <f t="shared" si="25"/>
        <v>#DIV/0!</v>
      </c>
      <c r="EZ63" s="90"/>
      <c r="FA63" s="91"/>
      <c r="FB63" s="91"/>
      <c r="FC63" s="91"/>
      <c r="FD63" s="106" t="e">
        <f t="shared" si="26"/>
        <v>#DIV/0!</v>
      </c>
      <c r="FE63" s="90"/>
      <c r="FF63" s="91"/>
      <c r="FG63" s="91"/>
      <c r="FH63" s="91"/>
      <c r="FI63" s="107" t="e">
        <f t="shared" si="27"/>
        <v>#DIV/0!</v>
      </c>
      <c r="FJ63" s="90"/>
      <c r="FK63" s="91"/>
      <c r="FL63" s="91"/>
      <c r="FM63" s="91"/>
      <c r="FN63" s="110" t="e">
        <f t="shared" si="28"/>
        <v>#DIV/0!</v>
      </c>
      <c r="FO63" s="90"/>
      <c r="FP63" s="91"/>
      <c r="FQ63" s="91"/>
      <c r="FR63" s="91"/>
      <c r="FS63" s="110" t="e">
        <f t="shared" si="29"/>
        <v>#DIV/0!</v>
      </c>
      <c r="FT63" s="90"/>
      <c r="FU63" s="91"/>
      <c r="FV63" s="91"/>
      <c r="FW63" s="91"/>
      <c r="FX63" s="110" t="e">
        <f t="shared" si="30"/>
        <v>#DIV/0!</v>
      </c>
      <c r="FY63" s="111" t="e">
        <f t="shared" si="31"/>
        <v>#DIV/0!</v>
      </c>
      <c r="FZ63" s="90"/>
      <c r="GA63" s="91"/>
      <c r="GB63" s="91"/>
      <c r="GC63" s="91"/>
      <c r="GD63" s="136" t="e">
        <f t="shared" si="32"/>
        <v>#DIV/0!</v>
      </c>
      <c r="GE63" s="113" t="e">
        <f t="shared" si="5"/>
        <v>#DIV/0!</v>
      </c>
      <c r="GF63" s="90"/>
      <c r="GG63" s="91"/>
      <c r="GH63" s="91"/>
      <c r="GI63" s="91"/>
      <c r="GJ63" s="91"/>
      <c r="GK63" s="91"/>
      <c r="GL63" s="91"/>
      <c r="GM63" s="91"/>
      <c r="GN63" s="136" t="e">
        <f t="shared" si="33"/>
        <v>#DIV/0!</v>
      </c>
      <c r="GO63" s="110" t="e">
        <f t="shared" si="34"/>
        <v>#DIV/0!</v>
      </c>
      <c r="GP63" s="90"/>
      <c r="GQ63" s="91"/>
      <c r="GR63" s="91"/>
      <c r="GS63" s="91"/>
      <c r="GT63" s="91"/>
      <c r="GU63" s="91"/>
      <c r="GV63" s="91"/>
      <c r="GW63" s="91"/>
      <c r="GX63" s="136" t="e">
        <f t="shared" si="35"/>
        <v>#DIV/0!</v>
      </c>
      <c r="GY63" s="115" t="e">
        <f t="shared" si="36"/>
        <v>#DIV/0!</v>
      </c>
      <c r="GZ63" s="90"/>
      <c r="HA63" s="137"/>
      <c r="HB63" s="137"/>
      <c r="HC63" s="137"/>
      <c r="HD63" s="137"/>
      <c r="HE63" s="91"/>
      <c r="HF63" s="91"/>
      <c r="HG63" s="91"/>
      <c r="HH63" s="136" t="e">
        <f t="shared" si="37"/>
        <v>#DIV/0!</v>
      </c>
      <c r="HI63" s="115" t="e">
        <f t="shared" si="38"/>
        <v>#DIV/0!</v>
      </c>
      <c r="HJ63" s="90"/>
      <c r="HK63" s="91"/>
      <c r="HL63" s="91"/>
      <c r="HM63" s="91"/>
      <c r="HN63" s="91"/>
      <c r="HO63" s="91"/>
      <c r="HP63" s="91"/>
      <c r="HQ63" s="91"/>
      <c r="HR63" s="136" t="e">
        <f t="shared" si="39"/>
        <v>#DIV/0!</v>
      </c>
      <c r="HS63" s="115" t="e">
        <f t="shared" si="40"/>
        <v>#DIV/0!</v>
      </c>
      <c r="HT63" s="90"/>
      <c r="HU63" s="91"/>
      <c r="HV63" s="91"/>
      <c r="HW63" s="91"/>
      <c r="HX63" s="91"/>
      <c r="HY63" s="91"/>
      <c r="HZ63" s="91"/>
      <c r="IA63" s="91"/>
      <c r="IB63" s="136" t="e">
        <f t="shared" si="41"/>
        <v>#DIV/0!</v>
      </c>
      <c r="IC63" s="117" t="e">
        <f t="shared" si="42"/>
        <v>#DIV/0!</v>
      </c>
      <c r="ID63" s="138"/>
      <c r="IE63" s="120"/>
      <c r="IF63" s="120"/>
      <c r="IG63" s="121" t="e">
        <f t="shared" si="43"/>
        <v>#DIV/0!</v>
      </c>
      <c r="IH63" s="122" t="e">
        <f t="shared" si="44"/>
        <v>#DIV/0!</v>
      </c>
      <c r="II63" s="123" t="e">
        <f t="shared" si="45"/>
        <v>#DIV/0!</v>
      </c>
      <c r="IJ63" s="124" t="e">
        <f t="shared" si="46"/>
        <v>#DIV/0!</v>
      </c>
      <c r="IK63" s="124" t="e">
        <f t="shared" si="47"/>
        <v>#DIV/0!</v>
      </c>
      <c r="IL63" s="152"/>
      <c r="IM63" s="152"/>
    </row>
    <row r="64" spans="1:247" x14ac:dyDescent="0.3">
      <c r="A64" s="84">
        <v>31</v>
      </c>
      <c r="B64" s="135"/>
      <c r="C64" s="135"/>
      <c r="D64" s="135"/>
      <c r="E64" s="135"/>
      <c r="F64" s="133"/>
      <c r="G64" s="87"/>
      <c r="H64" s="148" t="e">
        <f t="shared" si="0"/>
        <v>#DIV/0!</v>
      </c>
      <c r="I64" s="148" t="e">
        <f t="shared" si="1"/>
        <v>#DIV/0!</v>
      </c>
      <c r="J64" s="149"/>
      <c r="K64" s="150"/>
      <c r="L64" s="90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3"/>
      <c r="Y64" s="94" t="e">
        <f t="shared" si="8"/>
        <v>#DIV/0!</v>
      </c>
      <c r="Z64" s="95" t="e">
        <f t="shared" si="2"/>
        <v>#DIV/0!</v>
      </c>
      <c r="AA64" s="90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3"/>
      <c r="AN64" s="94" t="e">
        <f t="shared" si="9"/>
        <v>#DIV/0!</v>
      </c>
      <c r="AO64" s="95" t="e">
        <f t="shared" si="10"/>
        <v>#DIV/0!</v>
      </c>
      <c r="AP64" s="90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3"/>
      <c r="BC64" s="94" t="e">
        <f t="shared" si="11"/>
        <v>#DIV/0!</v>
      </c>
      <c r="BD64" s="95" t="e">
        <f t="shared" si="12"/>
        <v>#DIV/0!</v>
      </c>
      <c r="BE64" s="90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3"/>
      <c r="BR64" s="94" t="e">
        <f t="shared" si="13"/>
        <v>#DIV/0!</v>
      </c>
      <c r="BS64" s="95" t="e">
        <f t="shared" si="14"/>
        <v>#DIV/0!</v>
      </c>
      <c r="BT64" s="90"/>
      <c r="BU64" s="91"/>
      <c r="BV64" s="91"/>
      <c r="BW64" s="91"/>
      <c r="BX64" s="96" t="e">
        <f t="shared" si="15"/>
        <v>#DIV/0!</v>
      </c>
      <c r="BY64" s="90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3"/>
      <c r="CL64" s="94" t="e">
        <f t="shared" si="16"/>
        <v>#DIV/0!</v>
      </c>
      <c r="CM64" s="99" t="e">
        <f t="shared" si="17"/>
        <v>#DIV/0!</v>
      </c>
      <c r="CN64" s="90"/>
      <c r="CO64" s="91"/>
      <c r="CP64" s="91"/>
      <c r="CQ64" s="91"/>
      <c r="CR64" s="96" t="e">
        <f t="shared" si="18"/>
        <v>#DIV/0!</v>
      </c>
      <c r="CS64" s="141"/>
      <c r="CT64" s="120"/>
      <c r="CU64" s="91"/>
      <c r="CV64" s="91"/>
      <c r="CW64" s="91"/>
      <c r="CX64" s="91"/>
      <c r="CY64" s="91"/>
      <c r="CZ64" s="91"/>
      <c r="DA64" s="96" t="e">
        <f t="shared" ref="DA64:DA100" si="48">AVERAGE(CS64:CZ64)</f>
        <v>#DIV/0!</v>
      </c>
      <c r="DB64" s="141"/>
      <c r="DC64" s="120"/>
      <c r="DD64" s="91"/>
      <c r="DE64" s="91"/>
      <c r="DF64" s="91"/>
      <c r="DG64" s="91"/>
      <c r="DH64" s="91"/>
      <c r="DI64" s="91"/>
      <c r="DJ64" s="100" t="e">
        <f t="shared" si="19"/>
        <v>#DIV/0!</v>
      </c>
      <c r="DK64" s="101"/>
      <c r="DL64" s="99" t="e">
        <f t="shared" si="20"/>
        <v>#DIV/0!</v>
      </c>
      <c r="DM64" s="90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102"/>
      <c r="DZ64" s="103" t="e">
        <f t="shared" si="21"/>
        <v>#DIV/0!</v>
      </c>
      <c r="EA64" s="104" t="e">
        <f t="shared" si="22"/>
        <v>#DIV/0!</v>
      </c>
      <c r="EB64" s="90"/>
      <c r="EC64" s="91"/>
      <c r="ED64" s="91"/>
      <c r="EE64" s="91"/>
      <c r="EF64" s="91"/>
      <c r="EG64" s="91"/>
      <c r="EH64" s="91"/>
      <c r="EI64" s="91"/>
      <c r="EJ64" s="96" t="e">
        <f t="shared" ref="EJ64:EJ100" si="49">AVERAGE(EB64:EI64)</f>
        <v>#DIV/0!</v>
      </c>
      <c r="EK64" s="90"/>
      <c r="EL64" s="91"/>
      <c r="EM64" s="91"/>
      <c r="EN64" s="91"/>
      <c r="EO64" s="96" t="e">
        <f t="shared" si="23"/>
        <v>#DIV/0!</v>
      </c>
      <c r="EP64" s="90"/>
      <c r="EQ64" s="91"/>
      <c r="ER64" s="91"/>
      <c r="ES64" s="91"/>
      <c r="ET64" s="96" t="e">
        <f t="shared" si="24"/>
        <v>#DIV/0!</v>
      </c>
      <c r="EU64" s="90"/>
      <c r="EV64" s="91"/>
      <c r="EW64" s="91"/>
      <c r="EX64" s="91"/>
      <c r="EY64" s="96" t="e">
        <f t="shared" si="25"/>
        <v>#DIV/0!</v>
      </c>
      <c r="EZ64" s="90"/>
      <c r="FA64" s="91"/>
      <c r="FB64" s="91"/>
      <c r="FC64" s="91"/>
      <c r="FD64" s="106" t="e">
        <f t="shared" si="26"/>
        <v>#DIV/0!</v>
      </c>
      <c r="FE64" s="90"/>
      <c r="FF64" s="91"/>
      <c r="FG64" s="91"/>
      <c r="FH64" s="91"/>
      <c r="FI64" s="107" t="e">
        <f t="shared" si="27"/>
        <v>#DIV/0!</v>
      </c>
      <c r="FJ64" s="90"/>
      <c r="FK64" s="91"/>
      <c r="FL64" s="91"/>
      <c r="FM64" s="91"/>
      <c r="FN64" s="110" t="e">
        <f t="shared" si="28"/>
        <v>#DIV/0!</v>
      </c>
      <c r="FO64" s="90"/>
      <c r="FP64" s="91"/>
      <c r="FQ64" s="91"/>
      <c r="FR64" s="91"/>
      <c r="FS64" s="110" t="e">
        <f t="shared" si="29"/>
        <v>#DIV/0!</v>
      </c>
      <c r="FT64" s="90"/>
      <c r="FU64" s="91"/>
      <c r="FV64" s="91"/>
      <c r="FW64" s="91"/>
      <c r="FX64" s="110" t="e">
        <f t="shared" si="30"/>
        <v>#DIV/0!</v>
      </c>
      <c r="FY64" s="111" t="e">
        <f t="shared" si="31"/>
        <v>#DIV/0!</v>
      </c>
      <c r="FZ64" s="90"/>
      <c r="GA64" s="91"/>
      <c r="GB64" s="91"/>
      <c r="GC64" s="91"/>
      <c r="GD64" s="136" t="e">
        <f t="shared" si="32"/>
        <v>#DIV/0!</v>
      </c>
      <c r="GE64" s="113" t="e">
        <f t="shared" si="5"/>
        <v>#DIV/0!</v>
      </c>
      <c r="GF64" s="90"/>
      <c r="GG64" s="91"/>
      <c r="GH64" s="91"/>
      <c r="GI64" s="91"/>
      <c r="GJ64" s="91"/>
      <c r="GK64" s="91"/>
      <c r="GL64" s="91"/>
      <c r="GM64" s="91"/>
      <c r="GN64" s="136" t="e">
        <f t="shared" si="33"/>
        <v>#DIV/0!</v>
      </c>
      <c r="GO64" s="110" t="e">
        <f t="shared" si="34"/>
        <v>#DIV/0!</v>
      </c>
      <c r="GP64" s="90"/>
      <c r="GQ64" s="91"/>
      <c r="GR64" s="91"/>
      <c r="GS64" s="91"/>
      <c r="GT64" s="91"/>
      <c r="GU64" s="91"/>
      <c r="GV64" s="91"/>
      <c r="GW64" s="91"/>
      <c r="GX64" s="136" t="e">
        <f t="shared" si="35"/>
        <v>#DIV/0!</v>
      </c>
      <c r="GY64" s="115" t="e">
        <f t="shared" si="36"/>
        <v>#DIV/0!</v>
      </c>
      <c r="GZ64" s="90"/>
      <c r="HA64" s="137"/>
      <c r="HB64" s="137"/>
      <c r="HC64" s="137"/>
      <c r="HD64" s="137"/>
      <c r="HE64" s="91"/>
      <c r="HF64" s="91"/>
      <c r="HG64" s="91"/>
      <c r="HH64" s="136" t="e">
        <f t="shared" si="37"/>
        <v>#DIV/0!</v>
      </c>
      <c r="HI64" s="115" t="e">
        <f t="shared" si="38"/>
        <v>#DIV/0!</v>
      </c>
      <c r="HJ64" s="90"/>
      <c r="HK64" s="91"/>
      <c r="HL64" s="91"/>
      <c r="HM64" s="91"/>
      <c r="HN64" s="91"/>
      <c r="HO64" s="91"/>
      <c r="HP64" s="91"/>
      <c r="HQ64" s="91"/>
      <c r="HR64" s="136" t="e">
        <f t="shared" si="39"/>
        <v>#DIV/0!</v>
      </c>
      <c r="HS64" s="115" t="e">
        <f t="shared" si="40"/>
        <v>#DIV/0!</v>
      </c>
      <c r="HT64" s="90"/>
      <c r="HU64" s="91"/>
      <c r="HV64" s="91"/>
      <c r="HW64" s="91"/>
      <c r="HX64" s="91"/>
      <c r="HY64" s="91"/>
      <c r="HZ64" s="91"/>
      <c r="IA64" s="91"/>
      <c r="IB64" s="136" t="e">
        <f t="shared" si="41"/>
        <v>#DIV/0!</v>
      </c>
      <c r="IC64" s="117" t="e">
        <f t="shared" si="42"/>
        <v>#DIV/0!</v>
      </c>
      <c r="ID64" s="138"/>
      <c r="IE64" s="120"/>
      <c r="IF64" s="120"/>
      <c r="IG64" s="121" t="e">
        <f t="shared" si="43"/>
        <v>#DIV/0!</v>
      </c>
      <c r="IH64" s="122" t="e">
        <f t="shared" si="44"/>
        <v>#DIV/0!</v>
      </c>
      <c r="II64" s="123" t="e">
        <f t="shared" si="45"/>
        <v>#DIV/0!</v>
      </c>
      <c r="IJ64" s="124" t="e">
        <f t="shared" si="46"/>
        <v>#DIV/0!</v>
      </c>
      <c r="IK64" s="124" t="e">
        <f t="shared" si="47"/>
        <v>#DIV/0!</v>
      </c>
      <c r="IL64" s="152"/>
      <c r="IM64" s="152"/>
    </row>
    <row r="65" spans="1:247" ht="17.25" thickBot="1" x14ac:dyDescent="0.35">
      <c r="A65" s="153">
        <v>32</v>
      </c>
      <c r="B65" s="154"/>
      <c r="C65" s="154"/>
      <c r="D65" s="154"/>
      <c r="E65" s="154"/>
      <c r="F65" s="155"/>
      <c r="G65" s="144"/>
      <c r="H65" s="148" t="e">
        <f t="shared" si="0"/>
        <v>#DIV/0!</v>
      </c>
      <c r="I65" s="148" t="e">
        <f t="shared" si="1"/>
        <v>#DIV/0!</v>
      </c>
      <c r="J65" s="149"/>
      <c r="K65" s="150"/>
      <c r="L65" s="90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3"/>
      <c r="Y65" s="94" t="e">
        <f t="shared" si="8"/>
        <v>#DIV/0!</v>
      </c>
      <c r="Z65" s="95" t="e">
        <f t="shared" si="2"/>
        <v>#DIV/0!</v>
      </c>
      <c r="AA65" s="90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3"/>
      <c r="AN65" s="94" t="e">
        <f t="shared" si="9"/>
        <v>#DIV/0!</v>
      </c>
      <c r="AO65" s="95" t="e">
        <f t="shared" si="10"/>
        <v>#DIV/0!</v>
      </c>
      <c r="AP65" s="90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3"/>
      <c r="BC65" s="94" t="e">
        <f t="shared" si="11"/>
        <v>#DIV/0!</v>
      </c>
      <c r="BD65" s="95" t="e">
        <f t="shared" si="12"/>
        <v>#DIV/0!</v>
      </c>
      <c r="BE65" s="90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3"/>
      <c r="BR65" s="94" t="e">
        <f t="shared" si="13"/>
        <v>#DIV/0!</v>
      </c>
      <c r="BS65" s="95" t="e">
        <f t="shared" si="14"/>
        <v>#DIV/0!</v>
      </c>
      <c r="BT65" s="90"/>
      <c r="BU65" s="91"/>
      <c r="BV65" s="91"/>
      <c r="BW65" s="91"/>
      <c r="BX65" s="96" t="e">
        <f t="shared" si="15"/>
        <v>#DIV/0!</v>
      </c>
      <c r="BY65" s="90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3"/>
      <c r="CL65" s="94" t="e">
        <f t="shared" si="16"/>
        <v>#DIV/0!</v>
      </c>
      <c r="CM65" s="99" t="e">
        <f t="shared" si="17"/>
        <v>#DIV/0!</v>
      </c>
      <c r="CN65" s="90"/>
      <c r="CO65" s="91"/>
      <c r="CP65" s="91"/>
      <c r="CQ65" s="91"/>
      <c r="CR65" s="96" t="e">
        <f t="shared" si="18"/>
        <v>#DIV/0!</v>
      </c>
      <c r="CS65" s="141"/>
      <c r="CT65" s="120"/>
      <c r="CU65" s="91"/>
      <c r="CV65" s="91"/>
      <c r="CW65" s="91"/>
      <c r="CX65" s="91"/>
      <c r="CY65" s="91"/>
      <c r="CZ65" s="91"/>
      <c r="DA65" s="96" t="e">
        <f t="shared" si="48"/>
        <v>#DIV/0!</v>
      </c>
      <c r="DB65" s="141"/>
      <c r="DC65" s="120"/>
      <c r="DD65" s="91"/>
      <c r="DE65" s="91"/>
      <c r="DF65" s="91"/>
      <c r="DG65" s="91"/>
      <c r="DH65" s="91"/>
      <c r="DI65" s="91"/>
      <c r="DJ65" s="100" t="e">
        <f t="shared" si="19"/>
        <v>#DIV/0!</v>
      </c>
      <c r="DK65" s="101"/>
      <c r="DL65" s="99" t="e">
        <f t="shared" si="20"/>
        <v>#DIV/0!</v>
      </c>
      <c r="DM65" s="90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102"/>
      <c r="DZ65" s="103" t="e">
        <f t="shared" si="21"/>
        <v>#DIV/0!</v>
      </c>
      <c r="EA65" s="104" t="e">
        <f t="shared" si="22"/>
        <v>#DIV/0!</v>
      </c>
      <c r="EB65" s="90"/>
      <c r="EC65" s="91"/>
      <c r="ED65" s="91"/>
      <c r="EE65" s="91"/>
      <c r="EF65" s="91"/>
      <c r="EG65" s="91"/>
      <c r="EH65" s="91"/>
      <c r="EI65" s="91"/>
      <c r="EJ65" s="96" t="e">
        <f t="shared" si="49"/>
        <v>#DIV/0!</v>
      </c>
      <c r="EK65" s="90"/>
      <c r="EL65" s="91"/>
      <c r="EM65" s="91"/>
      <c r="EN65" s="91"/>
      <c r="EO65" s="96" t="e">
        <f t="shared" si="23"/>
        <v>#DIV/0!</v>
      </c>
      <c r="EP65" s="90"/>
      <c r="EQ65" s="91"/>
      <c r="ER65" s="91"/>
      <c r="ES65" s="91"/>
      <c r="ET65" s="96" t="e">
        <f t="shared" si="24"/>
        <v>#DIV/0!</v>
      </c>
      <c r="EU65" s="90"/>
      <c r="EV65" s="91"/>
      <c r="EW65" s="91"/>
      <c r="EX65" s="91"/>
      <c r="EY65" s="96" t="e">
        <f t="shared" si="25"/>
        <v>#DIV/0!</v>
      </c>
      <c r="EZ65" s="90"/>
      <c r="FA65" s="91"/>
      <c r="FB65" s="91"/>
      <c r="FC65" s="91"/>
      <c r="FD65" s="106" t="e">
        <f t="shared" si="26"/>
        <v>#DIV/0!</v>
      </c>
      <c r="FE65" s="90"/>
      <c r="FF65" s="91"/>
      <c r="FG65" s="91"/>
      <c r="FH65" s="91"/>
      <c r="FI65" s="107" t="e">
        <f t="shared" si="27"/>
        <v>#DIV/0!</v>
      </c>
      <c r="FJ65" s="90"/>
      <c r="FK65" s="91"/>
      <c r="FL65" s="91"/>
      <c r="FM65" s="91"/>
      <c r="FN65" s="110" t="e">
        <f t="shared" si="28"/>
        <v>#DIV/0!</v>
      </c>
      <c r="FO65" s="90"/>
      <c r="FP65" s="91"/>
      <c r="FQ65" s="91"/>
      <c r="FR65" s="91"/>
      <c r="FS65" s="110" t="e">
        <f t="shared" si="29"/>
        <v>#DIV/0!</v>
      </c>
      <c r="FT65" s="90"/>
      <c r="FU65" s="91"/>
      <c r="FV65" s="91"/>
      <c r="FW65" s="91"/>
      <c r="FX65" s="110" t="e">
        <f t="shared" si="30"/>
        <v>#DIV/0!</v>
      </c>
      <c r="FY65" s="111" t="e">
        <f t="shared" si="31"/>
        <v>#DIV/0!</v>
      </c>
      <c r="FZ65" s="90"/>
      <c r="GA65" s="91"/>
      <c r="GB65" s="91"/>
      <c r="GC65" s="91"/>
      <c r="GD65" s="136" t="e">
        <f t="shared" si="32"/>
        <v>#DIV/0!</v>
      </c>
      <c r="GE65" s="113" t="e">
        <f t="shared" si="5"/>
        <v>#DIV/0!</v>
      </c>
      <c r="GF65" s="90"/>
      <c r="GG65" s="91"/>
      <c r="GH65" s="91"/>
      <c r="GI65" s="91"/>
      <c r="GJ65" s="91"/>
      <c r="GK65" s="91"/>
      <c r="GL65" s="91"/>
      <c r="GM65" s="91"/>
      <c r="GN65" s="136" t="e">
        <f t="shared" si="33"/>
        <v>#DIV/0!</v>
      </c>
      <c r="GO65" s="110" t="e">
        <f t="shared" si="34"/>
        <v>#DIV/0!</v>
      </c>
      <c r="GP65" s="90"/>
      <c r="GQ65" s="91"/>
      <c r="GR65" s="91"/>
      <c r="GS65" s="91"/>
      <c r="GT65" s="91"/>
      <c r="GU65" s="91"/>
      <c r="GV65" s="91"/>
      <c r="GW65" s="91"/>
      <c r="GX65" s="136" t="e">
        <f t="shared" si="35"/>
        <v>#DIV/0!</v>
      </c>
      <c r="GY65" s="115" t="e">
        <f t="shared" si="36"/>
        <v>#DIV/0!</v>
      </c>
      <c r="GZ65" s="90"/>
      <c r="HA65" s="137"/>
      <c r="HB65" s="137"/>
      <c r="HC65" s="137"/>
      <c r="HD65" s="137"/>
      <c r="HE65" s="91"/>
      <c r="HF65" s="91"/>
      <c r="HG65" s="91"/>
      <c r="HH65" s="136" t="e">
        <f t="shared" si="37"/>
        <v>#DIV/0!</v>
      </c>
      <c r="HI65" s="115" t="e">
        <f t="shared" si="38"/>
        <v>#DIV/0!</v>
      </c>
      <c r="HJ65" s="90"/>
      <c r="HK65" s="91"/>
      <c r="HL65" s="91"/>
      <c r="HM65" s="91"/>
      <c r="HN65" s="91"/>
      <c r="HO65" s="91"/>
      <c r="HP65" s="91"/>
      <c r="HQ65" s="91"/>
      <c r="HR65" s="136" t="e">
        <f t="shared" si="39"/>
        <v>#DIV/0!</v>
      </c>
      <c r="HS65" s="115" t="e">
        <f t="shared" si="40"/>
        <v>#DIV/0!</v>
      </c>
      <c r="HT65" s="90"/>
      <c r="HU65" s="91"/>
      <c r="HV65" s="91"/>
      <c r="HW65" s="91"/>
      <c r="HX65" s="91"/>
      <c r="HY65" s="91"/>
      <c r="HZ65" s="91"/>
      <c r="IA65" s="91"/>
      <c r="IB65" s="136" t="e">
        <f t="shared" si="41"/>
        <v>#DIV/0!</v>
      </c>
      <c r="IC65" s="117" t="e">
        <f t="shared" si="42"/>
        <v>#DIV/0!</v>
      </c>
      <c r="ID65" s="138"/>
      <c r="IE65" s="120"/>
      <c r="IF65" s="120"/>
      <c r="IG65" s="121" t="e">
        <f t="shared" si="43"/>
        <v>#DIV/0!</v>
      </c>
      <c r="IH65" s="122" t="e">
        <f t="shared" si="44"/>
        <v>#DIV/0!</v>
      </c>
      <c r="II65" s="123" t="e">
        <f t="shared" si="45"/>
        <v>#DIV/0!</v>
      </c>
      <c r="IJ65" s="124" t="e">
        <f t="shared" si="46"/>
        <v>#DIV/0!</v>
      </c>
      <c r="IK65" s="124" t="e">
        <f t="shared" si="47"/>
        <v>#DIV/0!</v>
      </c>
      <c r="IL65" s="152"/>
      <c r="IM65" s="152"/>
    </row>
    <row r="66" spans="1:247" x14ac:dyDescent="0.3">
      <c r="A66" s="283" t="s">
        <v>203</v>
      </c>
      <c r="B66" s="284"/>
      <c r="C66" s="284"/>
      <c r="D66" s="284"/>
      <c r="E66" s="284"/>
      <c r="F66" s="285"/>
      <c r="G66" s="156">
        <f>G34</f>
        <v>0</v>
      </c>
      <c r="H66" s="157" t="e">
        <f t="shared" ref="H66:H100" si="50">IF(AND(Z66&gt;=74.1,AO66&gt;=74.1,BD66&gt;=74.1,BS66&gt;=74.1,BX66&gt;=72,CM66&gt;=74.1,CR66&gt;=72,DA66&gt;=73.5,DL66&gt;=74.5,DZ66&gt;=73.8,EJ66&gt;=73.5,EO66&gt;=72,ET66&gt;=72,EY66&gt;=72,FY66&gt;=72,IH66&gt;=74.5),"LULUS","TIDAK LULUS")</f>
        <v>#DIV/0!</v>
      </c>
      <c r="I66" s="157" t="e">
        <f t="shared" ref="I66:I100" si="51">IF(AND(Y66&gt;=74.4,AN66&gt;=74.4,BC66&gt;=74.4,BR66&gt;=74.4,BX66&gt;=72,CL66&gt;=74.4,CR66&gt;=72,DA66&gt;=73.5,DJ66&gt;=74.5,EA66&gt;=73.8,EJ66&gt;=73.5,EO66&gt;=72,ET66&gt;=72,EY66&gt;=72,FY66&gt;=72,IG66&gt;=74.5),"LULUS","TIDAK LULUS")</f>
        <v>#DIV/0!</v>
      </c>
      <c r="J66" s="149"/>
      <c r="K66" s="150"/>
      <c r="L66" s="90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3"/>
      <c r="Y66" s="94"/>
      <c r="Z66" s="95"/>
      <c r="AA66" s="90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3"/>
      <c r="AN66" s="94"/>
      <c r="AO66" s="95"/>
      <c r="AP66" s="90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3"/>
      <c r="BC66" s="94"/>
      <c r="BD66" s="95"/>
      <c r="BE66" s="90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3"/>
      <c r="BR66" s="94"/>
      <c r="BS66" s="95"/>
      <c r="BT66" s="90"/>
      <c r="BU66" s="91"/>
      <c r="BV66" s="91"/>
      <c r="BW66" s="91"/>
      <c r="BX66" s="96"/>
      <c r="BY66" s="90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3"/>
      <c r="CL66" s="94"/>
      <c r="CM66" s="99"/>
      <c r="CN66" s="90"/>
      <c r="CO66" s="91"/>
      <c r="CP66" s="91"/>
      <c r="CQ66" s="91"/>
      <c r="CR66" s="96"/>
      <c r="CS66" s="141"/>
      <c r="CT66" s="120"/>
      <c r="CU66" s="91"/>
      <c r="CV66" s="91"/>
      <c r="CW66" s="91"/>
      <c r="CX66" s="91"/>
      <c r="CY66" s="91"/>
      <c r="CZ66" s="91"/>
      <c r="DA66" s="96"/>
      <c r="DB66" s="141"/>
      <c r="DC66" s="120"/>
      <c r="DD66" s="91"/>
      <c r="DE66" s="91"/>
      <c r="DF66" s="91"/>
      <c r="DG66" s="91"/>
      <c r="DH66" s="91"/>
      <c r="DI66" s="91"/>
      <c r="DJ66" s="100"/>
      <c r="DK66" s="101"/>
      <c r="DL66" s="99"/>
      <c r="DM66" s="90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102"/>
      <c r="DZ66" s="103"/>
      <c r="EA66" s="104" t="e">
        <f t="shared" si="22"/>
        <v>#DIV/0!</v>
      </c>
      <c r="EB66" s="90"/>
      <c r="EC66" s="91"/>
      <c r="ED66" s="91"/>
      <c r="EE66" s="91"/>
      <c r="EF66" s="91"/>
      <c r="EG66" s="91"/>
      <c r="EH66" s="91"/>
      <c r="EI66" s="91"/>
      <c r="EJ66" s="96"/>
      <c r="EK66" s="90"/>
      <c r="EL66" s="91"/>
      <c r="EM66" s="91"/>
      <c r="EN66" s="91"/>
      <c r="EO66" s="96"/>
      <c r="EP66" s="90"/>
      <c r="EQ66" s="91"/>
      <c r="ER66" s="91"/>
      <c r="ES66" s="91"/>
      <c r="ET66" s="96"/>
      <c r="EU66" s="90"/>
      <c r="EV66" s="91"/>
      <c r="EW66" s="91"/>
      <c r="EX66" s="91"/>
      <c r="EY66" s="96"/>
      <c r="EZ66" s="90"/>
      <c r="FA66" s="91"/>
      <c r="FB66" s="91"/>
      <c r="FC66" s="91"/>
      <c r="FD66" s="106"/>
      <c r="FE66" s="90"/>
      <c r="FF66" s="91"/>
      <c r="FG66" s="91"/>
      <c r="FH66" s="91"/>
      <c r="FI66" s="107"/>
      <c r="FJ66" s="90"/>
      <c r="FK66" s="91"/>
      <c r="FL66" s="91"/>
      <c r="FM66" s="91"/>
      <c r="FN66" s="110"/>
      <c r="FO66" s="90"/>
      <c r="FP66" s="91"/>
      <c r="FQ66" s="91"/>
      <c r="FR66" s="91"/>
      <c r="FS66" s="110"/>
      <c r="FT66" s="90"/>
      <c r="FU66" s="91"/>
      <c r="FV66" s="91"/>
      <c r="FW66" s="91"/>
      <c r="FX66" s="110"/>
      <c r="FY66" s="111" t="e">
        <f t="shared" si="31"/>
        <v>#DIV/0!</v>
      </c>
      <c r="FZ66" s="90"/>
      <c r="GA66" s="91"/>
      <c r="GB66" s="91"/>
      <c r="GC66" s="91"/>
      <c r="GD66" s="136"/>
      <c r="GE66" s="113"/>
      <c r="GF66" s="90"/>
      <c r="GG66" s="91"/>
      <c r="GH66" s="91"/>
      <c r="GI66" s="91"/>
      <c r="GJ66" s="91"/>
      <c r="GK66" s="91"/>
      <c r="GL66" s="91"/>
      <c r="GM66" s="91"/>
      <c r="GN66" s="136"/>
      <c r="GO66" s="110"/>
      <c r="GP66" s="90"/>
      <c r="GQ66" s="91"/>
      <c r="GR66" s="91"/>
      <c r="GS66" s="91"/>
      <c r="GT66" s="91"/>
      <c r="GU66" s="91"/>
      <c r="GV66" s="91"/>
      <c r="GW66" s="91"/>
      <c r="GX66" s="136"/>
      <c r="GY66" s="115"/>
      <c r="GZ66" s="90"/>
      <c r="HA66" s="137"/>
      <c r="HB66" s="137"/>
      <c r="HC66" s="137"/>
      <c r="HD66" s="137"/>
      <c r="HE66" s="91"/>
      <c r="HF66" s="91"/>
      <c r="HG66" s="91"/>
      <c r="HH66" s="136"/>
      <c r="HI66" s="115"/>
      <c r="HJ66" s="90"/>
      <c r="HK66" s="91"/>
      <c r="HL66" s="91"/>
      <c r="HM66" s="91"/>
      <c r="HN66" s="91"/>
      <c r="HO66" s="91"/>
      <c r="HP66" s="91"/>
      <c r="HQ66" s="91"/>
      <c r="HR66" s="136"/>
      <c r="HS66" s="115"/>
      <c r="HT66" s="90"/>
      <c r="HU66" s="91"/>
      <c r="HV66" s="91"/>
      <c r="HW66" s="91"/>
      <c r="HX66" s="91"/>
      <c r="HY66" s="91"/>
      <c r="HZ66" s="91"/>
      <c r="IA66" s="91"/>
      <c r="IB66" s="136"/>
      <c r="IC66" s="117"/>
      <c r="ID66" s="138"/>
      <c r="IE66" s="120"/>
      <c r="IF66" s="120"/>
      <c r="IG66" s="121"/>
      <c r="IH66" s="122" t="e">
        <f t="shared" si="44"/>
        <v>#DIV/0!</v>
      </c>
      <c r="II66" s="123"/>
      <c r="IJ66" s="124"/>
      <c r="IK66" s="124"/>
      <c r="IL66" s="152"/>
      <c r="IM66" s="152"/>
    </row>
    <row r="67" spans="1:247" ht="17.25" thickBot="1" x14ac:dyDescent="0.35">
      <c r="A67" s="286" t="s">
        <v>204</v>
      </c>
      <c r="B67" s="287"/>
      <c r="C67" s="287"/>
      <c r="D67" s="287"/>
      <c r="E67" s="287"/>
      <c r="F67" s="288"/>
      <c r="G67" s="158">
        <f>G34</f>
        <v>0</v>
      </c>
      <c r="H67" s="159" t="e">
        <f t="shared" si="50"/>
        <v>#DIV/0!</v>
      </c>
      <c r="I67" s="159" t="e">
        <f t="shared" si="51"/>
        <v>#DIV/0!</v>
      </c>
      <c r="J67" s="149"/>
      <c r="K67" s="150"/>
      <c r="L67" s="90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3"/>
      <c r="Y67" s="94"/>
      <c r="Z67" s="95"/>
      <c r="AA67" s="90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3"/>
      <c r="AN67" s="94"/>
      <c r="AO67" s="95"/>
      <c r="AP67" s="90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3"/>
      <c r="BC67" s="94"/>
      <c r="BD67" s="95"/>
      <c r="BE67" s="90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3"/>
      <c r="BR67" s="94"/>
      <c r="BS67" s="95"/>
      <c r="BT67" s="90"/>
      <c r="BU67" s="91"/>
      <c r="BV67" s="91"/>
      <c r="BW67" s="91"/>
      <c r="BX67" s="96"/>
      <c r="BY67" s="90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3"/>
      <c r="CL67" s="94"/>
      <c r="CM67" s="99"/>
      <c r="CN67" s="90"/>
      <c r="CO67" s="91"/>
      <c r="CP67" s="91"/>
      <c r="CQ67" s="91"/>
      <c r="CR67" s="96"/>
      <c r="CS67" s="141"/>
      <c r="CT67" s="120"/>
      <c r="CU67" s="91"/>
      <c r="CV67" s="91"/>
      <c r="CW67" s="91"/>
      <c r="CX67" s="91"/>
      <c r="CY67" s="91"/>
      <c r="CZ67" s="91"/>
      <c r="DA67" s="96"/>
      <c r="DB67" s="141"/>
      <c r="DC67" s="120"/>
      <c r="DD67" s="91"/>
      <c r="DE67" s="91"/>
      <c r="DF67" s="91"/>
      <c r="DG67" s="91"/>
      <c r="DH67" s="91"/>
      <c r="DI67" s="91"/>
      <c r="DJ67" s="100"/>
      <c r="DK67" s="101"/>
      <c r="DL67" s="99"/>
      <c r="DM67" s="90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102"/>
      <c r="DZ67" s="103"/>
      <c r="EA67" s="104" t="e">
        <f t="shared" ref="EA67:EA100" si="52">AVERAGE(DM67:DX67)</f>
        <v>#DIV/0!</v>
      </c>
      <c r="EB67" s="90"/>
      <c r="EC67" s="91"/>
      <c r="ED67" s="91"/>
      <c r="EE67" s="91"/>
      <c r="EF67" s="91"/>
      <c r="EG67" s="91"/>
      <c r="EH67" s="91"/>
      <c r="EI67" s="91"/>
      <c r="EJ67" s="96"/>
      <c r="EK67" s="90"/>
      <c r="EL67" s="91"/>
      <c r="EM67" s="91"/>
      <c r="EN67" s="91"/>
      <c r="EO67" s="96"/>
      <c r="EP67" s="90"/>
      <c r="EQ67" s="91"/>
      <c r="ER67" s="91"/>
      <c r="ES67" s="91"/>
      <c r="ET67" s="96"/>
      <c r="EU67" s="90"/>
      <c r="EV67" s="91"/>
      <c r="EW67" s="91"/>
      <c r="EX67" s="91"/>
      <c r="EY67" s="96"/>
      <c r="EZ67" s="90"/>
      <c r="FA67" s="91"/>
      <c r="FB67" s="91"/>
      <c r="FC67" s="91"/>
      <c r="FD67" s="106"/>
      <c r="FE67" s="90"/>
      <c r="FF67" s="91"/>
      <c r="FG67" s="91"/>
      <c r="FH67" s="91"/>
      <c r="FI67" s="107"/>
      <c r="FJ67" s="90"/>
      <c r="FK67" s="91"/>
      <c r="FL67" s="91"/>
      <c r="FM67" s="91"/>
      <c r="FN67" s="110"/>
      <c r="FO67" s="90"/>
      <c r="FP67" s="91"/>
      <c r="FQ67" s="91"/>
      <c r="FR67" s="91"/>
      <c r="FS67" s="110"/>
      <c r="FT67" s="90"/>
      <c r="FU67" s="91"/>
      <c r="FV67" s="91"/>
      <c r="FW67" s="91"/>
      <c r="FX67" s="110"/>
      <c r="FY67" s="111" t="e">
        <f t="shared" ref="FY67:FY100" si="53">AVERAGE(FI67,FN67,FS67)</f>
        <v>#DIV/0!</v>
      </c>
      <c r="FZ67" s="90"/>
      <c r="GA67" s="91"/>
      <c r="GB67" s="91"/>
      <c r="GC67" s="91"/>
      <c r="GD67" s="136"/>
      <c r="GE67" s="113"/>
      <c r="GF67" s="90"/>
      <c r="GG67" s="91"/>
      <c r="GH67" s="91"/>
      <c r="GI67" s="91"/>
      <c r="GJ67" s="91"/>
      <c r="GK67" s="91"/>
      <c r="GL67" s="91"/>
      <c r="GM67" s="91"/>
      <c r="GN67" s="136"/>
      <c r="GO67" s="110"/>
      <c r="GP67" s="90"/>
      <c r="GQ67" s="91"/>
      <c r="GR67" s="91"/>
      <c r="GS67" s="91"/>
      <c r="GT67" s="91"/>
      <c r="GU67" s="91"/>
      <c r="GV67" s="91"/>
      <c r="GW67" s="91"/>
      <c r="GX67" s="136"/>
      <c r="GY67" s="115"/>
      <c r="GZ67" s="90"/>
      <c r="HA67" s="137"/>
      <c r="HB67" s="137"/>
      <c r="HC67" s="137"/>
      <c r="HD67" s="137"/>
      <c r="HE67" s="91"/>
      <c r="HF67" s="91"/>
      <c r="HG67" s="91"/>
      <c r="HH67" s="136"/>
      <c r="HI67" s="115"/>
      <c r="HJ67" s="90"/>
      <c r="HK67" s="91"/>
      <c r="HL67" s="91"/>
      <c r="HM67" s="91"/>
      <c r="HN67" s="91"/>
      <c r="HO67" s="91"/>
      <c r="HP67" s="91"/>
      <c r="HQ67" s="91"/>
      <c r="HR67" s="136"/>
      <c r="HS67" s="115"/>
      <c r="HT67" s="90"/>
      <c r="HU67" s="91"/>
      <c r="HV67" s="91"/>
      <c r="HW67" s="91"/>
      <c r="HX67" s="91"/>
      <c r="HY67" s="91"/>
      <c r="HZ67" s="91"/>
      <c r="IA67" s="91"/>
      <c r="IB67" s="136"/>
      <c r="IC67" s="117"/>
      <c r="ID67" s="138"/>
      <c r="IE67" s="120"/>
      <c r="IF67" s="120"/>
      <c r="IG67" s="121"/>
      <c r="IH67" s="122" t="e">
        <f t="shared" ref="IH67:IH100" si="54">AVERAGE(GN67,GX67,HH67,IB67,ID67)</f>
        <v>#DIV/0!</v>
      </c>
      <c r="II67" s="123"/>
      <c r="IJ67" s="124"/>
      <c r="IK67" s="145"/>
      <c r="IL67" s="160"/>
      <c r="IM67" s="160"/>
    </row>
    <row r="68" spans="1:247" ht="5.25" customHeight="1" x14ac:dyDescent="0.3">
      <c r="A68" s="161"/>
      <c r="B68" s="162"/>
      <c r="C68" s="162"/>
      <c r="D68" s="162"/>
      <c r="E68" s="162"/>
      <c r="F68" s="163"/>
      <c r="G68" s="164"/>
      <c r="H68" s="165" t="e">
        <f t="shared" si="50"/>
        <v>#DIV/0!</v>
      </c>
      <c r="I68" s="165" t="e">
        <f t="shared" si="51"/>
        <v>#DIV/0!</v>
      </c>
      <c r="J68" s="149"/>
      <c r="K68" s="150"/>
      <c r="L68" s="90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3"/>
      <c r="Y68" s="94"/>
      <c r="Z68" s="95"/>
      <c r="AA68" s="90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3"/>
      <c r="AN68" s="94"/>
      <c r="AO68" s="95"/>
      <c r="AP68" s="90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3"/>
      <c r="BC68" s="94"/>
      <c r="BD68" s="95"/>
      <c r="BE68" s="90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3"/>
      <c r="BR68" s="94"/>
      <c r="BS68" s="95"/>
      <c r="BT68" s="90"/>
      <c r="BU68" s="91"/>
      <c r="BV68" s="91"/>
      <c r="BW68" s="91"/>
      <c r="BX68" s="96"/>
      <c r="BY68" s="90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3"/>
      <c r="CL68" s="94"/>
      <c r="CM68" s="99"/>
      <c r="CN68" s="90"/>
      <c r="CO68" s="91"/>
      <c r="CP68" s="91"/>
      <c r="CQ68" s="91"/>
      <c r="CR68" s="96"/>
      <c r="CS68" s="141"/>
      <c r="CT68" s="120"/>
      <c r="CU68" s="91"/>
      <c r="CV68" s="91"/>
      <c r="CW68" s="91"/>
      <c r="CX68" s="91"/>
      <c r="CY68" s="91"/>
      <c r="CZ68" s="91"/>
      <c r="DA68" s="96"/>
      <c r="DB68" s="141"/>
      <c r="DC68" s="120"/>
      <c r="DD68" s="91"/>
      <c r="DE68" s="91"/>
      <c r="DF68" s="91"/>
      <c r="DG68" s="91"/>
      <c r="DH68" s="91"/>
      <c r="DI68" s="91"/>
      <c r="DJ68" s="100"/>
      <c r="DK68" s="101"/>
      <c r="DL68" s="99"/>
      <c r="DM68" s="90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102"/>
      <c r="DZ68" s="103"/>
      <c r="EA68" s="104" t="e">
        <f t="shared" si="52"/>
        <v>#DIV/0!</v>
      </c>
      <c r="EB68" s="90"/>
      <c r="EC68" s="91"/>
      <c r="ED68" s="91"/>
      <c r="EE68" s="91"/>
      <c r="EF68" s="91"/>
      <c r="EG68" s="91"/>
      <c r="EH68" s="91"/>
      <c r="EI68" s="91"/>
      <c r="EJ68" s="96"/>
      <c r="EK68" s="90"/>
      <c r="EL68" s="91"/>
      <c r="EM68" s="91"/>
      <c r="EN68" s="91"/>
      <c r="EO68" s="96"/>
      <c r="EP68" s="90"/>
      <c r="EQ68" s="91"/>
      <c r="ER68" s="91"/>
      <c r="ES68" s="91"/>
      <c r="ET68" s="96"/>
      <c r="EU68" s="90"/>
      <c r="EV68" s="91"/>
      <c r="EW68" s="91"/>
      <c r="EX68" s="91"/>
      <c r="EY68" s="96"/>
      <c r="EZ68" s="90"/>
      <c r="FA68" s="91"/>
      <c r="FB68" s="91"/>
      <c r="FC68" s="91"/>
      <c r="FD68" s="106"/>
      <c r="FE68" s="90"/>
      <c r="FF68" s="91"/>
      <c r="FG68" s="91"/>
      <c r="FH68" s="91"/>
      <c r="FI68" s="107"/>
      <c r="FJ68" s="90"/>
      <c r="FK68" s="91"/>
      <c r="FL68" s="91"/>
      <c r="FM68" s="91"/>
      <c r="FN68" s="110"/>
      <c r="FO68" s="90"/>
      <c r="FP68" s="91"/>
      <c r="FQ68" s="91"/>
      <c r="FR68" s="91"/>
      <c r="FS68" s="110"/>
      <c r="FT68" s="90"/>
      <c r="FU68" s="91"/>
      <c r="FV68" s="91"/>
      <c r="FW68" s="91"/>
      <c r="FX68" s="110"/>
      <c r="FY68" s="111" t="e">
        <f t="shared" si="53"/>
        <v>#DIV/0!</v>
      </c>
      <c r="FZ68" s="90"/>
      <c r="GA68" s="91"/>
      <c r="GB68" s="91"/>
      <c r="GC68" s="91"/>
      <c r="GD68" s="136"/>
      <c r="GE68" s="113"/>
      <c r="GF68" s="90"/>
      <c r="GG68" s="91"/>
      <c r="GH68" s="91"/>
      <c r="GI68" s="91"/>
      <c r="GJ68" s="91"/>
      <c r="GK68" s="91"/>
      <c r="GL68" s="91"/>
      <c r="GM68" s="91"/>
      <c r="GN68" s="136"/>
      <c r="GO68" s="110"/>
      <c r="GP68" s="90"/>
      <c r="GQ68" s="91"/>
      <c r="GR68" s="91"/>
      <c r="GS68" s="91"/>
      <c r="GT68" s="91"/>
      <c r="GU68" s="91"/>
      <c r="GV68" s="91"/>
      <c r="GW68" s="91"/>
      <c r="GX68" s="136"/>
      <c r="GY68" s="115"/>
      <c r="GZ68" s="90"/>
      <c r="HA68" s="137"/>
      <c r="HB68" s="137"/>
      <c r="HC68" s="137"/>
      <c r="HD68" s="137"/>
      <c r="HE68" s="91"/>
      <c r="HF68" s="91"/>
      <c r="HG68" s="91"/>
      <c r="HH68" s="136"/>
      <c r="HI68" s="115"/>
      <c r="HJ68" s="90"/>
      <c r="HK68" s="91"/>
      <c r="HL68" s="91"/>
      <c r="HM68" s="91"/>
      <c r="HN68" s="91"/>
      <c r="HO68" s="91"/>
      <c r="HP68" s="91"/>
      <c r="HQ68" s="91"/>
      <c r="HR68" s="136"/>
      <c r="HS68" s="115"/>
      <c r="HT68" s="90"/>
      <c r="HU68" s="91"/>
      <c r="HV68" s="91"/>
      <c r="HW68" s="91"/>
      <c r="HX68" s="91"/>
      <c r="HY68" s="91"/>
      <c r="HZ68" s="91"/>
      <c r="IA68" s="91"/>
      <c r="IB68" s="136"/>
      <c r="IC68" s="117"/>
      <c r="ID68" s="138"/>
      <c r="IE68" s="120"/>
      <c r="IF68" s="120"/>
      <c r="IG68" s="121"/>
      <c r="IH68" s="122" t="e">
        <f t="shared" si="54"/>
        <v>#DIV/0!</v>
      </c>
      <c r="II68" s="123"/>
      <c r="IJ68" s="124"/>
      <c r="IK68" s="166"/>
    </row>
    <row r="69" spans="1:247" x14ac:dyDescent="0.3">
      <c r="A69" s="40">
        <v>1</v>
      </c>
      <c r="B69" s="41"/>
      <c r="C69" s="41"/>
      <c r="D69" s="41"/>
      <c r="E69" s="41"/>
      <c r="F69" s="42"/>
      <c r="G69" s="43"/>
      <c r="H69" s="148" t="e">
        <f t="shared" si="50"/>
        <v>#DIV/0!</v>
      </c>
      <c r="I69" s="148" t="e">
        <f t="shared" si="51"/>
        <v>#DIV/0!</v>
      </c>
      <c r="J69" s="149"/>
      <c r="K69" s="150"/>
      <c r="L69" s="90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3"/>
      <c r="Y69" s="94" t="e">
        <f t="shared" ref="Y69:Y100" si="55">(AVERAGE(L69:U69)*50%)+(X69*50%)</f>
        <v>#DIV/0!</v>
      </c>
      <c r="Z69" s="95" t="e">
        <f t="shared" ref="Z69:Z100" si="56">AVERAGE(L69:X69)</f>
        <v>#DIV/0!</v>
      </c>
      <c r="AA69" s="90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3"/>
      <c r="AN69" s="94" t="e">
        <f t="shared" ref="AN69:AN100" si="57">(AVERAGE(AA69:AJ69)*50%)+(AM69*50%)</f>
        <v>#DIV/0!</v>
      </c>
      <c r="AO69" s="95" t="e">
        <f t="shared" ref="AO69:AO100" si="58">AVERAGE(AA69:AM69)</f>
        <v>#DIV/0!</v>
      </c>
      <c r="AP69" s="90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3"/>
      <c r="BC69" s="94" t="e">
        <f t="shared" ref="BC69:BC100" si="59">(AVERAGE(AP69:AY69)*50%)+(BB69*50%)</f>
        <v>#DIV/0!</v>
      </c>
      <c r="BD69" s="95" t="e">
        <f t="shared" ref="BD69:BD100" si="60">AVERAGE(AP69:BB69)</f>
        <v>#DIV/0!</v>
      </c>
      <c r="BE69" s="90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3"/>
      <c r="BR69" s="94" t="e">
        <f t="shared" ref="BR69:BR100" si="61">(AVERAGE(BE69:BN69)*50%)+(BQ69*50%)</f>
        <v>#DIV/0!</v>
      </c>
      <c r="BS69" s="95" t="e">
        <f t="shared" ref="BS69:BS100" si="62">AVERAGE(BE69:BQ69)</f>
        <v>#DIV/0!</v>
      </c>
      <c r="BT69" s="90"/>
      <c r="BU69" s="91"/>
      <c r="BV69" s="91"/>
      <c r="BW69" s="91"/>
      <c r="BX69" s="96" t="e">
        <f t="shared" ref="BX69:BX100" si="63">AVERAGE(BT69:BW69)</f>
        <v>#DIV/0!</v>
      </c>
      <c r="BY69" s="90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3"/>
      <c r="CL69" s="94" t="e">
        <f t="shared" ref="CL69:CL100" si="64">(AVERAGE(BY69:CH69)*50%)+(CK69*50%)</f>
        <v>#DIV/0!</v>
      </c>
      <c r="CM69" s="99" t="e">
        <f t="shared" ref="CM69:CM100" si="65">AVERAGE(BY69:CK69)</f>
        <v>#DIV/0!</v>
      </c>
      <c r="CN69" s="90"/>
      <c r="CO69" s="91"/>
      <c r="CP69" s="91"/>
      <c r="CQ69" s="91"/>
      <c r="CR69" s="96" t="e">
        <f t="shared" ref="CR69:CR100" si="66">AVERAGE(CN69:CQ69)</f>
        <v>#DIV/0!</v>
      </c>
      <c r="CS69" s="141"/>
      <c r="CT69" s="120"/>
      <c r="CU69" s="91"/>
      <c r="CV69" s="91"/>
      <c r="CW69" s="91"/>
      <c r="CX69" s="91"/>
      <c r="CY69" s="91"/>
      <c r="CZ69" s="91"/>
      <c r="DA69" s="96" t="e">
        <f t="shared" si="48"/>
        <v>#DIV/0!</v>
      </c>
      <c r="DB69" s="141"/>
      <c r="DC69" s="120"/>
      <c r="DD69" s="91"/>
      <c r="DE69" s="91"/>
      <c r="DF69" s="91"/>
      <c r="DG69" s="91"/>
      <c r="DH69" s="91"/>
      <c r="DI69" s="91"/>
      <c r="DJ69" s="100" t="e">
        <f t="shared" ref="DJ69:DJ100" si="67">AVERAGE(DB69:DG69)</f>
        <v>#DIV/0!</v>
      </c>
      <c r="DK69" s="101"/>
      <c r="DL69" s="99" t="e">
        <f t="shared" ref="DL69:DL100" si="68">AVERAGE(DB69:DI69,DK69)</f>
        <v>#DIV/0!</v>
      </c>
      <c r="DM69" s="90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102"/>
      <c r="DZ69" s="103" t="e">
        <f t="shared" ref="DZ69:DZ100" si="69">AVERAGE(DM69:DY69)</f>
        <v>#DIV/0!</v>
      </c>
      <c r="EA69" s="104" t="e">
        <f t="shared" si="52"/>
        <v>#DIV/0!</v>
      </c>
      <c r="EB69" s="90"/>
      <c r="EC69" s="91"/>
      <c r="ED69" s="91"/>
      <c r="EE69" s="91"/>
      <c r="EF69" s="91"/>
      <c r="EG69" s="91"/>
      <c r="EH69" s="91"/>
      <c r="EI69" s="91"/>
      <c r="EJ69" s="96" t="e">
        <f t="shared" si="49"/>
        <v>#DIV/0!</v>
      </c>
      <c r="EK69" s="90"/>
      <c r="EL69" s="91"/>
      <c r="EM69" s="91"/>
      <c r="EN69" s="91"/>
      <c r="EO69" s="96" t="e">
        <f t="shared" ref="EO69:EO100" si="70">AVERAGE(EK69:EN69)</f>
        <v>#DIV/0!</v>
      </c>
      <c r="EP69" s="90"/>
      <c r="EQ69" s="91"/>
      <c r="ER69" s="91"/>
      <c r="ES69" s="91"/>
      <c r="ET69" s="96" t="e">
        <f t="shared" ref="ET69:ET100" si="71">AVERAGE(EP69:ES69)</f>
        <v>#DIV/0!</v>
      </c>
      <c r="EU69" s="90"/>
      <c r="EV69" s="91"/>
      <c r="EW69" s="91"/>
      <c r="EX69" s="91"/>
      <c r="EY69" s="96" t="e">
        <f t="shared" ref="EY69:EY100" si="72">AVERAGE(EU69:EX69)</f>
        <v>#DIV/0!</v>
      </c>
      <c r="EZ69" s="90"/>
      <c r="FA69" s="91"/>
      <c r="FB69" s="91"/>
      <c r="FC69" s="91"/>
      <c r="FD69" s="106" t="e">
        <f t="shared" ref="FD69:FD100" si="73">AVERAGE(EZ69:FC69)</f>
        <v>#DIV/0!</v>
      </c>
      <c r="FE69" s="90"/>
      <c r="FF69" s="91"/>
      <c r="FG69" s="91"/>
      <c r="FH69" s="91"/>
      <c r="FI69" s="107" t="e">
        <f t="shared" ref="FI69:FI100" si="74">AVERAGE(FE69:FH69)</f>
        <v>#DIV/0!</v>
      </c>
      <c r="FJ69" s="90"/>
      <c r="FK69" s="91"/>
      <c r="FL69" s="91"/>
      <c r="FM69" s="91"/>
      <c r="FN69" s="110" t="e">
        <f t="shared" ref="FN69:FN100" si="75">AVERAGE(FJ69:FM69)</f>
        <v>#DIV/0!</v>
      </c>
      <c r="FO69" s="90"/>
      <c r="FP69" s="91"/>
      <c r="FQ69" s="91"/>
      <c r="FR69" s="91"/>
      <c r="FS69" s="110" t="e">
        <f t="shared" ref="FS69:FS100" si="76">AVERAGE(FO69:FR69)</f>
        <v>#DIV/0!</v>
      </c>
      <c r="FT69" s="90"/>
      <c r="FU69" s="91"/>
      <c r="FV69" s="91"/>
      <c r="FW69" s="91"/>
      <c r="FX69" s="110" t="e">
        <f t="shared" ref="FX69:FX100" si="77">AVERAGE(FT69:FW69)</f>
        <v>#DIV/0!</v>
      </c>
      <c r="FY69" s="111" t="e">
        <f t="shared" si="53"/>
        <v>#DIV/0!</v>
      </c>
      <c r="FZ69" s="90"/>
      <c r="GA69" s="91"/>
      <c r="GB69" s="91"/>
      <c r="GC69" s="91"/>
      <c r="GD69" s="136" t="e">
        <f t="shared" ref="GD69:GD100" si="78">AVERAGE(FZ69:GC69)</f>
        <v>#DIV/0!</v>
      </c>
      <c r="GE69" s="113" t="e">
        <f t="shared" ref="GE69:GE100" si="79">AVERAGE(FZ69:GC69)</f>
        <v>#DIV/0!</v>
      </c>
      <c r="GF69" s="90"/>
      <c r="GG69" s="91"/>
      <c r="GH69" s="91"/>
      <c r="GI69" s="91"/>
      <c r="GJ69" s="91"/>
      <c r="GK69" s="91"/>
      <c r="GL69" s="91"/>
      <c r="GM69" s="91"/>
      <c r="GN69" s="136" t="e">
        <f t="shared" ref="GN69:GN100" si="80">AVERAGE(GF69:GM69)</f>
        <v>#DIV/0!</v>
      </c>
      <c r="GO69" s="110" t="e">
        <f t="shared" ref="GO69:GO100" si="81">AVERAGE(GF69:GK69)</f>
        <v>#DIV/0!</v>
      </c>
      <c r="GP69" s="90"/>
      <c r="GQ69" s="91"/>
      <c r="GR69" s="91"/>
      <c r="GS69" s="91"/>
      <c r="GT69" s="91"/>
      <c r="GU69" s="91"/>
      <c r="GV69" s="91"/>
      <c r="GW69" s="91"/>
      <c r="GX69" s="136" t="e">
        <f t="shared" ref="GX69:GX100" si="82">AVERAGE(GP69:GW69)</f>
        <v>#DIV/0!</v>
      </c>
      <c r="GY69" s="115" t="e">
        <f t="shared" ref="GY69:GY100" si="83">AVERAGE(GP69:GU69)</f>
        <v>#DIV/0!</v>
      </c>
      <c r="GZ69" s="90"/>
      <c r="HA69" s="137"/>
      <c r="HB69" s="137"/>
      <c r="HC69" s="137"/>
      <c r="HD69" s="137"/>
      <c r="HE69" s="91"/>
      <c r="HF69" s="91"/>
      <c r="HG69" s="91"/>
      <c r="HH69" s="136" t="e">
        <f t="shared" ref="HH69:HH100" si="84">AVERAGE(GZ69:HG69)</f>
        <v>#DIV/0!</v>
      </c>
      <c r="HI69" s="115" t="e">
        <f t="shared" ref="HI69:HI100" si="85">AVERAGE(GZ69:HE69)</f>
        <v>#DIV/0!</v>
      </c>
      <c r="HJ69" s="90"/>
      <c r="HK69" s="91"/>
      <c r="HL69" s="91"/>
      <c r="HM69" s="91"/>
      <c r="HN69" s="91"/>
      <c r="HO69" s="91"/>
      <c r="HP69" s="91"/>
      <c r="HQ69" s="91"/>
      <c r="HR69" s="136" t="e">
        <f t="shared" ref="HR69:HR100" si="86">AVERAGE(HJ69:HQ69)</f>
        <v>#DIV/0!</v>
      </c>
      <c r="HS69" s="115" t="e">
        <f t="shared" ref="HS69:HS100" si="87">AVERAGE(HJ69:HO69)</f>
        <v>#DIV/0!</v>
      </c>
      <c r="HT69" s="90"/>
      <c r="HU69" s="91"/>
      <c r="HV69" s="91"/>
      <c r="HW69" s="91"/>
      <c r="HX69" s="91"/>
      <c r="HY69" s="91"/>
      <c r="HZ69" s="91"/>
      <c r="IA69" s="91"/>
      <c r="IB69" s="136" t="e">
        <f t="shared" ref="IB69:IB100" si="88">AVERAGE(HT69:IA69)</f>
        <v>#DIV/0!</v>
      </c>
      <c r="IC69" s="117" t="e">
        <f t="shared" ref="IC69:IC100" si="89">AVERAGE(HT69:HY69)</f>
        <v>#DIV/0!</v>
      </c>
      <c r="ID69" s="138"/>
      <c r="IE69" s="120"/>
      <c r="IF69" s="120"/>
      <c r="IG69" s="121" t="e">
        <f t="shared" ref="IG69:IG100" si="90">(II69*50%)+(ID69*50%)</f>
        <v>#DIV/0!</v>
      </c>
      <c r="IH69" s="122" t="e">
        <f t="shared" si="54"/>
        <v>#DIV/0!</v>
      </c>
      <c r="II69" s="123" t="e">
        <f t="shared" ref="II69:II100" si="91">AVERAGE(GE69,GO69,GY69,HI69,IC69)</f>
        <v>#DIV/0!</v>
      </c>
      <c r="IJ69" s="124" t="e">
        <f t="shared" ref="IJ69:IJ100" si="92">AVERAGE(Z69,AO69,BD69,BS69,BX69,CM69,CR69,DA69,DL69,DZ69,EJ69,EO69,ET69,EY69,FY69,IH69)</f>
        <v>#DIV/0!</v>
      </c>
      <c r="IK69" s="166"/>
    </row>
    <row r="70" spans="1:247" x14ac:dyDescent="0.3">
      <c r="A70" s="84">
        <v>2</v>
      </c>
      <c r="B70" s="85"/>
      <c r="C70" s="85"/>
      <c r="D70" s="85"/>
      <c r="E70" s="85"/>
      <c r="F70" s="86"/>
      <c r="G70" s="87"/>
      <c r="H70" s="148" t="e">
        <f t="shared" si="50"/>
        <v>#DIV/0!</v>
      </c>
      <c r="I70" s="148" t="e">
        <f t="shared" si="51"/>
        <v>#DIV/0!</v>
      </c>
      <c r="J70" s="149"/>
      <c r="K70" s="150"/>
      <c r="L70" s="90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3"/>
      <c r="Y70" s="94" t="e">
        <f t="shared" si="55"/>
        <v>#DIV/0!</v>
      </c>
      <c r="Z70" s="95" t="e">
        <f t="shared" si="56"/>
        <v>#DIV/0!</v>
      </c>
      <c r="AA70" s="90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3"/>
      <c r="AN70" s="94" t="e">
        <f t="shared" si="57"/>
        <v>#DIV/0!</v>
      </c>
      <c r="AO70" s="95" t="e">
        <f t="shared" si="58"/>
        <v>#DIV/0!</v>
      </c>
      <c r="AP70" s="90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3"/>
      <c r="BC70" s="94" t="e">
        <f t="shared" si="59"/>
        <v>#DIV/0!</v>
      </c>
      <c r="BD70" s="95" t="e">
        <f t="shared" si="60"/>
        <v>#DIV/0!</v>
      </c>
      <c r="BE70" s="90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3"/>
      <c r="BR70" s="94" t="e">
        <f t="shared" si="61"/>
        <v>#DIV/0!</v>
      </c>
      <c r="BS70" s="95" t="e">
        <f t="shared" si="62"/>
        <v>#DIV/0!</v>
      </c>
      <c r="BT70" s="90"/>
      <c r="BU70" s="91"/>
      <c r="BV70" s="91"/>
      <c r="BW70" s="91"/>
      <c r="BX70" s="96" t="e">
        <f t="shared" si="63"/>
        <v>#DIV/0!</v>
      </c>
      <c r="BY70" s="90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3"/>
      <c r="CL70" s="94" t="e">
        <f t="shared" si="64"/>
        <v>#DIV/0!</v>
      </c>
      <c r="CM70" s="99" t="e">
        <f t="shared" si="65"/>
        <v>#DIV/0!</v>
      </c>
      <c r="CN70" s="90"/>
      <c r="CO70" s="91"/>
      <c r="CP70" s="91"/>
      <c r="CQ70" s="91"/>
      <c r="CR70" s="96" t="e">
        <f t="shared" si="66"/>
        <v>#DIV/0!</v>
      </c>
      <c r="CS70" s="141"/>
      <c r="CT70" s="120"/>
      <c r="CU70" s="91"/>
      <c r="CV70" s="91"/>
      <c r="CW70" s="91"/>
      <c r="CX70" s="91"/>
      <c r="CY70" s="91"/>
      <c r="CZ70" s="91"/>
      <c r="DA70" s="96" t="e">
        <f t="shared" si="48"/>
        <v>#DIV/0!</v>
      </c>
      <c r="DB70" s="141"/>
      <c r="DC70" s="120"/>
      <c r="DD70" s="91"/>
      <c r="DE70" s="91"/>
      <c r="DF70" s="91"/>
      <c r="DG70" s="91"/>
      <c r="DH70" s="91"/>
      <c r="DI70" s="91"/>
      <c r="DJ70" s="100" t="e">
        <f t="shared" si="67"/>
        <v>#DIV/0!</v>
      </c>
      <c r="DK70" s="101"/>
      <c r="DL70" s="99" t="e">
        <f t="shared" si="68"/>
        <v>#DIV/0!</v>
      </c>
      <c r="DM70" s="90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102"/>
      <c r="DZ70" s="103" t="e">
        <f t="shared" si="69"/>
        <v>#DIV/0!</v>
      </c>
      <c r="EA70" s="104" t="e">
        <f t="shared" si="52"/>
        <v>#DIV/0!</v>
      </c>
      <c r="EB70" s="90"/>
      <c r="EC70" s="91"/>
      <c r="ED70" s="91"/>
      <c r="EE70" s="91"/>
      <c r="EF70" s="91"/>
      <c r="EG70" s="91"/>
      <c r="EH70" s="91"/>
      <c r="EI70" s="91"/>
      <c r="EJ70" s="96" t="e">
        <f t="shared" si="49"/>
        <v>#DIV/0!</v>
      </c>
      <c r="EK70" s="90"/>
      <c r="EL70" s="91"/>
      <c r="EM70" s="91"/>
      <c r="EN70" s="91"/>
      <c r="EO70" s="96" t="e">
        <f t="shared" si="70"/>
        <v>#DIV/0!</v>
      </c>
      <c r="EP70" s="90"/>
      <c r="EQ70" s="91"/>
      <c r="ER70" s="91"/>
      <c r="ES70" s="91"/>
      <c r="ET70" s="96" t="e">
        <f t="shared" si="71"/>
        <v>#DIV/0!</v>
      </c>
      <c r="EU70" s="90"/>
      <c r="EV70" s="91"/>
      <c r="EW70" s="91"/>
      <c r="EX70" s="91"/>
      <c r="EY70" s="96" t="e">
        <f t="shared" si="72"/>
        <v>#DIV/0!</v>
      </c>
      <c r="EZ70" s="90"/>
      <c r="FA70" s="91"/>
      <c r="FB70" s="91"/>
      <c r="FC70" s="91"/>
      <c r="FD70" s="106" t="e">
        <f t="shared" si="73"/>
        <v>#DIV/0!</v>
      </c>
      <c r="FE70" s="90"/>
      <c r="FF70" s="91"/>
      <c r="FG70" s="91"/>
      <c r="FH70" s="91"/>
      <c r="FI70" s="107" t="e">
        <f t="shared" si="74"/>
        <v>#DIV/0!</v>
      </c>
      <c r="FJ70" s="90"/>
      <c r="FK70" s="91"/>
      <c r="FL70" s="91"/>
      <c r="FM70" s="91"/>
      <c r="FN70" s="110" t="e">
        <f t="shared" si="75"/>
        <v>#DIV/0!</v>
      </c>
      <c r="FO70" s="90"/>
      <c r="FP70" s="91"/>
      <c r="FQ70" s="91"/>
      <c r="FR70" s="91"/>
      <c r="FS70" s="110" t="e">
        <f t="shared" si="76"/>
        <v>#DIV/0!</v>
      </c>
      <c r="FT70" s="90"/>
      <c r="FU70" s="91"/>
      <c r="FV70" s="91"/>
      <c r="FW70" s="91"/>
      <c r="FX70" s="110" t="e">
        <f t="shared" si="77"/>
        <v>#DIV/0!</v>
      </c>
      <c r="FY70" s="111" t="e">
        <f t="shared" si="53"/>
        <v>#DIV/0!</v>
      </c>
      <c r="FZ70" s="90"/>
      <c r="GA70" s="91"/>
      <c r="GB70" s="91"/>
      <c r="GC70" s="91"/>
      <c r="GD70" s="136" t="e">
        <f t="shared" si="78"/>
        <v>#DIV/0!</v>
      </c>
      <c r="GE70" s="113" t="e">
        <f t="shared" si="79"/>
        <v>#DIV/0!</v>
      </c>
      <c r="GF70" s="90"/>
      <c r="GG70" s="91"/>
      <c r="GH70" s="91"/>
      <c r="GI70" s="91"/>
      <c r="GJ70" s="91"/>
      <c r="GK70" s="91"/>
      <c r="GL70" s="91"/>
      <c r="GM70" s="91"/>
      <c r="GN70" s="136" t="e">
        <f t="shared" si="80"/>
        <v>#DIV/0!</v>
      </c>
      <c r="GO70" s="110" t="e">
        <f t="shared" si="81"/>
        <v>#DIV/0!</v>
      </c>
      <c r="GP70" s="90"/>
      <c r="GQ70" s="91"/>
      <c r="GR70" s="91"/>
      <c r="GS70" s="91"/>
      <c r="GT70" s="91"/>
      <c r="GU70" s="91"/>
      <c r="GV70" s="91"/>
      <c r="GW70" s="91"/>
      <c r="GX70" s="136" t="e">
        <f t="shared" si="82"/>
        <v>#DIV/0!</v>
      </c>
      <c r="GY70" s="115" t="e">
        <f t="shared" si="83"/>
        <v>#DIV/0!</v>
      </c>
      <c r="GZ70" s="90"/>
      <c r="HA70" s="137"/>
      <c r="HB70" s="137"/>
      <c r="HC70" s="137"/>
      <c r="HD70" s="137"/>
      <c r="HE70" s="91"/>
      <c r="HF70" s="91"/>
      <c r="HG70" s="91"/>
      <c r="HH70" s="136" t="e">
        <f t="shared" si="84"/>
        <v>#DIV/0!</v>
      </c>
      <c r="HI70" s="115" t="e">
        <f t="shared" si="85"/>
        <v>#DIV/0!</v>
      </c>
      <c r="HJ70" s="90"/>
      <c r="HK70" s="91"/>
      <c r="HL70" s="91"/>
      <c r="HM70" s="91"/>
      <c r="HN70" s="91"/>
      <c r="HO70" s="91"/>
      <c r="HP70" s="91"/>
      <c r="HQ70" s="91"/>
      <c r="HR70" s="136" t="e">
        <f t="shared" si="86"/>
        <v>#DIV/0!</v>
      </c>
      <c r="HS70" s="115" t="e">
        <f t="shared" si="87"/>
        <v>#DIV/0!</v>
      </c>
      <c r="HT70" s="90"/>
      <c r="HU70" s="91"/>
      <c r="HV70" s="91"/>
      <c r="HW70" s="91"/>
      <c r="HX70" s="91"/>
      <c r="HY70" s="91"/>
      <c r="HZ70" s="91"/>
      <c r="IA70" s="91"/>
      <c r="IB70" s="136" t="e">
        <f t="shared" si="88"/>
        <v>#DIV/0!</v>
      </c>
      <c r="IC70" s="117" t="e">
        <f t="shared" si="89"/>
        <v>#DIV/0!</v>
      </c>
      <c r="ID70" s="138"/>
      <c r="IE70" s="120"/>
      <c r="IF70" s="120"/>
      <c r="IG70" s="121" t="e">
        <f t="shared" si="90"/>
        <v>#DIV/0!</v>
      </c>
      <c r="IH70" s="122" t="e">
        <f t="shared" si="54"/>
        <v>#DIV/0!</v>
      </c>
      <c r="II70" s="123" t="e">
        <f t="shared" si="91"/>
        <v>#DIV/0!</v>
      </c>
      <c r="IJ70" s="124" t="e">
        <f t="shared" si="92"/>
        <v>#DIV/0!</v>
      </c>
      <c r="IK70" s="166"/>
    </row>
    <row r="71" spans="1:247" x14ac:dyDescent="0.3">
      <c r="A71" s="84">
        <v>3</v>
      </c>
      <c r="B71" s="85"/>
      <c r="C71" s="85"/>
      <c r="D71" s="85"/>
      <c r="E71" s="85"/>
      <c r="F71" s="86"/>
      <c r="G71" s="87"/>
      <c r="H71" s="148" t="e">
        <f t="shared" si="50"/>
        <v>#DIV/0!</v>
      </c>
      <c r="I71" s="148" t="e">
        <f t="shared" si="51"/>
        <v>#DIV/0!</v>
      </c>
      <c r="J71" s="149"/>
      <c r="K71" s="150"/>
      <c r="L71" s="90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3"/>
      <c r="Y71" s="94" t="e">
        <f t="shared" si="55"/>
        <v>#DIV/0!</v>
      </c>
      <c r="Z71" s="95" t="e">
        <f t="shared" si="56"/>
        <v>#DIV/0!</v>
      </c>
      <c r="AA71" s="90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3"/>
      <c r="AN71" s="94" t="e">
        <f t="shared" si="57"/>
        <v>#DIV/0!</v>
      </c>
      <c r="AO71" s="95" t="e">
        <f t="shared" si="58"/>
        <v>#DIV/0!</v>
      </c>
      <c r="AP71" s="90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3"/>
      <c r="BC71" s="94" t="e">
        <f t="shared" si="59"/>
        <v>#DIV/0!</v>
      </c>
      <c r="BD71" s="95" t="e">
        <f t="shared" si="60"/>
        <v>#DIV/0!</v>
      </c>
      <c r="BE71" s="90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3"/>
      <c r="BR71" s="94" t="e">
        <f t="shared" si="61"/>
        <v>#DIV/0!</v>
      </c>
      <c r="BS71" s="95" t="e">
        <f t="shared" si="62"/>
        <v>#DIV/0!</v>
      </c>
      <c r="BT71" s="90"/>
      <c r="BU71" s="91"/>
      <c r="BV71" s="91"/>
      <c r="BW71" s="91"/>
      <c r="BX71" s="96" t="e">
        <f t="shared" si="63"/>
        <v>#DIV/0!</v>
      </c>
      <c r="BY71" s="90"/>
      <c r="BZ71" s="91"/>
      <c r="CA71" s="91"/>
      <c r="CB71" s="91"/>
      <c r="CC71" s="91"/>
      <c r="CD71" s="91"/>
      <c r="CE71" s="91"/>
      <c r="CF71" s="91"/>
      <c r="CG71" s="91"/>
      <c r="CH71" s="91"/>
      <c r="CI71" s="91"/>
      <c r="CJ71" s="91"/>
      <c r="CK71" s="93"/>
      <c r="CL71" s="94" t="e">
        <f t="shared" si="64"/>
        <v>#DIV/0!</v>
      </c>
      <c r="CM71" s="99" t="e">
        <f t="shared" si="65"/>
        <v>#DIV/0!</v>
      </c>
      <c r="CN71" s="90"/>
      <c r="CO71" s="91"/>
      <c r="CP71" s="91"/>
      <c r="CQ71" s="91"/>
      <c r="CR71" s="96" t="e">
        <f t="shared" si="66"/>
        <v>#DIV/0!</v>
      </c>
      <c r="CS71" s="141"/>
      <c r="CT71" s="120"/>
      <c r="CU71" s="91"/>
      <c r="CV71" s="91"/>
      <c r="CW71" s="91"/>
      <c r="CX71" s="91"/>
      <c r="CY71" s="91"/>
      <c r="CZ71" s="91"/>
      <c r="DA71" s="96" t="e">
        <f t="shared" si="48"/>
        <v>#DIV/0!</v>
      </c>
      <c r="DB71" s="141"/>
      <c r="DC71" s="120"/>
      <c r="DD71" s="91"/>
      <c r="DE71" s="91"/>
      <c r="DF71" s="91"/>
      <c r="DG71" s="91"/>
      <c r="DH71" s="91"/>
      <c r="DI71" s="91"/>
      <c r="DJ71" s="100" t="e">
        <f t="shared" si="67"/>
        <v>#DIV/0!</v>
      </c>
      <c r="DK71" s="101"/>
      <c r="DL71" s="99" t="e">
        <f t="shared" si="68"/>
        <v>#DIV/0!</v>
      </c>
      <c r="DM71" s="90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102"/>
      <c r="DZ71" s="103" t="e">
        <f t="shared" si="69"/>
        <v>#DIV/0!</v>
      </c>
      <c r="EA71" s="104" t="e">
        <f t="shared" si="52"/>
        <v>#DIV/0!</v>
      </c>
      <c r="EB71" s="90"/>
      <c r="EC71" s="91"/>
      <c r="ED71" s="91"/>
      <c r="EE71" s="91"/>
      <c r="EF71" s="91"/>
      <c r="EG71" s="91"/>
      <c r="EH71" s="91"/>
      <c r="EI71" s="91"/>
      <c r="EJ71" s="96" t="e">
        <f t="shared" si="49"/>
        <v>#DIV/0!</v>
      </c>
      <c r="EK71" s="90"/>
      <c r="EL71" s="91"/>
      <c r="EM71" s="91"/>
      <c r="EN71" s="91"/>
      <c r="EO71" s="96" t="e">
        <f t="shared" si="70"/>
        <v>#DIV/0!</v>
      </c>
      <c r="EP71" s="90"/>
      <c r="EQ71" s="91"/>
      <c r="ER71" s="91"/>
      <c r="ES71" s="91"/>
      <c r="ET71" s="96" t="e">
        <f t="shared" si="71"/>
        <v>#DIV/0!</v>
      </c>
      <c r="EU71" s="90"/>
      <c r="EV71" s="91"/>
      <c r="EW71" s="91"/>
      <c r="EX71" s="91"/>
      <c r="EY71" s="96" t="e">
        <f t="shared" si="72"/>
        <v>#DIV/0!</v>
      </c>
      <c r="EZ71" s="90"/>
      <c r="FA71" s="91"/>
      <c r="FB71" s="91"/>
      <c r="FC71" s="91"/>
      <c r="FD71" s="106" t="e">
        <f t="shared" si="73"/>
        <v>#DIV/0!</v>
      </c>
      <c r="FE71" s="90"/>
      <c r="FF71" s="91"/>
      <c r="FG71" s="91"/>
      <c r="FH71" s="91"/>
      <c r="FI71" s="107" t="e">
        <f t="shared" si="74"/>
        <v>#DIV/0!</v>
      </c>
      <c r="FJ71" s="90"/>
      <c r="FK71" s="91"/>
      <c r="FL71" s="91"/>
      <c r="FM71" s="91"/>
      <c r="FN71" s="110" t="e">
        <f t="shared" si="75"/>
        <v>#DIV/0!</v>
      </c>
      <c r="FO71" s="90"/>
      <c r="FP71" s="91"/>
      <c r="FQ71" s="91"/>
      <c r="FR71" s="91"/>
      <c r="FS71" s="110" t="e">
        <f t="shared" si="76"/>
        <v>#DIV/0!</v>
      </c>
      <c r="FT71" s="90"/>
      <c r="FU71" s="91"/>
      <c r="FV71" s="91"/>
      <c r="FW71" s="91"/>
      <c r="FX71" s="110" t="e">
        <f t="shared" si="77"/>
        <v>#DIV/0!</v>
      </c>
      <c r="FY71" s="111" t="e">
        <f t="shared" si="53"/>
        <v>#DIV/0!</v>
      </c>
      <c r="FZ71" s="90"/>
      <c r="GA71" s="91"/>
      <c r="GB71" s="91"/>
      <c r="GC71" s="91"/>
      <c r="GD71" s="136" t="e">
        <f t="shared" si="78"/>
        <v>#DIV/0!</v>
      </c>
      <c r="GE71" s="113" t="e">
        <f t="shared" si="79"/>
        <v>#DIV/0!</v>
      </c>
      <c r="GF71" s="90"/>
      <c r="GG71" s="91"/>
      <c r="GH71" s="91"/>
      <c r="GI71" s="91"/>
      <c r="GJ71" s="91"/>
      <c r="GK71" s="91"/>
      <c r="GL71" s="91"/>
      <c r="GM71" s="91"/>
      <c r="GN71" s="136" t="e">
        <f t="shared" si="80"/>
        <v>#DIV/0!</v>
      </c>
      <c r="GO71" s="110" t="e">
        <f t="shared" si="81"/>
        <v>#DIV/0!</v>
      </c>
      <c r="GP71" s="90"/>
      <c r="GQ71" s="91"/>
      <c r="GR71" s="91"/>
      <c r="GS71" s="91"/>
      <c r="GT71" s="91"/>
      <c r="GU71" s="91"/>
      <c r="GV71" s="91"/>
      <c r="GW71" s="91"/>
      <c r="GX71" s="136" t="e">
        <f t="shared" si="82"/>
        <v>#DIV/0!</v>
      </c>
      <c r="GY71" s="115" t="e">
        <f t="shared" si="83"/>
        <v>#DIV/0!</v>
      </c>
      <c r="GZ71" s="90"/>
      <c r="HA71" s="137"/>
      <c r="HB71" s="137"/>
      <c r="HC71" s="137"/>
      <c r="HD71" s="137"/>
      <c r="HE71" s="91"/>
      <c r="HF71" s="91"/>
      <c r="HG71" s="91"/>
      <c r="HH71" s="136" t="e">
        <f t="shared" si="84"/>
        <v>#DIV/0!</v>
      </c>
      <c r="HI71" s="115" t="e">
        <f t="shared" si="85"/>
        <v>#DIV/0!</v>
      </c>
      <c r="HJ71" s="90"/>
      <c r="HK71" s="91"/>
      <c r="HL71" s="91"/>
      <c r="HM71" s="91"/>
      <c r="HN71" s="91"/>
      <c r="HO71" s="91"/>
      <c r="HP71" s="91"/>
      <c r="HQ71" s="91"/>
      <c r="HR71" s="136" t="e">
        <f t="shared" si="86"/>
        <v>#DIV/0!</v>
      </c>
      <c r="HS71" s="115" t="e">
        <f t="shared" si="87"/>
        <v>#DIV/0!</v>
      </c>
      <c r="HT71" s="90"/>
      <c r="HU71" s="91"/>
      <c r="HV71" s="91"/>
      <c r="HW71" s="91"/>
      <c r="HX71" s="91"/>
      <c r="HY71" s="91"/>
      <c r="HZ71" s="91"/>
      <c r="IA71" s="91"/>
      <c r="IB71" s="136" t="e">
        <f t="shared" si="88"/>
        <v>#DIV/0!</v>
      </c>
      <c r="IC71" s="117" t="e">
        <f t="shared" si="89"/>
        <v>#DIV/0!</v>
      </c>
      <c r="ID71" s="138"/>
      <c r="IE71" s="120"/>
      <c r="IF71" s="120"/>
      <c r="IG71" s="121" t="e">
        <f t="shared" si="90"/>
        <v>#DIV/0!</v>
      </c>
      <c r="IH71" s="122" t="e">
        <f t="shared" si="54"/>
        <v>#DIV/0!</v>
      </c>
      <c r="II71" s="123" t="e">
        <f t="shared" si="91"/>
        <v>#DIV/0!</v>
      </c>
      <c r="IJ71" s="124" t="e">
        <f t="shared" si="92"/>
        <v>#DIV/0!</v>
      </c>
      <c r="IK71" s="166"/>
    </row>
    <row r="72" spans="1:247" x14ac:dyDescent="0.3">
      <c r="A72" s="84">
        <v>4</v>
      </c>
      <c r="B72" s="85"/>
      <c r="C72" s="85"/>
      <c r="D72" s="85"/>
      <c r="E72" s="85"/>
      <c r="F72" s="86"/>
      <c r="G72" s="87"/>
      <c r="H72" s="148" t="e">
        <f t="shared" si="50"/>
        <v>#DIV/0!</v>
      </c>
      <c r="I72" s="148" t="e">
        <f t="shared" si="51"/>
        <v>#DIV/0!</v>
      </c>
      <c r="J72" s="149"/>
      <c r="K72" s="150"/>
      <c r="L72" s="90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3"/>
      <c r="Y72" s="94" t="e">
        <f t="shared" si="55"/>
        <v>#DIV/0!</v>
      </c>
      <c r="Z72" s="95" t="e">
        <f t="shared" si="56"/>
        <v>#DIV/0!</v>
      </c>
      <c r="AA72" s="90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3"/>
      <c r="AN72" s="94" t="e">
        <f t="shared" si="57"/>
        <v>#DIV/0!</v>
      </c>
      <c r="AO72" s="95" t="e">
        <f t="shared" si="58"/>
        <v>#DIV/0!</v>
      </c>
      <c r="AP72" s="90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3"/>
      <c r="BC72" s="94" t="e">
        <f t="shared" si="59"/>
        <v>#DIV/0!</v>
      </c>
      <c r="BD72" s="95" t="e">
        <f t="shared" si="60"/>
        <v>#DIV/0!</v>
      </c>
      <c r="BE72" s="90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3"/>
      <c r="BR72" s="94" t="e">
        <f t="shared" si="61"/>
        <v>#DIV/0!</v>
      </c>
      <c r="BS72" s="95" t="e">
        <f t="shared" si="62"/>
        <v>#DIV/0!</v>
      </c>
      <c r="BT72" s="90"/>
      <c r="BU72" s="91"/>
      <c r="BV72" s="91"/>
      <c r="BW72" s="91"/>
      <c r="BX72" s="96" t="e">
        <f t="shared" si="63"/>
        <v>#DIV/0!</v>
      </c>
      <c r="BY72" s="90"/>
      <c r="BZ72" s="91"/>
      <c r="CA72" s="91"/>
      <c r="CB72" s="91"/>
      <c r="CC72" s="91"/>
      <c r="CD72" s="91"/>
      <c r="CE72" s="91"/>
      <c r="CF72" s="91"/>
      <c r="CG72" s="91"/>
      <c r="CH72" s="91"/>
      <c r="CI72" s="91"/>
      <c r="CJ72" s="91"/>
      <c r="CK72" s="93"/>
      <c r="CL72" s="94" t="e">
        <f t="shared" si="64"/>
        <v>#DIV/0!</v>
      </c>
      <c r="CM72" s="99" t="e">
        <f t="shared" si="65"/>
        <v>#DIV/0!</v>
      </c>
      <c r="CN72" s="90"/>
      <c r="CO72" s="91"/>
      <c r="CP72" s="91"/>
      <c r="CQ72" s="91"/>
      <c r="CR72" s="96" t="e">
        <f t="shared" si="66"/>
        <v>#DIV/0!</v>
      </c>
      <c r="CS72" s="141"/>
      <c r="CT72" s="120"/>
      <c r="CU72" s="91"/>
      <c r="CV72" s="91"/>
      <c r="CW72" s="91"/>
      <c r="CX72" s="91"/>
      <c r="CY72" s="91"/>
      <c r="CZ72" s="91"/>
      <c r="DA72" s="96" t="e">
        <f t="shared" si="48"/>
        <v>#DIV/0!</v>
      </c>
      <c r="DB72" s="141"/>
      <c r="DC72" s="120"/>
      <c r="DD72" s="91"/>
      <c r="DE72" s="91"/>
      <c r="DF72" s="91"/>
      <c r="DG72" s="91"/>
      <c r="DH72" s="91"/>
      <c r="DI72" s="91"/>
      <c r="DJ72" s="100" t="e">
        <f t="shared" si="67"/>
        <v>#DIV/0!</v>
      </c>
      <c r="DK72" s="101"/>
      <c r="DL72" s="99" t="e">
        <f t="shared" si="68"/>
        <v>#DIV/0!</v>
      </c>
      <c r="DM72" s="90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102"/>
      <c r="DZ72" s="103" t="e">
        <f t="shared" si="69"/>
        <v>#DIV/0!</v>
      </c>
      <c r="EA72" s="104" t="e">
        <f t="shared" si="52"/>
        <v>#DIV/0!</v>
      </c>
      <c r="EB72" s="90"/>
      <c r="EC72" s="91"/>
      <c r="ED72" s="91"/>
      <c r="EE72" s="91"/>
      <c r="EF72" s="91"/>
      <c r="EG72" s="91"/>
      <c r="EH72" s="91"/>
      <c r="EI72" s="91"/>
      <c r="EJ72" s="96" t="e">
        <f t="shared" si="49"/>
        <v>#DIV/0!</v>
      </c>
      <c r="EK72" s="90"/>
      <c r="EL72" s="91"/>
      <c r="EM72" s="91"/>
      <c r="EN72" s="91"/>
      <c r="EO72" s="96" t="e">
        <f t="shared" si="70"/>
        <v>#DIV/0!</v>
      </c>
      <c r="EP72" s="90"/>
      <c r="EQ72" s="91"/>
      <c r="ER72" s="91"/>
      <c r="ES72" s="91"/>
      <c r="ET72" s="96" t="e">
        <f t="shared" si="71"/>
        <v>#DIV/0!</v>
      </c>
      <c r="EU72" s="90"/>
      <c r="EV72" s="91"/>
      <c r="EW72" s="91"/>
      <c r="EX72" s="91"/>
      <c r="EY72" s="96" t="e">
        <f t="shared" si="72"/>
        <v>#DIV/0!</v>
      </c>
      <c r="EZ72" s="90"/>
      <c r="FA72" s="91"/>
      <c r="FB72" s="91"/>
      <c r="FC72" s="91"/>
      <c r="FD72" s="106" t="e">
        <f t="shared" si="73"/>
        <v>#DIV/0!</v>
      </c>
      <c r="FE72" s="90"/>
      <c r="FF72" s="91"/>
      <c r="FG72" s="91"/>
      <c r="FH72" s="91"/>
      <c r="FI72" s="107" t="e">
        <f t="shared" si="74"/>
        <v>#DIV/0!</v>
      </c>
      <c r="FJ72" s="90"/>
      <c r="FK72" s="91"/>
      <c r="FL72" s="91"/>
      <c r="FM72" s="91"/>
      <c r="FN72" s="110" t="e">
        <f t="shared" si="75"/>
        <v>#DIV/0!</v>
      </c>
      <c r="FO72" s="90"/>
      <c r="FP72" s="91"/>
      <c r="FQ72" s="91"/>
      <c r="FR72" s="91"/>
      <c r="FS72" s="110" t="e">
        <f t="shared" si="76"/>
        <v>#DIV/0!</v>
      </c>
      <c r="FT72" s="90"/>
      <c r="FU72" s="91"/>
      <c r="FV72" s="91"/>
      <c r="FW72" s="91"/>
      <c r="FX72" s="110" t="e">
        <f t="shared" si="77"/>
        <v>#DIV/0!</v>
      </c>
      <c r="FY72" s="111" t="e">
        <f t="shared" si="53"/>
        <v>#DIV/0!</v>
      </c>
      <c r="FZ72" s="90"/>
      <c r="GA72" s="91"/>
      <c r="GB72" s="91"/>
      <c r="GC72" s="91"/>
      <c r="GD72" s="136" t="e">
        <f t="shared" si="78"/>
        <v>#DIV/0!</v>
      </c>
      <c r="GE72" s="113" t="e">
        <f t="shared" si="79"/>
        <v>#DIV/0!</v>
      </c>
      <c r="GF72" s="90"/>
      <c r="GG72" s="91"/>
      <c r="GH72" s="91"/>
      <c r="GI72" s="91"/>
      <c r="GJ72" s="91"/>
      <c r="GK72" s="91"/>
      <c r="GL72" s="91"/>
      <c r="GM72" s="91"/>
      <c r="GN72" s="136" t="e">
        <f t="shared" si="80"/>
        <v>#DIV/0!</v>
      </c>
      <c r="GO72" s="110" t="e">
        <f t="shared" si="81"/>
        <v>#DIV/0!</v>
      </c>
      <c r="GP72" s="90"/>
      <c r="GQ72" s="91"/>
      <c r="GR72" s="91"/>
      <c r="GS72" s="91"/>
      <c r="GT72" s="91"/>
      <c r="GU72" s="91"/>
      <c r="GV72" s="91"/>
      <c r="GW72" s="91"/>
      <c r="GX72" s="136" t="e">
        <f t="shared" si="82"/>
        <v>#DIV/0!</v>
      </c>
      <c r="GY72" s="115" t="e">
        <f t="shared" si="83"/>
        <v>#DIV/0!</v>
      </c>
      <c r="GZ72" s="90"/>
      <c r="HA72" s="137"/>
      <c r="HB72" s="137"/>
      <c r="HC72" s="137"/>
      <c r="HD72" s="137"/>
      <c r="HE72" s="91"/>
      <c r="HF72" s="91"/>
      <c r="HG72" s="91"/>
      <c r="HH72" s="136" t="e">
        <f t="shared" si="84"/>
        <v>#DIV/0!</v>
      </c>
      <c r="HI72" s="115" t="e">
        <f t="shared" si="85"/>
        <v>#DIV/0!</v>
      </c>
      <c r="HJ72" s="90"/>
      <c r="HK72" s="91"/>
      <c r="HL72" s="91"/>
      <c r="HM72" s="91"/>
      <c r="HN72" s="91"/>
      <c r="HO72" s="91"/>
      <c r="HP72" s="91"/>
      <c r="HQ72" s="91"/>
      <c r="HR72" s="136" t="e">
        <f t="shared" si="86"/>
        <v>#DIV/0!</v>
      </c>
      <c r="HS72" s="115" t="e">
        <f t="shared" si="87"/>
        <v>#DIV/0!</v>
      </c>
      <c r="HT72" s="90"/>
      <c r="HU72" s="91"/>
      <c r="HV72" s="91"/>
      <c r="HW72" s="91"/>
      <c r="HX72" s="91"/>
      <c r="HY72" s="91"/>
      <c r="HZ72" s="91"/>
      <c r="IA72" s="91"/>
      <c r="IB72" s="136" t="e">
        <f t="shared" si="88"/>
        <v>#DIV/0!</v>
      </c>
      <c r="IC72" s="117" t="e">
        <f t="shared" si="89"/>
        <v>#DIV/0!</v>
      </c>
      <c r="ID72" s="138"/>
      <c r="IE72" s="120"/>
      <c r="IF72" s="120"/>
      <c r="IG72" s="121" t="e">
        <f t="shared" si="90"/>
        <v>#DIV/0!</v>
      </c>
      <c r="IH72" s="122" t="e">
        <f t="shared" si="54"/>
        <v>#DIV/0!</v>
      </c>
      <c r="II72" s="123" t="e">
        <f t="shared" si="91"/>
        <v>#DIV/0!</v>
      </c>
      <c r="IJ72" s="124" t="e">
        <f t="shared" si="92"/>
        <v>#DIV/0!</v>
      </c>
      <c r="IK72" s="166"/>
    </row>
    <row r="73" spans="1:247" x14ac:dyDescent="0.3">
      <c r="A73" s="84">
        <v>5</v>
      </c>
      <c r="B73" s="85"/>
      <c r="C73" s="85"/>
      <c r="D73" s="85"/>
      <c r="E73" s="85"/>
      <c r="F73" s="88"/>
      <c r="G73" s="87"/>
      <c r="H73" s="148" t="e">
        <f t="shared" si="50"/>
        <v>#DIV/0!</v>
      </c>
      <c r="I73" s="148" t="e">
        <f t="shared" si="51"/>
        <v>#DIV/0!</v>
      </c>
      <c r="J73" s="149"/>
      <c r="K73" s="150"/>
      <c r="L73" s="90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3"/>
      <c r="Y73" s="94" t="e">
        <f t="shared" si="55"/>
        <v>#DIV/0!</v>
      </c>
      <c r="Z73" s="95" t="e">
        <f t="shared" si="56"/>
        <v>#DIV/0!</v>
      </c>
      <c r="AA73" s="90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3"/>
      <c r="AN73" s="94" t="e">
        <f t="shared" si="57"/>
        <v>#DIV/0!</v>
      </c>
      <c r="AO73" s="95" t="e">
        <f t="shared" si="58"/>
        <v>#DIV/0!</v>
      </c>
      <c r="AP73" s="90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3"/>
      <c r="BC73" s="94" t="e">
        <f t="shared" si="59"/>
        <v>#DIV/0!</v>
      </c>
      <c r="BD73" s="95" t="e">
        <f t="shared" si="60"/>
        <v>#DIV/0!</v>
      </c>
      <c r="BE73" s="90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3"/>
      <c r="BR73" s="94" t="e">
        <f t="shared" si="61"/>
        <v>#DIV/0!</v>
      </c>
      <c r="BS73" s="95" t="e">
        <f t="shared" si="62"/>
        <v>#DIV/0!</v>
      </c>
      <c r="BT73" s="90"/>
      <c r="BU73" s="91"/>
      <c r="BV73" s="91"/>
      <c r="BW73" s="91"/>
      <c r="BX73" s="96" t="e">
        <f t="shared" si="63"/>
        <v>#DIV/0!</v>
      </c>
      <c r="BY73" s="90"/>
      <c r="BZ73" s="91"/>
      <c r="CA73" s="91"/>
      <c r="CB73" s="91"/>
      <c r="CC73" s="91"/>
      <c r="CD73" s="91"/>
      <c r="CE73" s="91"/>
      <c r="CF73" s="91"/>
      <c r="CG73" s="91"/>
      <c r="CH73" s="91"/>
      <c r="CI73" s="91"/>
      <c r="CJ73" s="91"/>
      <c r="CK73" s="93"/>
      <c r="CL73" s="94" t="e">
        <f t="shared" si="64"/>
        <v>#DIV/0!</v>
      </c>
      <c r="CM73" s="99" t="e">
        <f t="shared" si="65"/>
        <v>#DIV/0!</v>
      </c>
      <c r="CN73" s="90"/>
      <c r="CO73" s="91"/>
      <c r="CP73" s="91"/>
      <c r="CQ73" s="91"/>
      <c r="CR73" s="96" t="e">
        <f t="shared" si="66"/>
        <v>#DIV/0!</v>
      </c>
      <c r="CS73" s="141"/>
      <c r="CT73" s="120"/>
      <c r="CU73" s="91"/>
      <c r="CV73" s="91"/>
      <c r="CW73" s="91"/>
      <c r="CX73" s="91"/>
      <c r="CY73" s="91"/>
      <c r="CZ73" s="91"/>
      <c r="DA73" s="96" t="e">
        <f t="shared" si="48"/>
        <v>#DIV/0!</v>
      </c>
      <c r="DB73" s="141"/>
      <c r="DC73" s="120"/>
      <c r="DD73" s="91"/>
      <c r="DE73" s="91"/>
      <c r="DF73" s="91"/>
      <c r="DG73" s="91"/>
      <c r="DH73" s="91"/>
      <c r="DI73" s="91"/>
      <c r="DJ73" s="100" t="e">
        <f t="shared" si="67"/>
        <v>#DIV/0!</v>
      </c>
      <c r="DK73" s="101"/>
      <c r="DL73" s="99" t="e">
        <f t="shared" si="68"/>
        <v>#DIV/0!</v>
      </c>
      <c r="DM73" s="90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102"/>
      <c r="DZ73" s="103" t="e">
        <f t="shared" si="69"/>
        <v>#DIV/0!</v>
      </c>
      <c r="EA73" s="104" t="e">
        <f t="shared" si="52"/>
        <v>#DIV/0!</v>
      </c>
      <c r="EB73" s="90"/>
      <c r="EC73" s="91"/>
      <c r="ED73" s="91"/>
      <c r="EE73" s="91"/>
      <c r="EF73" s="91"/>
      <c r="EG73" s="91"/>
      <c r="EH73" s="91"/>
      <c r="EI73" s="91"/>
      <c r="EJ73" s="96" t="e">
        <f t="shared" si="49"/>
        <v>#DIV/0!</v>
      </c>
      <c r="EK73" s="90"/>
      <c r="EL73" s="91"/>
      <c r="EM73" s="91"/>
      <c r="EN73" s="91"/>
      <c r="EO73" s="96" t="e">
        <f t="shared" si="70"/>
        <v>#DIV/0!</v>
      </c>
      <c r="EP73" s="90"/>
      <c r="EQ73" s="91"/>
      <c r="ER73" s="91"/>
      <c r="ES73" s="91"/>
      <c r="ET73" s="96" t="e">
        <f t="shared" si="71"/>
        <v>#DIV/0!</v>
      </c>
      <c r="EU73" s="90"/>
      <c r="EV73" s="91"/>
      <c r="EW73" s="91"/>
      <c r="EX73" s="91"/>
      <c r="EY73" s="96" t="e">
        <f t="shared" si="72"/>
        <v>#DIV/0!</v>
      </c>
      <c r="EZ73" s="90"/>
      <c r="FA73" s="91"/>
      <c r="FB73" s="91"/>
      <c r="FC73" s="91"/>
      <c r="FD73" s="106" t="e">
        <f t="shared" si="73"/>
        <v>#DIV/0!</v>
      </c>
      <c r="FE73" s="90"/>
      <c r="FF73" s="91"/>
      <c r="FG73" s="91"/>
      <c r="FH73" s="91"/>
      <c r="FI73" s="107" t="e">
        <f t="shared" si="74"/>
        <v>#DIV/0!</v>
      </c>
      <c r="FJ73" s="90"/>
      <c r="FK73" s="91"/>
      <c r="FL73" s="91"/>
      <c r="FM73" s="91"/>
      <c r="FN73" s="110" t="e">
        <f t="shared" si="75"/>
        <v>#DIV/0!</v>
      </c>
      <c r="FO73" s="90"/>
      <c r="FP73" s="91"/>
      <c r="FQ73" s="91"/>
      <c r="FR73" s="91"/>
      <c r="FS73" s="110" t="e">
        <f t="shared" si="76"/>
        <v>#DIV/0!</v>
      </c>
      <c r="FT73" s="90"/>
      <c r="FU73" s="91"/>
      <c r="FV73" s="91"/>
      <c r="FW73" s="91"/>
      <c r="FX73" s="110" t="e">
        <f t="shared" si="77"/>
        <v>#DIV/0!</v>
      </c>
      <c r="FY73" s="111" t="e">
        <f t="shared" si="53"/>
        <v>#DIV/0!</v>
      </c>
      <c r="FZ73" s="90"/>
      <c r="GA73" s="91"/>
      <c r="GB73" s="91"/>
      <c r="GC73" s="91"/>
      <c r="GD73" s="136" t="e">
        <f t="shared" si="78"/>
        <v>#DIV/0!</v>
      </c>
      <c r="GE73" s="113" t="e">
        <f t="shared" si="79"/>
        <v>#DIV/0!</v>
      </c>
      <c r="GF73" s="90"/>
      <c r="GG73" s="91"/>
      <c r="GH73" s="91"/>
      <c r="GI73" s="91"/>
      <c r="GJ73" s="91"/>
      <c r="GK73" s="91"/>
      <c r="GL73" s="91"/>
      <c r="GM73" s="91"/>
      <c r="GN73" s="136" t="e">
        <f t="shared" si="80"/>
        <v>#DIV/0!</v>
      </c>
      <c r="GO73" s="110" t="e">
        <f t="shared" si="81"/>
        <v>#DIV/0!</v>
      </c>
      <c r="GP73" s="90"/>
      <c r="GQ73" s="91"/>
      <c r="GR73" s="91"/>
      <c r="GS73" s="91"/>
      <c r="GT73" s="91"/>
      <c r="GU73" s="91"/>
      <c r="GV73" s="91"/>
      <c r="GW73" s="91"/>
      <c r="GX73" s="136" t="e">
        <f t="shared" si="82"/>
        <v>#DIV/0!</v>
      </c>
      <c r="GY73" s="115" t="e">
        <f t="shared" si="83"/>
        <v>#DIV/0!</v>
      </c>
      <c r="GZ73" s="90"/>
      <c r="HA73" s="137"/>
      <c r="HB73" s="137"/>
      <c r="HC73" s="137"/>
      <c r="HD73" s="137"/>
      <c r="HE73" s="91"/>
      <c r="HF73" s="91"/>
      <c r="HG73" s="91"/>
      <c r="HH73" s="136" t="e">
        <f t="shared" si="84"/>
        <v>#DIV/0!</v>
      </c>
      <c r="HI73" s="115" t="e">
        <f t="shared" si="85"/>
        <v>#DIV/0!</v>
      </c>
      <c r="HJ73" s="90"/>
      <c r="HK73" s="91"/>
      <c r="HL73" s="91"/>
      <c r="HM73" s="91"/>
      <c r="HN73" s="91"/>
      <c r="HO73" s="91"/>
      <c r="HP73" s="91"/>
      <c r="HQ73" s="91"/>
      <c r="HR73" s="136" t="e">
        <f t="shared" si="86"/>
        <v>#DIV/0!</v>
      </c>
      <c r="HS73" s="115" t="e">
        <f t="shared" si="87"/>
        <v>#DIV/0!</v>
      </c>
      <c r="HT73" s="90"/>
      <c r="HU73" s="91"/>
      <c r="HV73" s="91"/>
      <c r="HW73" s="91"/>
      <c r="HX73" s="91"/>
      <c r="HY73" s="91"/>
      <c r="HZ73" s="91"/>
      <c r="IA73" s="91"/>
      <c r="IB73" s="136" t="e">
        <f t="shared" si="88"/>
        <v>#DIV/0!</v>
      </c>
      <c r="IC73" s="117" t="e">
        <f t="shared" si="89"/>
        <v>#DIV/0!</v>
      </c>
      <c r="ID73" s="138"/>
      <c r="IE73" s="120"/>
      <c r="IF73" s="120"/>
      <c r="IG73" s="121" t="e">
        <f t="shared" si="90"/>
        <v>#DIV/0!</v>
      </c>
      <c r="IH73" s="122" t="e">
        <f t="shared" si="54"/>
        <v>#DIV/0!</v>
      </c>
      <c r="II73" s="123" t="e">
        <f t="shared" si="91"/>
        <v>#DIV/0!</v>
      </c>
      <c r="IJ73" s="124" t="e">
        <f t="shared" si="92"/>
        <v>#DIV/0!</v>
      </c>
      <c r="IK73" s="166"/>
    </row>
    <row r="74" spans="1:247" x14ac:dyDescent="0.3">
      <c r="A74" s="84">
        <v>6</v>
      </c>
      <c r="B74" s="85"/>
      <c r="C74" s="85"/>
      <c r="D74" s="85"/>
      <c r="E74" s="85"/>
      <c r="F74" s="127"/>
      <c r="G74" s="87"/>
      <c r="H74" s="148" t="e">
        <f t="shared" si="50"/>
        <v>#DIV/0!</v>
      </c>
      <c r="I74" s="148" t="e">
        <f t="shared" si="51"/>
        <v>#DIV/0!</v>
      </c>
      <c r="J74" s="149"/>
      <c r="K74" s="150"/>
      <c r="L74" s="90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3"/>
      <c r="Y74" s="94" t="e">
        <f t="shared" si="55"/>
        <v>#DIV/0!</v>
      </c>
      <c r="Z74" s="95" t="e">
        <f t="shared" si="56"/>
        <v>#DIV/0!</v>
      </c>
      <c r="AA74" s="90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3"/>
      <c r="AN74" s="94" t="e">
        <f t="shared" si="57"/>
        <v>#DIV/0!</v>
      </c>
      <c r="AO74" s="95" t="e">
        <f t="shared" si="58"/>
        <v>#DIV/0!</v>
      </c>
      <c r="AP74" s="90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3"/>
      <c r="BC74" s="94" t="e">
        <f t="shared" si="59"/>
        <v>#DIV/0!</v>
      </c>
      <c r="BD74" s="95" t="e">
        <f t="shared" si="60"/>
        <v>#DIV/0!</v>
      </c>
      <c r="BE74" s="90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3"/>
      <c r="BR74" s="94" t="e">
        <f t="shared" si="61"/>
        <v>#DIV/0!</v>
      </c>
      <c r="BS74" s="95" t="e">
        <f t="shared" si="62"/>
        <v>#DIV/0!</v>
      </c>
      <c r="BT74" s="90"/>
      <c r="BU74" s="91"/>
      <c r="BV74" s="91"/>
      <c r="BW74" s="91"/>
      <c r="BX74" s="96" t="e">
        <f t="shared" si="63"/>
        <v>#DIV/0!</v>
      </c>
      <c r="BY74" s="90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3"/>
      <c r="CL74" s="94" t="e">
        <f t="shared" si="64"/>
        <v>#DIV/0!</v>
      </c>
      <c r="CM74" s="99" t="e">
        <f t="shared" si="65"/>
        <v>#DIV/0!</v>
      </c>
      <c r="CN74" s="90"/>
      <c r="CO74" s="91"/>
      <c r="CP74" s="91"/>
      <c r="CQ74" s="91"/>
      <c r="CR74" s="96" t="e">
        <f t="shared" si="66"/>
        <v>#DIV/0!</v>
      </c>
      <c r="CS74" s="141"/>
      <c r="CT74" s="120"/>
      <c r="CU74" s="91"/>
      <c r="CV74" s="91"/>
      <c r="CW74" s="91"/>
      <c r="CX74" s="91"/>
      <c r="CY74" s="91"/>
      <c r="CZ74" s="91"/>
      <c r="DA74" s="96" t="e">
        <f t="shared" si="48"/>
        <v>#DIV/0!</v>
      </c>
      <c r="DB74" s="141"/>
      <c r="DC74" s="120"/>
      <c r="DD74" s="91"/>
      <c r="DE74" s="91"/>
      <c r="DF74" s="91"/>
      <c r="DG74" s="91"/>
      <c r="DH74" s="91"/>
      <c r="DI74" s="91"/>
      <c r="DJ74" s="100" t="e">
        <f t="shared" si="67"/>
        <v>#DIV/0!</v>
      </c>
      <c r="DK74" s="101"/>
      <c r="DL74" s="99" t="e">
        <f t="shared" si="68"/>
        <v>#DIV/0!</v>
      </c>
      <c r="DM74" s="90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102"/>
      <c r="DZ74" s="103" t="e">
        <f t="shared" si="69"/>
        <v>#DIV/0!</v>
      </c>
      <c r="EA74" s="104" t="e">
        <f t="shared" si="52"/>
        <v>#DIV/0!</v>
      </c>
      <c r="EB74" s="90"/>
      <c r="EC74" s="91"/>
      <c r="ED74" s="91"/>
      <c r="EE74" s="91"/>
      <c r="EF74" s="91"/>
      <c r="EG74" s="91"/>
      <c r="EH74" s="91"/>
      <c r="EI74" s="91"/>
      <c r="EJ74" s="96" t="e">
        <f t="shared" si="49"/>
        <v>#DIV/0!</v>
      </c>
      <c r="EK74" s="90"/>
      <c r="EL74" s="91"/>
      <c r="EM74" s="91"/>
      <c r="EN74" s="91"/>
      <c r="EO74" s="96" t="e">
        <f t="shared" si="70"/>
        <v>#DIV/0!</v>
      </c>
      <c r="EP74" s="90"/>
      <c r="EQ74" s="91"/>
      <c r="ER74" s="91"/>
      <c r="ES74" s="91"/>
      <c r="ET74" s="96" t="e">
        <f t="shared" si="71"/>
        <v>#DIV/0!</v>
      </c>
      <c r="EU74" s="90"/>
      <c r="EV74" s="91"/>
      <c r="EW74" s="91"/>
      <c r="EX74" s="91"/>
      <c r="EY74" s="96" t="e">
        <f t="shared" si="72"/>
        <v>#DIV/0!</v>
      </c>
      <c r="EZ74" s="90"/>
      <c r="FA74" s="91"/>
      <c r="FB74" s="91"/>
      <c r="FC74" s="91"/>
      <c r="FD74" s="106" t="e">
        <f t="shared" si="73"/>
        <v>#DIV/0!</v>
      </c>
      <c r="FE74" s="90"/>
      <c r="FF74" s="91"/>
      <c r="FG74" s="91"/>
      <c r="FH74" s="91"/>
      <c r="FI74" s="107" t="e">
        <f t="shared" si="74"/>
        <v>#DIV/0!</v>
      </c>
      <c r="FJ74" s="90"/>
      <c r="FK74" s="91"/>
      <c r="FL74" s="91"/>
      <c r="FM74" s="91"/>
      <c r="FN74" s="110" t="e">
        <f t="shared" si="75"/>
        <v>#DIV/0!</v>
      </c>
      <c r="FO74" s="90"/>
      <c r="FP74" s="91"/>
      <c r="FQ74" s="91"/>
      <c r="FR74" s="91"/>
      <c r="FS74" s="110" t="e">
        <f t="shared" si="76"/>
        <v>#DIV/0!</v>
      </c>
      <c r="FT74" s="90"/>
      <c r="FU74" s="91"/>
      <c r="FV74" s="91"/>
      <c r="FW74" s="91"/>
      <c r="FX74" s="110" t="e">
        <f t="shared" si="77"/>
        <v>#DIV/0!</v>
      </c>
      <c r="FY74" s="111" t="e">
        <f t="shared" si="53"/>
        <v>#DIV/0!</v>
      </c>
      <c r="FZ74" s="90"/>
      <c r="GA74" s="91"/>
      <c r="GB74" s="91"/>
      <c r="GC74" s="91"/>
      <c r="GD74" s="136" t="e">
        <f t="shared" si="78"/>
        <v>#DIV/0!</v>
      </c>
      <c r="GE74" s="113" t="e">
        <f t="shared" si="79"/>
        <v>#DIV/0!</v>
      </c>
      <c r="GF74" s="90"/>
      <c r="GG74" s="91"/>
      <c r="GH74" s="91"/>
      <c r="GI74" s="91"/>
      <c r="GJ74" s="91"/>
      <c r="GK74" s="91"/>
      <c r="GL74" s="91"/>
      <c r="GM74" s="91"/>
      <c r="GN74" s="136" t="e">
        <f t="shared" si="80"/>
        <v>#DIV/0!</v>
      </c>
      <c r="GO74" s="110" t="e">
        <f t="shared" si="81"/>
        <v>#DIV/0!</v>
      </c>
      <c r="GP74" s="90"/>
      <c r="GQ74" s="91"/>
      <c r="GR74" s="91"/>
      <c r="GS74" s="91"/>
      <c r="GT74" s="91"/>
      <c r="GU74" s="91"/>
      <c r="GV74" s="91"/>
      <c r="GW74" s="91"/>
      <c r="GX74" s="136" t="e">
        <f t="shared" si="82"/>
        <v>#DIV/0!</v>
      </c>
      <c r="GY74" s="115" t="e">
        <f t="shared" si="83"/>
        <v>#DIV/0!</v>
      </c>
      <c r="GZ74" s="90"/>
      <c r="HA74" s="137"/>
      <c r="HB74" s="137"/>
      <c r="HC74" s="137"/>
      <c r="HD74" s="137"/>
      <c r="HE74" s="91"/>
      <c r="HF74" s="91"/>
      <c r="HG74" s="91"/>
      <c r="HH74" s="136" t="e">
        <f t="shared" si="84"/>
        <v>#DIV/0!</v>
      </c>
      <c r="HI74" s="115" t="e">
        <f t="shared" si="85"/>
        <v>#DIV/0!</v>
      </c>
      <c r="HJ74" s="90"/>
      <c r="HK74" s="91"/>
      <c r="HL74" s="91"/>
      <c r="HM74" s="91"/>
      <c r="HN74" s="91"/>
      <c r="HO74" s="91"/>
      <c r="HP74" s="91"/>
      <c r="HQ74" s="91"/>
      <c r="HR74" s="136" t="e">
        <f t="shared" si="86"/>
        <v>#DIV/0!</v>
      </c>
      <c r="HS74" s="115" t="e">
        <f t="shared" si="87"/>
        <v>#DIV/0!</v>
      </c>
      <c r="HT74" s="90"/>
      <c r="HU74" s="91"/>
      <c r="HV74" s="91"/>
      <c r="HW74" s="91"/>
      <c r="HX74" s="91"/>
      <c r="HY74" s="91"/>
      <c r="HZ74" s="91"/>
      <c r="IA74" s="91"/>
      <c r="IB74" s="136" t="e">
        <f t="shared" si="88"/>
        <v>#DIV/0!</v>
      </c>
      <c r="IC74" s="117" t="e">
        <f t="shared" si="89"/>
        <v>#DIV/0!</v>
      </c>
      <c r="ID74" s="138"/>
      <c r="IE74" s="120"/>
      <c r="IF74" s="120"/>
      <c r="IG74" s="121" t="e">
        <f t="shared" si="90"/>
        <v>#DIV/0!</v>
      </c>
      <c r="IH74" s="122" t="e">
        <f t="shared" si="54"/>
        <v>#DIV/0!</v>
      </c>
      <c r="II74" s="123" t="e">
        <f t="shared" si="91"/>
        <v>#DIV/0!</v>
      </c>
      <c r="IJ74" s="124" t="e">
        <f t="shared" si="92"/>
        <v>#DIV/0!</v>
      </c>
      <c r="IK74" s="166"/>
    </row>
    <row r="75" spans="1:247" x14ac:dyDescent="0.3">
      <c r="A75" s="84">
        <v>7</v>
      </c>
      <c r="B75" s="85"/>
      <c r="C75" s="85"/>
      <c r="D75" s="85"/>
      <c r="E75" s="85"/>
      <c r="F75" s="127"/>
      <c r="G75" s="87"/>
      <c r="H75" s="148" t="e">
        <f t="shared" si="50"/>
        <v>#DIV/0!</v>
      </c>
      <c r="I75" s="148" t="e">
        <f t="shared" si="51"/>
        <v>#DIV/0!</v>
      </c>
      <c r="J75" s="149"/>
      <c r="K75" s="150"/>
      <c r="L75" s="90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3"/>
      <c r="Y75" s="94" t="e">
        <f t="shared" si="55"/>
        <v>#DIV/0!</v>
      </c>
      <c r="Z75" s="95" t="e">
        <f t="shared" si="56"/>
        <v>#DIV/0!</v>
      </c>
      <c r="AA75" s="90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3"/>
      <c r="AN75" s="94" t="e">
        <f t="shared" si="57"/>
        <v>#DIV/0!</v>
      </c>
      <c r="AO75" s="95" t="e">
        <f t="shared" si="58"/>
        <v>#DIV/0!</v>
      </c>
      <c r="AP75" s="90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3"/>
      <c r="BC75" s="94" t="e">
        <f t="shared" si="59"/>
        <v>#DIV/0!</v>
      </c>
      <c r="BD75" s="95" t="e">
        <f t="shared" si="60"/>
        <v>#DIV/0!</v>
      </c>
      <c r="BE75" s="90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3"/>
      <c r="BR75" s="94" t="e">
        <f t="shared" si="61"/>
        <v>#DIV/0!</v>
      </c>
      <c r="BS75" s="95" t="e">
        <f t="shared" si="62"/>
        <v>#DIV/0!</v>
      </c>
      <c r="BT75" s="90"/>
      <c r="BU75" s="91"/>
      <c r="BV75" s="91"/>
      <c r="BW75" s="91"/>
      <c r="BX75" s="96" t="e">
        <f t="shared" si="63"/>
        <v>#DIV/0!</v>
      </c>
      <c r="BY75" s="90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3"/>
      <c r="CL75" s="94" t="e">
        <f t="shared" si="64"/>
        <v>#DIV/0!</v>
      </c>
      <c r="CM75" s="99" t="e">
        <f t="shared" si="65"/>
        <v>#DIV/0!</v>
      </c>
      <c r="CN75" s="90"/>
      <c r="CO75" s="91"/>
      <c r="CP75" s="91"/>
      <c r="CQ75" s="91"/>
      <c r="CR75" s="96" t="e">
        <f t="shared" si="66"/>
        <v>#DIV/0!</v>
      </c>
      <c r="CS75" s="141"/>
      <c r="CT75" s="120"/>
      <c r="CU75" s="91"/>
      <c r="CV75" s="91"/>
      <c r="CW75" s="91"/>
      <c r="CX75" s="91"/>
      <c r="CY75" s="91"/>
      <c r="CZ75" s="91"/>
      <c r="DA75" s="96" t="e">
        <f t="shared" si="48"/>
        <v>#DIV/0!</v>
      </c>
      <c r="DB75" s="141"/>
      <c r="DC75" s="120"/>
      <c r="DD75" s="91"/>
      <c r="DE75" s="91"/>
      <c r="DF75" s="91"/>
      <c r="DG75" s="91"/>
      <c r="DH75" s="91"/>
      <c r="DI75" s="91"/>
      <c r="DJ75" s="100" t="e">
        <f t="shared" si="67"/>
        <v>#DIV/0!</v>
      </c>
      <c r="DK75" s="101"/>
      <c r="DL75" s="99" t="e">
        <f t="shared" si="68"/>
        <v>#DIV/0!</v>
      </c>
      <c r="DM75" s="90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102"/>
      <c r="DZ75" s="103" t="e">
        <f t="shared" si="69"/>
        <v>#DIV/0!</v>
      </c>
      <c r="EA75" s="104" t="e">
        <f t="shared" si="52"/>
        <v>#DIV/0!</v>
      </c>
      <c r="EB75" s="90"/>
      <c r="EC75" s="91"/>
      <c r="ED75" s="91"/>
      <c r="EE75" s="91"/>
      <c r="EF75" s="91"/>
      <c r="EG75" s="91"/>
      <c r="EH75" s="91"/>
      <c r="EI75" s="91"/>
      <c r="EJ75" s="96" t="e">
        <f t="shared" si="49"/>
        <v>#DIV/0!</v>
      </c>
      <c r="EK75" s="90"/>
      <c r="EL75" s="91"/>
      <c r="EM75" s="91"/>
      <c r="EN75" s="91"/>
      <c r="EO75" s="96" t="e">
        <f t="shared" si="70"/>
        <v>#DIV/0!</v>
      </c>
      <c r="EP75" s="90"/>
      <c r="EQ75" s="91"/>
      <c r="ER75" s="91"/>
      <c r="ES75" s="91"/>
      <c r="ET75" s="96" t="e">
        <f t="shared" si="71"/>
        <v>#DIV/0!</v>
      </c>
      <c r="EU75" s="90"/>
      <c r="EV75" s="91"/>
      <c r="EW75" s="91"/>
      <c r="EX75" s="91"/>
      <c r="EY75" s="96" t="e">
        <f t="shared" si="72"/>
        <v>#DIV/0!</v>
      </c>
      <c r="EZ75" s="90"/>
      <c r="FA75" s="91"/>
      <c r="FB75" s="91"/>
      <c r="FC75" s="91"/>
      <c r="FD75" s="106" t="e">
        <f t="shared" si="73"/>
        <v>#DIV/0!</v>
      </c>
      <c r="FE75" s="90"/>
      <c r="FF75" s="91"/>
      <c r="FG75" s="91"/>
      <c r="FH75" s="91"/>
      <c r="FI75" s="107" t="e">
        <f t="shared" si="74"/>
        <v>#DIV/0!</v>
      </c>
      <c r="FJ75" s="90"/>
      <c r="FK75" s="91"/>
      <c r="FL75" s="91"/>
      <c r="FM75" s="91"/>
      <c r="FN75" s="110" t="e">
        <f t="shared" si="75"/>
        <v>#DIV/0!</v>
      </c>
      <c r="FO75" s="90"/>
      <c r="FP75" s="91"/>
      <c r="FQ75" s="91"/>
      <c r="FR75" s="91"/>
      <c r="FS75" s="110" t="e">
        <f t="shared" si="76"/>
        <v>#DIV/0!</v>
      </c>
      <c r="FT75" s="90"/>
      <c r="FU75" s="91"/>
      <c r="FV75" s="91"/>
      <c r="FW75" s="91"/>
      <c r="FX75" s="110" t="e">
        <f t="shared" si="77"/>
        <v>#DIV/0!</v>
      </c>
      <c r="FY75" s="111" t="e">
        <f t="shared" si="53"/>
        <v>#DIV/0!</v>
      </c>
      <c r="FZ75" s="90"/>
      <c r="GA75" s="91"/>
      <c r="GB75" s="91"/>
      <c r="GC75" s="91"/>
      <c r="GD75" s="136" t="e">
        <f t="shared" si="78"/>
        <v>#DIV/0!</v>
      </c>
      <c r="GE75" s="113" t="e">
        <f t="shared" si="79"/>
        <v>#DIV/0!</v>
      </c>
      <c r="GF75" s="90"/>
      <c r="GG75" s="91"/>
      <c r="GH75" s="91"/>
      <c r="GI75" s="91"/>
      <c r="GJ75" s="91"/>
      <c r="GK75" s="91"/>
      <c r="GL75" s="91"/>
      <c r="GM75" s="91"/>
      <c r="GN75" s="136" t="e">
        <f t="shared" si="80"/>
        <v>#DIV/0!</v>
      </c>
      <c r="GO75" s="110" t="e">
        <f t="shared" si="81"/>
        <v>#DIV/0!</v>
      </c>
      <c r="GP75" s="90"/>
      <c r="GQ75" s="91"/>
      <c r="GR75" s="91"/>
      <c r="GS75" s="91"/>
      <c r="GT75" s="91"/>
      <c r="GU75" s="91"/>
      <c r="GV75" s="91"/>
      <c r="GW75" s="91"/>
      <c r="GX75" s="136" t="e">
        <f t="shared" si="82"/>
        <v>#DIV/0!</v>
      </c>
      <c r="GY75" s="115" t="e">
        <f t="shared" si="83"/>
        <v>#DIV/0!</v>
      </c>
      <c r="GZ75" s="90"/>
      <c r="HA75" s="137"/>
      <c r="HB75" s="137"/>
      <c r="HC75" s="137"/>
      <c r="HD75" s="137"/>
      <c r="HE75" s="91"/>
      <c r="HF75" s="91"/>
      <c r="HG75" s="91"/>
      <c r="HH75" s="136" t="e">
        <f t="shared" si="84"/>
        <v>#DIV/0!</v>
      </c>
      <c r="HI75" s="115" t="e">
        <f t="shared" si="85"/>
        <v>#DIV/0!</v>
      </c>
      <c r="HJ75" s="90"/>
      <c r="HK75" s="91"/>
      <c r="HL75" s="91"/>
      <c r="HM75" s="91"/>
      <c r="HN75" s="91"/>
      <c r="HO75" s="91"/>
      <c r="HP75" s="91"/>
      <c r="HQ75" s="91"/>
      <c r="HR75" s="136" t="e">
        <f t="shared" si="86"/>
        <v>#DIV/0!</v>
      </c>
      <c r="HS75" s="115" t="e">
        <f t="shared" si="87"/>
        <v>#DIV/0!</v>
      </c>
      <c r="HT75" s="90"/>
      <c r="HU75" s="91"/>
      <c r="HV75" s="91"/>
      <c r="HW75" s="91"/>
      <c r="HX75" s="91"/>
      <c r="HY75" s="91"/>
      <c r="HZ75" s="91"/>
      <c r="IA75" s="91"/>
      <c r="IB75" s="136" t="e">
        <f t="shared" si="88"/>
        <v>#DIV/0!</v>
      </c>
      <c r="IC75" s="117" t="e">
        <f t="shared" si="89"/>
        <v>#DIV/0!</v>
      </c>
      <c r="ID75" s="138"/>
      <c r="IE75" s="120"/>
      <c r="IF75" s="120"/>
      <c r="IG75" s="121" t="e">
        <f t="shared" si="90"/>
        <v>#DIV/0!</v>
      </c>
      <c r="IH75" s="122" t="e">
        <f t="shared" si="54"/>
        <v>#DIV/0!</v>
      </c>
      <c r="II75" s="123" t="e">
        <f t="shared" si="91"/>
        <v>#DIV/0!</v>
      </c>
      <c r="IJ75" s="124" t="e">
        <f t="shared" si="92"/>
        <v>#DIV/0!</v>
      </c>
      <c r="IK75" s="166"/>
    </row>
    <row r="76" spans="1:247" x14ac:dyDescent="0.3">
      <c r="A76" s="84">
        <v>8</v>
      </c>
      <c r="B76" s="85"/>
      <c r="C76" s="85"/>
      <c r="D76" s="85"/>
      <c r="E76" s="85"/>
      <c r="F76" s="88"/>
      <c r="G76" s="87"/>
      <c r="H76" s="148" t="e">
        <f t="shared" si="50"/>
        <v>#DIV/0!</v>
      </c>
      <c r="I76" s="148" t="e">
        <f t="shared" si="51"/>
        <v>#DIV/0!</v>
      </c>
      <c r="J76" s="149"/>
      <c r="K76" s="150"/>
      <c r="L76" s="90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3"/>
      <c r="Y76" s="94" t="e">
        <f t="shared" si="55"/>
        <v>#DIV/0!</v>
      </c>
      <c r="Z76" s="95" t="e">
        <f t="shared" si="56"/>
        <v>#DIV/0!</v>
      </c>
      <c r="AA76" s="90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3"/>
      <c r="AN76" s="94" t="e">
        <f t="shared" si="57"/>
        <v>#DIV/0!</v>
      </c>
      <c r="AO76" s="95" t="e">
        <f t="shared" si="58"/>
        <v>#DIV/0!</v>
      </c>
      <c r="AP76" s="90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3"/>
      <c r="BC76" s="94" t="e">
        <f t="shared" si="59"/>
        <v>#DIV/0!</v>
      </c>
      <c r="BD76" s="95" t="e">
        <f t="shared" si="60"/>
        <v>#DIV/0!</v>
      </c>
      <c r="BE76" s="90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3"/>
      <c r="BR76" s="94" t="e">
        <f t="shared" si="61"/>
        <v>#DIV/0!</v>
      </c>
      <c r="BS76" s="95" t="e">
        <f t="shared" si="62"/>
        <v>#DIV/0!</v>
      </c>
      <c r="BT76" s="90"/>
      <c r="BU76" s="91"/>
      <c r="BV76" s="91"/>
      <c r="BW76" s="91"/>
      <c r="BX76" s="96" t="e">
        <f t="shared" si="63"/>
        <v>#DIV/0!</v>
      </c>
      <c r="BY76" s="90"/>
      <c r="BZ76" s="91"/>
      <c r="CA76" s="91"/>
      <c r="CB76" s="91"/>
      <c r="CC76" s="91"/>
      <c r="CD76" s="91"/>
      <c r="CE76" s="91"/>
      <c r="CF76" s="91"/>
      <c r="CG76" s="91"/>
      <c r="CH76" s="91"/>
      <c r="CI76" s="91"/>
      <c r="CJ76" s="91"/>
      <c r="CK76" s="93"/>
      <c r="CL76" s="94" t="e">
        <f t="shared" si="64"/>
        <v>#DIV/0!</v>
      </c>
      <c r="CM76" s="99" t="e">
        <f t="shared" si="65"/>
        <v>#DIV/0!</v>
      </c>
      <c r="CN76" s="90"/>
      <c r="CO76" s="91"/>
      <c r="CP76" s="91"/>
      <c r="CQ76" s="91"/>
      <c r="CR76" s="96" t="e">
        <f t="shared" si="66"/>
        <v>#DIV/0!</v>
      </c>
      <c r="CS76" s="141"/>
      <c r="CT76" s="120"/>
      <c r="CU76" s="91"/>
      <c r="CV76" s="91"/>
      <c r="CW76" s="91"/>
      <c r="CX76" s="91"/>
      <c r="CY76" s="91"/>
      <c r="CZ76" s="91"/>
      <c r="DA76" s="96" t="e">
        <f t="shared" si="48"/>
        <v>#DIV/0!</v>
      </c>
      <c r="DB76" s="141"/>
      <c r="DC76" s="120"/>
      <c r="DD76" s="91"/>
      <c r="DE76" s="91"/>
      <c r="DF76" s="91"/>
      <c r="DG76" s="91"/>
      <c r="DH76" s="91"/>
      <c r="DI76" s="91"/>
      <c r="DJ76" s="100" t="e">
        <f t="shared" si="67"/>
        <v>#DIV/0!</v>
      </c>
      <c r="DK76" s="101"/>
      <c r="DL76" s="99" t="e">
        <f t="shared" si="68"/>
        <v>#DIV/0!</v>
      </c>
      <c r="DM76" s="90"/>
      <c r="DN76" s="91"/>
      <c r="DO76" s="91"/>
      <c r="DP76" s="91"/>
      <c r="DQ76" s="91"/>
      <c r="DR76" s="91"/>
      <c r="DS76" s="91"/>
      <c r="DT76" s="91"/>
      <c r="DU76" s="91"/>
      <c r="DV76" s="91"/>
      <c r="DW76" s="91"/>
      <c r="DX76" s="91"/>
      <c r="DY76" s="102"/>
      <c r="DZ76" s="103" t="e">
        <f t="shared" si="69"/>
        <v>#DIV/0!</v>
      </c>
      <c r="EA76" s="104" t="e">
        <f t="shared" si="52"/>
        <v>#DIV/0!</v>
      </c>
      <c r="EB76" s="90"/>
      <c r="EC76" s="91"/>
      <c r="ED76" s="91"/>
      <c r="EE76" s="91"/>
      <c r="EF76" s="91"/>
      <c r="EG76" s="91"/>
      <c r="EH76" s="91"/>
      <c r="EI76" s="91"/>
      <c r="EJ76" s="96" t="e">
        <f t="shared" si="49"/>
        <v>#DIV/0!</v>
      </c>
      <c r="EK76" s="90"/>
      <c r="EL76" s="91"/>
      <c r="EM76" s="91"/>
      <c r="EN76" s="91"/>
      <c r="EO76" s="96" t="e">
        <f t="shared" si="70"/>
        <v>#DIV/0!</v>
      </c>
      <c r="EP76" s="90"/>
      <c r="EQ76" s="91"/>
      <c r="ER76" s="91"/>
      <c r="ES76" s="91"/>
      <c r="ET76" s="96" t="e">
        <f t="shared" si="71"/>
        <v>#DIV/0!</v>
      </c>
      <c r="EU76" s="90"/>
      <c r="EV76" s="91"/>
      <c r="EW76" s="91"/>
      <c r="EX76" s="91"/>
      <c r="EY76" s="96" t="e">
        <f t="shared" si="72"/>
        <v>#DIV/0!</v>
      </c>
      <c r="EZ76" s="90"/>
      <c r="FA76" s="91"/>
      <c r="FB76" s="91"/>
      <c r="FC76" s="91"/>
      <c r="FD76" s="106" t="e">
        <f t="shared" si="73"/>
        <v>#DIV/0!</v>
      </c>
      <c r="FE76" s="90"/>
      <c r="FF76" s="91"/>
      <c r="FG76" s="91"/>
      <c r="FH76" s="91"/>
      <c r="FI76" s="107" t="e">
        <f t="shared" si="74"/>
        <v>#DIV/0!</v>
      </c>
      <c r="FJ76" s="90"/>
      <c r="FK76" s="91"/>
      <c r="FL76" s="91"/>
      <c r="FM76" s="91"/>
      <c r="FN76" s="110" t="e">
        <f t="shared" si="75"/>
        <v>#DIV/0!</v>
      </c>
      <c r="FO76" s="90"/>
      <c r="FP76" s="91"/>
      <c r="FQ76" s="91"/>
      <c r="FR76" s="91"/>
      <c r="FS76" s="110" t="e">
        <f t="shared" si="76"/>
        <v>#DIV/0!</v>
      </c>
      <c r="FT76" s="90"/>
      <c r="FU76" s="91"/>
      <c r="FV76" s="91"/>
      <c r="FW76" s="91"/>
      <c r="FX76" s="110" t="e">
        <f t="shared" si="77"/>
        <v>#DIV/0!</v>
      </c>
      <c r="FY76" s="111" t="e">
        <f t="shared" si="53"/>
        <v>#DIV/0!</v>
      </c>
      <c r="FZ76" s="90"/>
      <c r="GA76" s="91"/>
      <c r="GB76" s="91"/>
      <c r="GC76" s="91"/>
      <c r="GD76" s="136" t="e">
        <f t="shared" si="78"/>
        <v>#DIV/0!</v>
      </c>
      <c r="GE76" s="113" t="e">
        <f t="shared" si="79"/>
        <v>#DIV/0!</v>
      </c>
      <c r="GF76" s="90"/>
      <c r="GG76" s="91"/>
      <c r="GH76" s="91"/>
      <c r="GI76" s="91"/>
      <c r="GJ76" s="91"/>
      <c r="GK76" s="91"/>
      <c r="GL76" s="91"/>
      <c r="GM76" s="91"/>
      <c r="GN76" s="136" t="e">
        <f t="shared" si="80"/>
        <v>#DIV/0!</v>
      </c>
      <c r="GO76" s="110" t="e">
        <f t="shared" si="81"/>
        <v>#DIV/0!</v>
      </c>
      <c r="GP76" s="90"/>
      <c r="GQ76" s="91"/>
      <c r="GR76" s="91"/>
      <c r="GS76" s="91"/>
      <c r="GT76" s="91"/>
      <c r="GU76" s="91"/>
      <c r="GV76" s="91"/>
      <c r="GW76" s="91"/>
      <c r="GX76" s="136" t="e">
        <f t="shared" si="82"/>
        <v>#DIV/0!</v>
      </c>
      <c r="GY76" s="115" t="e">
        <f t="shared" si="83"/>
        <v>#DIV/0!</v>
      </c>
      <c r="GZ76" s="90"/>
      <c r="HA76" s="137"/>
      <c r="HB76" s="137"/>
      <c r="HC76" s="137"/>
      <c r="HD76" s="137"/>
      <c r="HE76" s="91"/>
      <c r="HF76" s="91"/>
      <c r="HG76" s="91"/>
      <c r="HH76" s="136" t="e">
        <f t="shared" si="84"/>
        <v>#DIV/0!</v>
      </c>
      <c r="HI76" s="115" t="e">
        <f t="shared" si="85"/>
        <v>#DIV/0!</v>
      </c>
      <c r="HJ76" s="90"/>
      <c r="HK76" s="91"/>
      <c r="HL76" s="91"/>
      <c r="HM76" s="91"/>
      <c r="HN76" s="91"/>
      <c r="HO76" s="91"/>
      <c r="HP76" s="91"/>
      <c r="HQ76" s="91"/>
      <c r="HR76" s="136" t="e">
        <f t="shared" si="86"/>
        <v>#DIV/0!</v>
      </c>
      <c r="HS76" s="115" t="e">
        <f t="shared" si="87"/>
        <v>#DIV/0!</v>
      </c>
      <c r="HT76" s="90"/>
      <c r="HU76" s="91"/>
      <c r="HV76" s="91"/>
      <c r="HW76" s="91"/>
      <c r="HX76" s="91"/>
      <c r="HY76" s="91"/>
      <c r="HZ76" s="91"/>
      <c r="IA76" s="91"/>
      <c r="IB76" s="136" t="e">
        <f t="shared" si="88"/>
        <v>#DIV/0!</v>
      </c>
      <c r="IC76" s="117" t="e">
        <f t="shared" si="89"/>
        <v>#DIV/0!</v>
      </c>
      <c r="ID76" s="138"/>
      <c r="IE76" s="120"/>
      <c r="IF76" s="120"/>
      <c r="IG76" s="121" t="e">
        <f t="shared" si="90"/>
        <v>#DIV/0!</v>
      </c>
      <c r="IH76" s="122" t="e">
        <f t="shared" si="54"/>
        <v>#DIV/0!</v>
      </c>
      <c r="II76" s="123" t="e">
        <f t="shared" si="91"/>
        <v>#DIV/0!</v>
      </c>
      <c r="IJ76" s="124" t="e">
        <f t="shared" si="92"/>
        <v>#DIV/0!</v>
      </c>
      <c r="IK76" s="166"/>
    </row>
    <row r="77" spans="1:247" x14ac:dyDescent="0.3">
      <c r="A77" s="84">
        <v>9</v>
      </c>
      <c r="B77" s="85"/>
      <c r="C77" s="85"/>
      <c r="D77" s="85"/>
      <c r="E77" s="85"/>
      <c r="F77" s="88"/>
      <c r="G77" s="87"/>
      <c r="H77" s="148" t="e">
        <f t="shared" si="50"/>
        <v>#DIV/0!</v>
      </c>
      <c r="I77" s="148" t="e">
        <f t="shared" si="51"/>
        <v>#DIV/0!</v>
      </c>
      <c r="J77" s="149"/>
      <c r="K77" s="150"/>
      <c r="L77" s="90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3"/>
      <c r="Y77" s="94" t="e">
        <f t="shared" si="55"/>
        <v>#DIV/0!</v>
      </c>
      <c r="Z77" s="95" t="e">
        <f t="shared" si="56"/>
        <v>#DIV/0!</v>
      </c>
      <c r="AA77" s="90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3"/>
      <c r="AN77" s="94" t="e">
        <f t="shared" si="57"/>
        <v>#DIV/0!</v>
      </c>
      <c r="AO77" s="95" t="e">
        <f t="shared" si="58"/>
        <v>#DIV/0!</v>
      </c>
      <c r="AP77" s="90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3"/>
      <c r="BC77" s="94" t="e">
        <f t="shared" si="59"/>
        <v>#DIV/0!</v>
      </c>
      <c r="BD77" s="95" t="e">
        <f t="shared" si="60"/>
        <v>#DIV/0!</v>
      </c>
      <c r="BE77" s="90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3"/>
      <c r="BR77" s="94" t="e">
        <f t="shared" si="61"/>
        <v>#DIV/0!</v>
      </c>
      <c r="BS77" s="95" t="e">
        <f t="shared" si="62"/>
        <v>#DIV/0!</v>
      </c>
      <c r="BT77" s="90"/>
      <c r="BU77" s="91"/>
      <c r="BV77" s="91"/>
      <c r="BW77" s="91"/>
      <c r="BX77" s="96" t="e">
        <f t="shared" si="63"/>
        <v>#DIV/0!</v>
      </c>
      <c r="BY77" s="90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3"/>
      <c r="CL77" s="94" t="e">
        <f t="shared" si="64"/>
        <v>#DIV/0!</v>
      </c>
      <c r="CM77" s="99" t="e">
        <f t="shared" si="65"/>
        <v>#DIV/0!</v>
      </c>
      <c r="CN77" s="90"/>
      <c r="CO77" s="91"/>
      <c r="CP77" s="91"/>
      <c r="CQ77" s="91"/>
      <c r="CR77" s="96" t="e">
        <f t="shared" si="66"/>
        <v>#DIV/0!</v>
      </c>
      <c r="CS77" s="141"/>
      <c r="CT77" s="120"/>
      <c r="CU77" s="91"/>
      <c r="CV77" s="91"/>
      <c r="CW77" s="91"/>
      <c r="CX77" s="91"/>
      <c r="CY77" s="91"/>
      <c r="CZ77" s="91"/>
      <c r="DA77" s="96" t="e">
        <f t="shared" si="48"/>
        <v>#DIV/0!</v>
      </c>
      <c r="DB77" s="141"/>
      <c r="DC77" s="120"/>
      <c r="DD77" s="91"/>
      <c r="DE77" s="91"/>
      <c r="DF77" s="91"/>
      <c r="DG77" s="91"/>
      <c r="DH77" s="91"/>
      <c r="DI77" s="91"/>
      <c r="DJ77" s="100" t="e">
        <f t="shared" si="67"/>
        <v>#DIV/0!</v>
      </c>
      <c r="DK77" s="101"/>
      <c r="DL77" s="99" t="e">
        <f t="shared" si="68"/>
        <v>#DIV/0!</v>
      </c>
      <c r="DM77" s="90"/>
      <c r="DN77" s="91"/>
      <c r="DO77" s="91"/>
      <c r="DP77" s="91"/>
      <c r="DQ77" s="91"/>
      <c r="DR77" s="91"/>
      <c r="DS77" s="91"/>
      <c r="DT77" s="91"/>
      <c r="DU77" s="91"/>
      <c r="DV77" s="91"/>
      <c r="DW77" s="91"/>
      <c r="DX77" s="91"/>
      <c r="DY77" s="102"/>
      <c r="DZ77" s="103" t="e">
        <f t="shared" si="69"/>
        <v>#DIV/0!</v>
      </c>
      <c r="EA77" s="104" t="e">
        <f t="shared" si="52"/>
        <v>#DIV/0!</v>
      </c>
      <c r="EB77" s="90"/>
      <c r="EC77" s="91"/>
      <c r="ED77" s="91"/>
      <c r="EE77" s="91"/>
      <c r="EF77" s="91"/>
      <c r="EG77" s="91"/>
      <c r="EH77" s="91"/>
      <c r="EI77" s="91"/>
      <c r="EJ77" s="96" t="e">
        <f t="shared" si="49"/>
        <v>#DIV/0!</v>
      </c>
      <c r="EK77" s="90"/>
      <c r="EL77" s="91"/>
      <c r="EM77" s="91"/>
      <c r="EN77" s="91"/>
      <c r="EO77" s="96" t="e">
        <f t="shared" si="70"/>
        <v>#DIV/0!</v>
      </c>
      <c r="EP77" s="90"/>
      <c r="EQ77" s="91"/>
      <c r="ER77" s="91"/>
      <c r="ES77" s="91"/>
      <c r="ET77" s="96" t="e">
        <f t="shared" si="71"/>
        <v>#DIV/0!</v>
      </c>
      <c r="EU77" s="90"/>
      <c r="EV77" s="91"/>
      <c r="EW77" s="91"/>
      <c r="EX77" s="91"/>
      <c r="EY77" s="96" t="e">
        <f t="shared" si="72"/>
        <v>#DIV/0!</v>
      </c>
      <c r="EZ77" s="90"/>
      <c r="FA77" s="91"/>
      <c r="FB77" s="91"/>
      <c r="FC77" s="91"/>
      <c r="FD77" s="106" t="e">
        <f t="shared" si="73"/>
        <v>#DIV/0!</v>
      </c>
      <c r="FE77" s="90"/>
      <c r="FF77" s="91"/>
      <c r="FG77" s="91"/>
      <c r="FH77" s="91"/>
      <c r="FI77" s="107" t="e">
        <f t="shared" si="74"/>
        <v>#DIV/0!</v>
      </c>
      <c r="FJ77" s="90"/>
      <c r="FK77" s="91"/>
      <c r="FL77" s="91"/>
      <c r="FM77" s="91"/>
      <c r="FN77" s="110" t="e">
        <f t="shared" si="75"/>
        <v>#DIV/0!</v>
      </c>
      <c r="FO77" s="90"/>
      <c r="FP77" s="91"/>
      <c r="FQ77" s="91"/>
      <c r="FR77" s="91"/>
      <c r="FS77" s="110" t="e">
        <f t="shared" si="76"/>
        <v>#DIV/0!</v>
      </c>
      <c r="FT77" s="90"/>
      <c r="FU77" s="91"/>
      <c r="FV77" s="91"/>
      <c r="FW77" s="91"/>
      <c r="FX77" s="110" t="e">
        <f t="shared" si="77"/>
        <v>#DIV/0!</v>
      </c>
      <c r="FY77" s="111" t="e">
        <f t="shared" si="53"/>
        <v>#DIV/0!</v>
      </c>
      <c r="FZ77" s="90"/>
      <c r="GA77" s="91"/>
      <c r="GB77" s="91"/>
      <c r="GC77" s="91"/>
      <c r="GD77" s="136" t="e">
        <f t="shared" si="78"/>
        <v>#DIV/0!</v>
      </c>
      <c r="GE77" s="113" t="e">
        <f t="shared" si="79"/>
        <v>#DIV/0!</v>
      </c>
      <c r="GF77" s="90"/>
      <c r="GG77" s="91"/>
      <c r="GH77" s="91"/>
      <c r="GI77" s="91"/>
      <c r="GJ77" s="91"/>
      <c r="GK77" s="91"/>
      <c r="GL77" s="91"/>
      <c r="GM77" s="91"/>
      <c r="GN77" s="136" t="e">
        <f t="shared" si="80"/>
        <v>#DIV/0!</v>
      </c>
      <c r="GO77" s="110" t="e">
        <f t="shared" si="81"/>
        <v>#DIV/0!</v>
      </c>
      <c r="GP77" s="90"/>
      <c r="GQ77" s="91"/>
      <c r="GR77" s="91"/>
      <c r="GS77" s="91"/>
      <c r="GT77" s="91"/>
      <c r="GU77" s="91"/>
      <c r="GV77" s="91"/>
      <c r="GW77" s="91"/>
      <c r="GX77" s="136" t="e">
        <f t="shared" si="82"/>
        <v>#DIV/0!</v>
      </c>
      <c r="GY77" s="115" t="e">
        <f t="shared" si="83"/>
        <v>#DIV/0!</v>
      </c>
      <c r="GZ77" s="90"/>
      <c r="HA77" s="137"/>
      <c r="HB77" s="137"/>
      <c r="HC77" s="137"/>
      <c r="HD77" s="137"/>
      <c r="HE77" s="91"/>
      <c r="HF77" s="91"/>
      <c r="HG77" s="91"/>
      <c r="HH77" s="136" t="e">
        <f t="shared" si="84"/>
        <v>#DIV/0!</v>
      </c>
      <c r="HI77" s="115" t="e">
        <f t="shared" si="85"/>
        <v>#DIV/0!</v>
      </c>
      <c r="HJ77" s="90"/>
      <c r="HK77" s="91"/>
      <c r="HL77" s="91"/>
      <c r="HM77" s="91"/>
      <c r="HN77" s="91"/>
      <c r="HO77" s="91"/>
      <c r="HP77" s="91"/>
      <c r="HQ77" s="91"/>
      <c r="HR77" s="136" t="e">
        <f t="shared" si="86"/>
        <v>#DIV/0!</v>
      </c>
      <c r="HS77" s="115" t="e">
        <f t="shared" si="87"/>
        <v>#DIV/0!</v>
      </c>
      <c r="HT77" s="90"/>
      <c r="HU77" s="91"/>
      <c r="HV77" s="91"/>
      <c r="HW77" s="91"/>
      <c r="HX77" s="91"/>
      <c r="HY77" s="91"/>
      <c r="HZ77" s="91"/>
      <c r="IA77" s="91"/>
      <c r="IB77" s="136" t="e">
        <f t="shared" si="88"/>
        <v>#DIV/0!</v>
      </c>
      <c r="IC77" s="117" t="e">
        <f t="shared" si="89"/>
        <v>#DIV/0!</v>
      </c>
      <c r="ID77" s="138"/>
      <c r="IE77" s="120"/>
      <c r="IF77" s="120"/>
      <c r="IG77" s="121" t="e">
        <f t="shared" si="90"/>
        <v>#DIV/0!</v>
      </c>
      <c r="IH77" s="122" t="e">
        <f t="shared" si="54"/>
        <v>#DIV/0!</v>
      </c>
      <c r="II77" s="123" t="e">
        <f t="shared" si="91"/>
        <v>#DIV/0!</v>
      </c>
      <c r="IJ77" s="124" t="e">
        <f t="shared" si="92"/>
        <v>#DIV/0!</v>
      </c>
      <c r="IK77" s="166"/>
    </row>
    <row r="78" spans="1:247" x14ac:dyDescent="0.3">
      <c r="A78" s="84">
        <v>10</v>
      </c>
      <c r="B78" s="85"/>
      <c r="C78" s="85"/>
      <c r="D78" s="85"/>
      <c r="E78" s="85"/>
      <c r="F78" s="129"/>
      <c r="G78" s="87"/>
      <c r="H78" s="148" t="e">
        <f t="shared" si="50"/>
        <v>#DIV/0!</v>
      </c>
      <c r="I78" s="148" t="e">
        <f t="shared" si="51"/>
        <v>#DIV/0!</v>
      </c>
      <c r="J78" s="149"/>
      <c r="K78" s="150"/>
      <c r="L78" s="90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3"/>
      <c r="Y78" s="94" t="e">
        <f t="shared" si="55"/>
        <v>#DIV/0!</v>
      </c>
      <c r="Z78" s="95" t="e">
        <f t="shared" si="56"/>
        <v>#DIV/0!</v>
      </c>
      <c r="AA78" s="90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3"/>
      <c r="AN78" s="94" t="e">
        <f t="shared" si="57"/>
        <v>#DIV/0!</v>
      </c>
      <c r="AO78" s="95" t="e">
        <f t="shared" si="58"/>
        <v>#DIV/0!</v>
      </c>
      <c r="AP78" s="90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3"/>
      <c r="BC78" s="94" t="e">
        <f t="shared" si="59"/>
        <v>#DIV/0!</v>
      </c>
      <c r="BD78" s="95" t="e">
        <f t="shared" si="60"/>
        <v>#DIV/0!</v>
      </c>
      <c r="BE78" s="90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3"/>
      <c r="BR78" s="94" t="e">
        <f t="shared" si="61"/>
        <v>#DIV/0!</v>
      </c>
      <c r="BS78" s="95" t="e">
        <f t="shared" si="62"/>
        <v>#DIV/0!</v>
      </c>
      <c r="BT78" s="90"/>
      <c r="BU78" s="91"/>
      <c r="BV78" s="91"/>
      <c r="BW78" s="91"/>
      <c r="BX78" s="96" t="e">
        <f t="shared" si="63"/>
        <v>#DIV/0!</v>
      </c>
      <c r="BY78" s="90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3"/>
      <c r="CL78" s="94" t="e">
        <f t="shared" si="64"/>
        <v>#DIV/0!</v>
      </c>
      <c r="CM78" s="99" t="e">
        <f t="shared" si="65"/>
        <v>#DIV/0!</v>
      </c>
      <c r="CN78" s="90"/>
      <c r="CO78" s="91"/>
      <c r="CP78" s="91"/>
      <c r="CQ78" s="91"/>
      <c r="CR78" s="96" t="e">
        <f t="shared" si="66"/>
        <v>#DIV/0!</v>
      </c>
      <c r="CS78" s="141"/>
      <c r="CT78" s="120"/>
      <c r="CU78" s="91"/>
      <c r="CV78" s="91"/>
      <c r="CW78" s="91"/>
      <c r="CX78" s="91"/>
      <c r="CY78" s="91"/>
      <c r="CZ78" s="91"/>
      <c r="DA78" s="96" t="e">
        <f t="shared" si="48"/>
        <v>#DIV/0!</v>
      </c>
      <c r="DB78" s="141"/>
      <c r="DC78" s="120"/>
      <c r="DD78" s="91"/>
      <c r="DE78" s="91"/>
      <c r="DF78" s="91"/>
      <c r="DG78" s="91"/>
      <c r="DH78" s="91"/>
      <c r="DI78" s="91"/>
      <c r="DJ78" s="100" t="e">
        <f t="shared" si="67"/>
        <v>#DIV/0!</v>
      </c>
      <c r="DK78" s="101"/>
      <c r="DL78" s="99" t="e">
        <f t="shared" si="68"/>
        <v>#DIV/0!</v>
      </c>
      <c r="DM78" s="90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102"/>
      <c r="DZ78" s="103" t="e">
        <f t="shared" si="69"/>
        <v>#DIV/0!</v>
      </c>
      <c r="EA78" s="104" t="e">
        <f t="shared" si="52"/>
        <v>#DIV/0!</v>
      </c>
      <c r="EB78" s="90"/>
      <c r="EC78" s="91"/>
      <c r="ED78" s="91"/>
      <c r="EE78" s="91"/>
      <c r="EF78" s="91"/>
      <c r="EG78" s="91"/>
      <c r="EH78" s="91"/>
      <c r="EI78" s="91"/>
      <c r="EJ78" s="96" t="e">
        <f t="shared" si="49"/>
        <v>#DIV/0!</v>
      </c>
      <c r="EK78" s="90"/>
      <c r="EL78" s="91"/>
      <c r="EM78" s="91"/>
      <c r="EN78" s="91"/>
      <c r="EO78" s="96" t="e">
        <f t="shared" si="70"/>
        <v>#DIV/0!</v>
      </c>
      <c r="EP78" s="90"/>
      <c r="EQ78" s="91"/>
      <c r="ER78" s="91"/>
      <c r="ES78" s="91"/>
      <c r="ET78" s="96" t="e">
        <f t="shared" si="71"/>
        <v>#DIV/0!</v>
      </c>
      <c r="EU78" s="90"/>
      <c r="EV78" s="91"/>
      <c r="EW78" s="91"/>
      <c r="EX78" s="91"/>
      <c r="EY78" s="96" t="e">
        <f t="shared" si="72"/>
        <v>#DIV/0!</v>
      </c>
      <c r="EZ78" s="90"/>
      <c r="FA78" s="91"/>
      <c r="FB78" s="91"/>
      <c r="FC78" s="91"/>
      <c r="FD78" s="106" t="e">
        <f t="shared" si="73"/>
        <v>#DIV/0!</v>
      </c>
      <c r="FE78" s="90"/>
      <c r="FF78" s="91"/>
      <c r="FG78" s="91"/>
      <c r="FH78" s="91"/>
      <c r="FI78" s="107" t="e">
        <f t="shared" si="74"/>
        <v>#DIV/0!</v>
      </c>
      <c r="FJ78" s="90"/>
      <c r="FK78" s="91"/>
      <c r="FL78" s="91"/>
      <c r="FM78" s="91"/>
      <c r="FN78" s="110" t="e">
        <f t="shared" si="75"/>
        <v>#DIV/0!</v>
      </c>
      <c r="FO78" s="90"/>
      <c r="FP78" s="91"/>
      <c r="FQ78" s="91"/>
      <c r="FR78" s="91"/>
      <c r="FS78" s="110" t="e">
        <f t="shared" si="76"/>
        <v>#DIV/0!</v>
      </c>
      <c r="FT78" s="90"/>
      <c r="FU78" s="91"/>
      <c r="FV78" s="91"/>
      <c r="FW78" s="91"/>
      <c r="FX78" s="110" t="e">
        <f t="shared" si="77"/>
        <v>#DIV/0!</v>
      </c>
      <c r="FY78" s="111" t="e">
        <f t="shared" si="53"/>
        <v>#DIV/0!</v>
      </c>
      <c r="FZ78" s="90"/>
      <c r="GA78" s="91"/>
      <c r="GB78" s="91"/>
      <c r="GC78" s="91"/>
      <c r="GD78" s="136" t="e">
        <f t="shared" si="78"/>
        <v>#DIV/0!</v>
      </c>
      <c r="GE78" s="113" t="e">
        <f t="shared" si="79"/>
        <v>#DIV/0!</v>
      </c>
      <c r="GF78" s="90"/>
      <c r="GG78" s="91"/>
      <c r="GH78" s="91"/>
      <c r="GI78" s="91"/>
      <c r="GJ78" s="91"/>
      <c r="GK78" s="91"/>
      <c r="GL78" s="91"/>
      <c r="GM78" s="91"/>
      <c r="GN78" s="136" t="e">
        <f t="shared" si="80"/>
        <v>#DIV/0!</v>
      </c>
      <c r="GO78" s="110" t="e">
        <f t="shared" si="81"/>
        <v>#DIV/0!</v>
      </c>
      <c r="GP78" s="90"/>
      <c r="GQ78" s="91"/>
      <c r="GR78" s="91"/>
      <c r="GS78" s="91"/>
      <c r="GT78" s="91"/>
      <c r="GU78" s="91"/>
      <c r="GV78" s="91"/>
      <c r="GW78" s="91"/>
      <c r="GX78" s="136" t="e">
        <f t="shared" si="82"/>
        <v>#DIV/0!</v>
      </c>
      <c r="GY78" s="115" t="e">
        <f t="shared" si="83"/>
        <v>#DIV/0!</v>
      </c>
      <c r="GZ78" s="90"/>
      <c r="HA78" s="137"/>
      <c r="HB78" s="137"/>
      <c r="HC78" s="137"/>
      <c r="HD78" s="137"/>
      <c r="HE78" s="91"/>
      <c r="HF78" s="91"/>
      <c r="HG78" s="91"/>
      <c r="HH78" s="136" t="e">
        <f t="shared" si="84"/>
        <v>#DIV/0!</v>
      </c>
      <c r="HI78" s="115" t="e">
        <f t="shared" si="85"/>
        <v>#DIV/0!</v>
      </c>
      <c r="HJ78" s="90"/>
      <c r="HK78" s="91"/>
      <c r="HL78" s="91"/>
      <c r="HM78" s="91"/>
      <c r="HN78" s="91"/>
      <c r="HO78" s="91"/>
      <c r="HP78" s="91"/>
      <c r="HQ78" s="91"/>
      <c r="HR78" s="136" t="e">
        <f t="shared" si="86"/>
        <v>#DIV/0!</v>
      </c>
      <c r="HS78" s="115" t="e">
        <f t="shared" si="87"/>
        <v>#DIV/0!</v>
      </c>
      <c r="HT78" s="90"/>
      <c r="HU78" s="91"/>
      <c r="HV78" s="91"/>
      <c r="HW78" s="91"/>
      <c r="HX78" s="91"/>
      <c r="HY78" s="91"/>
      <c r="HZ78" s="91"/>
      <c r="IA78" s="91"/>
      <c r="IB78" s="136" t="e">
        <f t="shared" si="88"/>
        <v>#DIV/0!</v>
      </c>
      <c r="IC78" s="117" t="e">
        <f t="shared" si="89"/>
        <v>#DIV/0!</v>
      </c>
      <c r="ID78" s="138"/>
      <c r="IE78" s="120"/>
      <c r="IF78" s="120"/>
      <c r="IG78" s="121" t="e">
        <f t="shared" si="90"/>
        <v>#DIV/0!</v>
      </c>
      <c r="IH78" s="122" t="e">
        <f t="shared" si="54"/>
        <v>#DIV/0!</v>
      </c>
      <c r="II78" s="123" t="e">
        <f t="shared" si="91"/>
        <v>#DIV/0!</v>
      </c>
      <c r="IJ78" s="124" t="e">
        <f t="shared" si="92"/>
        <v>#DIV/0!</v>
      </c>
      <c r="IK78" s="166"/>
    </row>
    <row r="79" spans="1:247" x14ac:dyDescent="0.3">
      <c r="A79" s="84">
        <v>11</v>
      </c>
      <c r="B79" s="85"/>
      <c r="C79" s="85"/>
      <c r="D79" s="85"/>
      <c r="E79" s="85"/>
      <c r="F79" s="88"/>
      <c r="G79" s="87"/>
      <c r="H79" s="148" t="e">
        <f t="shared" si="50"/>
        <v>#DIV/0!</v>
      </c>
      <c r="I79" s="148" t="e">
        <f t="shared" si="51"/>
        <v>#DIV/0!</v>
      </c>
      <c r="J79" s="149"/>
      <c r="K79" s="150"/>
      <c r="L79" s="90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3"/>
      <c r="Y79" s="94" t="e">
        <f t="shared" si="55"/>
        <v>#DIV/0!</v>
      </c>
      <c r="Z79" s="95" t="e">
        <f t="shared" si="56"/>
        <v>#DIV/0!</v>
      </c>
      <c r="AA79" s="90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3"/>
      <c r="AN79" s="94" t="e">
        <f t="shared" si="57"/>
        <v>#DIV/0!</v>
      </c>
      <c r="AO79" s="95" t="e">
        <f t="shared" si="58"/>
        <v>#DIV/0!</v>
      </c>
      <c r="AP79" s="90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3"/>
      <c r="BC79" s="94" t="e">
        <f t="shared" si="59"/>
        <v>#DIV/0!</v>
      </c>
      <c r="BD79" s="95" t="e">
        <f t="shared" si="60"/>
        <v>#DIV/0!</v>
      </c>
      <c r="BE79" s="90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3"/>
      <c r="BR79" s="94" t="e">
        <f t="shared" si="61"/>
        <v>#DIV/0!</v>
      </c>
      <c r="BS79" s="95" t="e">
        <f t="shared" si="62"/>
        <v>#DIV/0!</v>
      </c>
      <c r="BT79" s="90"/>
      <c r="BU79" s="91"/>
      <c r="BV79" s="91"/>
      <c r="BW79" s="91"/>
      <c r="BX79" s="96" t="e">
        <f t="shared" si="63"/>
        <v>#DIV/0!</v>
      </c>
      <c r="BY79" s="90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3"/>
      <c r="CL79" s="94" t="e">
        <f t="shared" si="64"/>
        <v>#DIV/0!</v>
      </c>
      <c r="CM79" s="99" t="e">
        <f t="shared" si="65"/>
        <v>#DIV/0!</v>
      </c>
      <c r="CN79" s="90"/>
      <c r="CO79" s="91"/>
      <c r="CP79" s="91"/>
      <c r="CQ79" s="91"/>
      <c r="CR79" s="96" t="e">
        <f t="shared" si="66"/>
        <v>#DIV/0!</v>
      </c>
      <c r="CS79" s="141"/>
      <c r="CT79" s="120"/>
      <c r="CU79" s="91"/>
      <c r="CV79" s="91"/>
      <c r="CW79" s="91"/>
      <c r="CX79" s="91"/>
      <c r="CY79" s="91"/>
      <c r="CZ79" s="91"/>
      <c r="DA79" s="96" t="e">
        <f t="shared" si="48"/>
        <v>#DIV/0!</v>
      </c>
      <c r="DB79" s="141"/>
      <c r="DC79" s="120"/>
      <c r="DD79" s="91"/>
      <c r="DE79" s="91"/>
      <c r="DF79" s="91"/>
      <c r="DG79" s="91"/>
      <c r="DH79" s="91"/>
      <c r="DI79" s="91"/>
      <c r="DJ79" s="100" t="e">
        <f t="shared" si="67"/>
        <v>#DIV/0!</v>
      </c>
      <c r="DK79" s="101"/>
      <c r="DL79" s="99" t="e">
        <f t="shared" si="68"/>
        <v>#DIV/0!</v>
      </c>
      <c r="DM79" s="90"/>
      <c r="DN79" s="91"/>
      <c r="DO79" s="91"/>
      <c r="DP79" s="91"/>
      <c r="DQ79" s="91"/>
      <c r="DR79" s="91"/>
      <c r="DS79" s="91"/>
      <c r="DT79" s="91"/>
      <c r="DU79" s="91"/>
      <c r="DV79" s="91"/>
      <c r="DW79" s="91"/>
      <c r="DX79" s="91"/>
      <c r="DY79" s="102"/>
      <c r="DZ79" s="103" t="e">
        <f t="shared" si="69"/>
        <v>#DIV/0!</v>
      </c>
      <c r="EA79" s="104" t="e">
        <f t="shared" si="52"/>
        <v>#DIV/0!</v>
      </c>
      <c r="EB79" s="90"/>
      <c r="EC79" s="91"/>
      <c r="ED79" s="91"/>
      <c r="EE79" s="91"/>
      <c r="EF79" s="91"/>
      <c r="EG79" s="91"/>
      <c r="EH79" s="91"/>
      <c r="EI79" s="91"/>
      <c r="EJ79" s="96" t="e">
        <f t="shared" si="49"/>
        <v>#DIV/0!</v>
      </c>
      <c r="EK79" s="90"/>
      <c r="EL79" s="91"/>
      <c r="EM79" s="91"/>
      <c r="EN79" s="91"/>
      <c r="EO79" s="96" t="e">
        <f t="shared" si="70"/>
        <v>#DIV/0!</v>
      </c>
      <c r="EP79" s="90"/>
      <c r="EQ79" s="91"/>
      <c r="ER79" s="91"/>
      <c r="ES79" s="91"/>
      <c r="ET79" s="96" t="e">
        <f t="shared" si="71"/>
        <v>#DIV/0!</v>
      </c>
      <c r="EU79" s="90"/>
      <c r="EV79" s="91"/>
      <c r="EW79" s="91"/>
      <c r="EX79" s="91"/>
      <c r="EY79" s="96" t="e">
        <f t="shared" si="72"/>
        <v>#DIV/0!</v>
      </c>
      <c r="EZ79" s="90"/>
      <c r="FA79" s="91"/>
      <c r="FB79" s="91"/>
      <c r="FC79" s="91"/>
      <c r="FD79" s="106" t="e">
        <f t="shared" si="73"/>
        <v>#DIV/0!</v>
      </c>
      <c r="FE79" s="90"/>
      <c r="FF79" s="91"/>
      <c r="FG79" s="91"/>
      <c r="FH79" s="91"/>
      <c r="FI79" s="107" t="e">
        <f t="shared" si="74"/>
        <v>#DIV/0!</v>
      </c>
      <c r="FJ79" s="90"/>
      <c r="FK79" s="91"/>
      <c r="FL79" s="91"/>
      <c r="FM79" s="91"/>
      <c r="FN79" s="110" t="e">
        <f t="shared" si="75"/>
        <v>#DIV/0!</v>
      </c>
      <c r="FO79" s="90"/>
      <c r="FP79" s="91"/>
      <c r="FQ79" s="91"/>
      <c r="FR79" s="91"/>
      <c r="FS79" s="110" t="e">
        <f t="shared" si="76"/>
        <v>#DIV/0!</v>
      </c>
      <c r="FT79" s="90"/>
      <c r="FU79" s="91"/>
      <c r="FV79" s="91"/>
      <c r="FW79" s="91"/>
      <c r="FX79" s="110" t="e">
        <f t="shared" si="77"/>
        <v>#DIV/0!</v>
      </c>
      <c r="FY79" s="111" t="e">
        <f t="shared" si="53"/>
        <v>#DIV/0!</v>
      </c>
      <c r="FZ79" s="90"/>
      <c r="GA79" s="91"/>
      <c r="GB79" s="91"/>
      <c r="GC79" s="91"/>
      <c r="GD79" s="136" t="e">
        <f t="shared" si="78"/>
        <v>#DIV/0!</v>
      </c>
      <c r="GE79" s="113" t="e">
        <f t="shared" si="79"/>
        <v>#DIV/0!</v>
      </c>
      <c r="GF79" s="90"/>
      <c r="GG79" s="91"/>
      <c r="GH79" s="91"/>
      <c r="GI79" s="91"/>
      <c r="GJ79" s="91"/>
      <c r="GK79" s="91"/>
      <c r="GL79" s="91"/>
      <c r="GM79" s="91"/>
      <c r="GN79" s="136" t="e">
        <f t="shared" si="80"/>
        <v>#DIV/0!</v>
      </c>
      <c r="GO79" s="110" t="e">
        <f t="shared" si="81"/>
        <v>#DIV/0!</v>
      </c>
      <c r="GP79" s="90"/>
      <c r="GQ79" s="91"/>
      <c r="GR79" s="91"/>
      <c r="GS79" s="91"/>
      <c r="GT79" s="91"/>
      <c r="GU79" s="91"/>
      <c r="GV79" s="91"/>
      <c r="GW79" s="91"/>
      <c r="GX79" s="136" t="e">
        <f t="shared" si="82"/>
        <v>#DIV/0!</v>
      </c>
      <c r="GY79" s="115" t="e">
        <f t="shared" si="83"/>
        <v>#DIV/0!</v>
      </c>
      <c r="GZ79" s="90"/>
      <c r="HA79" s="137"/>
      <c r="HB79" s="137"/>
      <c r="HC79" s="137"/>
      <c r="HD79" s="137"/>
      <c r="HE79" s="91"/>
      <c r="HF79" s="91"/>
      <c r="HG79" s="91"/>
      <c r="HH79" s="136" t="e">
        <f t="shared" si="84"/>
        <v>#DIV/0!</v>
      </c>
      <c r="HI79" s="115" t="e">
        <f t="shared" si="85"/>
        <v>#DIV/0!</v>
      </c>
      <c r="HJ79" s="90"/>
      <c r="HK79" s="91"/>
      <c r="HL79" s="91"/>
      <c r="HM79" s="91"/>
      <c r="HN79" s="91"/>
      <c r="HO79" s="91"/>
      <c r="HP79" s="91"/>
      <c r="HQ79" s="91"/>
      <c r="HR79" s="136" t="e">
        <f t="shared" si="86"/>
        <v>#DIV/0!</v>
      </c>
      <c r="HS79" s="115" t="e">
        <f t="shared" si="87"/>
        <v>#DIV/0!</v>
      </c>
      <c r="HT79" s="90"/>
      <c r="HU79" s="91"/>
      <c r="HV79" s="91"/>
      <c r="HW79" s="91"/>
      <c r="HX79" s="91"/>
      <c r="HY79" s="91"/>
      <c r="HZ79" s="91"/>
      <c r="IA79" s="91"/>
      <c r="IB79" s="136" t="e">
        <f t="shared" si="88"/>
        <v>#DIV/0!</v>
      </c>
      <c r="IC79" s="117" t="e">
        <f t="shared" si="89"/>
        <v>#DIV/0!</v>
      </c>
      <c r="ID79" s="138"/>
      <c r="IE79" s="120"/>
      <c r="IF79" s="120"/>
      <c r="IG79" s="121" t="e">
        <f t="shared" si="90"/>
        <v>#DIV/0!</v>
      </c>
      <c r="IH79" s="122" t="e">
        <f t="shared" si="54"/>
        <v>#DIV/0!</v>
      </c>
      <c r="II79" s="123" t="e">
        <f t="shared" si="91"/>
        <v>#DIV/0!</v>
      </c>
      <c r="IJ79" s="124" t="e">
        <f t="shared" si="92"/>
        <v>#DIV/0!</v>
      </c>
      <c r="IK79" s="166"/>
    </row>
    <row r="80" spans="1:247" x14ac:dyDescent="0.3">
      <c r="A80" s="84">
        <v>12</v>
      </c>
      <c r="B80" s="85"/>
      <c r="C80" s="85"/>
      <c r="D80" s="85"/>
      <c r="E80" s="85"/>
      <c r="F80" s="127"/>
      <c r="G80" s="87"/>
      <c r="H80" s="148" t="e">
        <f t="shared" si="50"/>
        <v>#DIV/0!</v>
      </c>
      <c r="I80" s="148" t="e">
        <f t="shared" si="51"/>
        <v>#DIV/0!</v>
      </c>
      <c r="J80" s="149"/>
      <c r="K80" s="150"/>
      <c r="L80" s="90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3"/>
      <c r="Y80" s="94" t="e">
        <f t="shared" si="55"/>
        <v>#DIV/0!</v>
      </c>
      <c r="Z80" s="95" t="e">
        <f t="shared" si="56"/>
        <v>#DIV/0!</v>
      </c>
      <c r="AA80" s="90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3"/>
      <c r="AN80" s="94" t="e">
        <f t="shared" si="57"/>
        <v>#DIV/0!</v>
      </c>
      <c r="AO80" s="95" t="e">
        <f t="shared" si="58"/>
        <v>#DIV/0!</v>
      </c>
      <c r="AP80" s="90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3"/>
      <c r="BC80" s="94" t="e">
        <f t="shared" si="59"/>
        <v>#DIV/0!</v>
      </c>
      <c r="BD80" s="95" t="e">
        <f t="shared" si="60"/>
        <v>#DIV/0!</v>
      </c>
      <c r="BE80" s="90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3"/>
      <c r="BR80" s="94" t="e">
        <f t="shared" si="61"/>
        <v>#DIV/0!</v>
      </c>
      <c r="BS80" s="95" t="e">
        <f t="shared" si="62"/>
        <v>#DIV/0!</v>
      </c>
      <c r="BT80" s="90"/>
      <c r="BU80" s="91"/>
      <c r="BV80" s="91"/>
      <c r="BW80" s="91"/>
      <c r="BX80" s="96" t="e">
        <f t="shared" si="63"/>
        <v>#DIV/0!</v>
      </c>
      <c r="BY80" s="90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3"/>
      <c r="CL80" s="94" t="e">
        <f t="shared" si="64"/>
        <v>#DIV/0!</v>
      </c>
      <c r="CM80" s="99" t="e">
        <f t="shared" si="65"/>
        <v>#DIV/0!</v>
      </c>
      <c r="CN80" s="90"/>
      <c r="CO80" s="91"/>
      <c r="CP80" s="91"/>
      <c r="CQ80" s="91"/>
      <c r="CR80" s="96" t="e">
        <f t="shared" si="66"/>
        <v>#DIV/0!</v>
      </c>
      <c r="CS80" s="141"/>
      <c r="CT80" s="120"/>
      <c r="CU80" s="91"/>
      <c r="CV80" s="91"/>
      <c r="CW80" s="91"/>
      <c r="CX80" s="91"/>
      <c r="CY80" s="91"/>
      <c r="CZ80" s="91"/>
      <c r="DA80" s="96" t="e">
        <f t="shared" si="48"/>
        <v>#DIV/0!</v>
      </c>
      <c r="DB80" s="141"/>
      <c r="DC80" s="120"/>
      <c r="DD80" s="91"/>
      <c r="DE80" s="91"/>
      <c r="DF80" s="91"/>
      <c r="DG80" s="91"/>
      <c r="DH80" s="91"/>
      <c r="DI80" s="91"/>
      <c r="DJ80" s="100" t="e">
        <f t="shared" si="67"/>
        <v>#DIV/0!</v>
      </c>
      <c r="DK80" s="101"/>
      <c r="DL80" s="99" t="e">
        <f t="shared" si="68"/>
        <v>#DIV/0!</v>
      </c>
      <c r="DM80" s="90"/>
      <c r="DN80" s="91"/>
      <c r="DO80" s="91"/>
      <c r="DP80" s="91"/>
      <c r="DQ80" s="91"/>
      <c r="DR80" s="91"/>
      <c r="DS80" s="91"/>
      <c r="DT80" s="91"/>
      <c r="DU80" s="91"/>
      <c r="DV80" s="91"/>
      <c r="DW80" s="91"/>
      <c r="DX80" s="91"/>
      <c r="DY80" s="102"/>
      <c r="DZ80" s="103" t="e">
        <f t="shared" si="69"/>
        <v>#DIV/0!</v>
      </c>
      <c r="EA80" s="104" t="e">
        <f t="shared" si="52"/>
        <v>#DIV/0!</v>
      </c>
      <c r="EB80" s="90"/>
      <c r="EC80" s="91"/>
      <c r="ED80" s="91"/>
      <c r="EE80" s="91"/>
      <c r="EF80" s="91"/>
      <c r="EG80" s="91"/>
      <c r="EH80" s="91"/>
      <c r="EI80" s="91"/>
      <c r="EJ80" s="96" t="e">
        <f t="shared" si="49"/>
        <v>#DIV/0!</v>
      </c>
      <c r="EK80" s="90"/>
      <c r="EL80" s="91"/>
      <c r="EM80" s="91"/>
      <c r="EN80" s="91"/>
      <c r="EO80" s="96" t="e">
        <f t="shared" si="70"/>
        <v>#DIV/0!</v>
      </c>
      <c r="EP80" s="90"/>
      <c r="EQ80" s="91"/>
      <c r="ER80" s="91"/>
      <c r="ES80" s="91"/>
      <c r="ET80" s="96" t="e">
        <f t="shared" si="71"/>
        <v>#DIV/0!</v>
      </c>
      <c r="EU80" s="90"/>
      <c r="EV80" s="91"/>
      <c r="EW80" s="91"/>
      <c r="EX80" s="91"/>
      <c r="EY80" s="96" t="e">
        <f t="shared" si="72"/>
        <v>#DIV/0!</v>
      </c>
      <c r="EZ80" s="90"/>
      <c r="FA80" s="91"/>
      <c r="FB80" s="91"/>
      <c r="FC80" s="91"/>
      <c r="FD80" s="106" t="e">
        <f t="shared" si="73"/>
        <v>#DIV/0!</v>
      </c>
      <c r="FE80" s="90"/>
      <c r="FF80" s="91"/>
      <c r="FG80" s="91"/>
      <c r="FH80" s="91"/>
      <c r="FI80" s="107" t="e">
        <f t="shared" si="74"/>
        <v>#DIV/0!</v>
      </c>
      <c r="FJ80" s="90"/>
      <c r="FK80" s="91"/>
      <c r="FL80" s="91"/>
      <c r="FM80" s="91"/>
      <c r="FN80" s="110" t="e">
        <f t="shared" si="75"/>
        <v>#DIV/0!</v>
      </c>
      <c r="FO80" s="90"/>
      <c r="FP80" s="91"/>
      <c r="FQ80" s="91"/>
      <c r="FR80" s="91"/>
      <c r="FS80" s="110" t="e">
        <f t="shared" si="76"/>
        <v>#DIV/0!</v>
      </c>
      <c r="FT80" s="90"/>
      <c r="FU80" s="91"/>
      <c r="FV80" s="91"/>
      <c r="FW80" s="91"/>
      <c r="FX80" s="110" t="e">
        <f t="shared" si="77"/>
        <v>#DIV/0!</v>
      </c>
      <c r="FY80" s="111" t="e">
        <f t="shared" si="53"/>
        <v>#DIV/0!</v>
      </c>
      <c r="FZ80" s="90"/>
      <c r="GA80" s="91"/>
      <c r="GB80" s="91"/>
      <c r="GC80" s="91"/>
      <c r="GD80" s="136" t="e">
        <f t="shared" si="78"/>
        <v>#DIV/0!</v>
      </c>
      <c r="GE80" s="113" t="e">
        <f t="shared" si="79"/>
        <v>#DIV/0!</v>
      </c>
      <c r="GF80" s="90"/>
      <c r="GG80" s="91"/>
      <c r="GH80" s="91"/>
      <c r="GI80" s="91"/>
      <c r="GJ80" s="91"/>
      <c r="GK80" s="91"/>
      <c r="GL80" s="91"/>
      <c r="GM80" s="91"/>
      <c r="GN80" s="136" t="e">
        <f t="shared" si="80"/>
        <v>#DIV/0!</v>
      </c>
      <c r="GO80" s="110" t="e">
        <f t="shared" si="81"/>
        <v>#DIV/0!</v>
      </c>
      <c r="GP80" s="90"/>
      <c r="GQ80" s="91"/>
      <c r="GR80" s="91"/>
      <c r="GS80" s="91"/>
      <c r="GT80" s="91"/>
      <c r="GU80" s="91"/>
      <c r="GV80" s="91"/>
      <c r="GW80" s="91"/>
      <c r="GX80" s="136" t="e">
        <f t="shared" si="82"/>
        <v>#DIV/0!</v>
      </c>
      <c r="GY80" s="115" t="e">
        <f t="shared" si="83"/>
        <v>#DIV/0!</v>
      </c>
      <c r="GZ80" s="90"/>
      <c r="HA80" s="137"/>
      <c r="HB80" s="137"/>
      <c r="HC80" s="137"/>
      <c r="HD80" s="137"/>
      <c r="HE80" s="91"/>
      <c r="HF80" s="91"/>
      <c r="HG80" s="91"/>
      <c r="HH80" s="136" t="e">
        <f t="shared" si="84"/>
        <v>#DIV/0!</v>
      </c>
      <c r="HI80" s="115" t="e">
        <f t="shared" si="85"/>
        <v>#DIV/0!</v>
      </c>
      <c r="HJ80" s="90"/>
      <c r="HK80" s="91"/>
      <c r="HL80" s="91"/>
      <c r="HM80" s="91"/>
      <c r="HN80" s="91"/>
      <c r="HO80" s="91"/>
      <c r="HP80" s="91"/>
      <c r="HQ80" s="91"/>
      <c r="HR80" s="136" t="e">
        <f t="shared" si="86"/>
        <v>#DIV/0!</v>
      </c>
      <c r="HS80" s="115" t="e">
        <f t="shared" si="87"/>
        <v>#DIV/0!</v>
      </c>
      <c r="HT80" s="90"/>
      <c r="HU80" s="91"/>
      <c r="HV80" s="91"/>
      <c r="HW80" s="91"/>
      <c r="HX80" s="91"/>
      <c r="HY80" s="91"/>
      <c r="HZ80" s="91"/>
      <c r="IA80" s="91"/>
      <c r="IB80" s="136" t="e">
        <f t="shared" si="88"/>
        <v>#DIV/0!</v>
      </c>
      <c r="IC80" s="117" t="e">
        <f t="shared" si="89"/>
        <v>#DIV/0!</v>
      </c>
      <c r="ID80" s="138"/>
      <c r="IE80" s="120"/>
      <c r="IF80" s="120"/>
      <c r="IG80" s="121" t="e">
        <f t="shared" si="90"/>
        <v>#DIV/0!</v>
      </c>
      <c r="IH80" s="122" t="e">
        <f t="shared" si="54"/>
        <v>#DIV/0!</v>
      </c>
      <c r="II80" s="123" t="e">
        <f t="shared" si="91"/>
        <v>#DIV/0!</v>
      </c>
      <c r="IJ80" s="124" t="e">
        <f t="shared" si="92"/>
        <v>#DIV/0!</v>
      </c>
      <c r="IK80" s="166"/>
    </row>
    <row r="81" spans="1:245" x14ac:dyDescent="0.3">
      <c r="A81" s="84">
        <v>13</v>
      </c>
      <c r="B81" s="85"/>
      <c r="C81" s="85"/>
      <c r="D81" s="85"/>
      <c r="E81" s="85"/>
      <c r="F81" s="88"/>
      <c r="G81" s="87"/>
      <c r="H81" s="148" t="e">
        <f t="shared" si="50"/>
        <v>#DIV/0!</v>
      </c>
      <c r="I81" s="148" t="e">
        <f t="shared" si="51"/>
        <v>#DIV/0!</v>
      </c>
      <c r="J81" s="149"/>
      <c r="K81" s="150"/>
      <c r="L81" s="90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3"/>
      <c r="Y81" s="94" t="e">
        <f t="shared" si="55"/>
        <v>#DIV/0!</v>
      </c>
      <c r="Z81" s="95" t="e">
        <f t="shared" si="56"/>
        <v>#DIV/0!</v>
      </c>
      <c r="AA81" s="90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3"/>
      <c r="AN81" s="94" t="e">
        <f t="shared" si="57"/>
        <v>#DIV/0!</v>
      </c>
      <c r="AO81" s="95" t="e">
        <f t="shared" si="58"/>
        <v>#DIV/0!</v>
      </c>
      <c r="AP81" s="90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3"/>
      <c r="BC81" s="94" t="e">
        <f t="shared" si="59"/>
        <v>#DIV/0!</v>
      </c>
      <c r="BD81" s="95" t="e">
        <f t="shared" si="60"/>
        <v>#DIV/0!</v>
      </c>
      <c r="BE81" s="90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3"/>
      <c r="BR81" s="94" t="e">
        <f t="shared" si="61"/>
        <v>#DIV/0!</v>
      </c>
      <c r="BS81" s="95" t="e">
        <f t="shared" si="62"/>
        <v>#DIV/0!</v>
      </c>
      <c r="BT81" s="90"/>
      <c r="BU81" s="91"/>
      <c r="BV81" s="91"/>
      <c r="BW81" s="91"/>
      <c r="BX81" s="96" t="e">
        <f t="shared" si="63"/>
        <v>#DIV/0!</v>
      </c>
      <c r="BY81" s="90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3"/>
      <c r="CL81" s="94" t="e">
        <f t="shared" si="64"/>
        <v>#DIV/0!</v>
      </c>
      <c r="CM81" s="99" t="e">
        <f t="shared" si="65"/>
        <v>#DIV/0!</v>
      </c>
      <c r="CN81" s="90"/>
      <c r="CO81" s="91"/>
      <c r="CP81" s="91"/>
      <c r="CQ81" s="91"/>
      <c r="CR81" s="96" t="e">
        <f t="shared" si="66"/>
        <v>#DIV/0!</v>
      </c>
      <c r="CS81" s="141"/>
      <c r="CT81" s="120"/>
      <c r="CU81" s="91"/>
      <c r="CV81" s="91"/>
      <c r="CW81" s="91"/>
      <c r="CX81" s="91"/>
      <c r="CY81" s="91"/>
      <c r="CZ81" s="91"/>
      <c r="DA81" s="96" t="e">
        <f t="shared" si="48"/>
        <v>#DIV/0!</v>
      </c>
      <c r="DB81" s="141"/>
      <c r="DC81" s="120"/>
      <c r="DD81" s="91"/>
      <c r="DE81" s="91"/>
      <c r="DF81" s="91"/>
      <c r="DG81" s="91"/>
      <c r="DH81" s="91"/>
      <c r="DI81" s="91"/>
      <c r="DJ81" s="100" t="e">
        <f t="shared" si="67"/>
        <v>#DIV/0!</v>
      </c>
      <c r="DK81" s="101"/>
      <c r="DL81" s="99" t="e">
        <f t="shared" si="68"/>
        <v>#DIV/0!</v>
      </c>
      <c r="DM81" s="90"/>
      <c r="DN81" s="91"/>
      <c r="DO81" s="91"/>
      <c r="DP81" s="91"/>
      <c r="DQ81" s="91"/>
      <c r="DR81" s="91"/>
      <c r="DS81" s="91"/>
      <c r="DT81" s="91"/>
      <c r="DU81" s="91"/>
      <c r="DV81" s="91"/>
      <c r="DW81" s="91"/>
      <c r="DX81" s="91"/>
      <c r="DY81" s="102"/>
      <c r="DZ81" s="103" t="e">
        <f t="shared" si="69"/>
        <v>#DIV/0!</v>
      </c>
      <c r="EA81" s="104" t="e">
        <f t="shared" si="52"/>
        <v>#DIV/0!</v>
      </c>
      <c r="EB81" s="90"/>
      <c r="EC81" s="91"/>
      <c r="ED81" s="91"/>
      <c r="EE81" s="91"/>
      <c r="EF81" s="91"/>
      <c r="EG81" s="91"/>
      <c r="EH81" s="91"/>
      <c r="EI81" s="91"/>
      <c r="EJ81" s="96" t="e">
        <f t="shared" si="49"/>
        <v>#DIV/0!</v>
      </c>
      <c r="EK81" s="90"/>
      <c r="EL81" s="91"/>
      <c r="EM81" s="91"/>
      <c r="EN81" s="91"/>
      <c r="EO81" s="96" t="e">
        <f t="shared" si="70"/>
        <v>#DIV/0!</v>
      </c>
      <c r="EP81" s="90"/>
      <c r="EQ81" s="91"/>
      <c r="ER81" s="91"/>
      <c r="ES81" s="91"/>
      <c r="ET81" s="96" t="e">
        <f t="shared" si="71"/>
        <v>#DIV/0!</v>
      </c>
      <c r="EU81" s="90"/>
      <c r="EV81" s="91"/>
      <c r="EW81" s="91"/>
      <c r="EX81" s="91"/>
      <c r="EY81" s="96" t="e">
        <f t="shared" si="72"/>
        <v>#DIV/0!</v>
      </c>
      <c r="EZ81" s="90"/>
      <c r="FA81" s="91"/>
      <c r="FB81" s="91"/>
      <c r="FC81" s="91"/>
      <c r="FD81" s="106" t="e">
        <f t="shared" si="73"/>
        <v>#DIV/0!</v>
      </c>
      <c r="FE81" s="90"/>
      <c r="FF81" s="91"/>
      <c r="FG81" s="91"/>
      <c r="FH81" s="91"/>
      <c r="FI81" s="107" t="e">
        <f t="shared" si="74"/>
        <v>#DIV/0!</v>
      </c>
      <c r="FJ81" s="90"/>
      <c r="FK81" s="91"/>
      <c r="FL81" s="91"/>
      <c r="FM81" s="91"/>
      <c r="FN81" s="110" t="e">
        <f t="shared" si="75"/>
        <v>#DIV/0!</v>
      </c>
      <c r="FO81" s="90"/>
      <c r="FP81" s="91"/>
      <c r="FQ81" s="91"/>
      <c r="FR81" s="91"/>
      <c r="FS81" s="110" t="e">
        <f t="shared" si="76"/>
        <v>#DIV/0!</v>
      </c>
      <c r="FT81" s="90"/>
      <c r="FU81" s="91"/>
      <c r="FV81" s="91"/>
      <c r="FW81" s="91"/>
      <c r="FX81" s="110" t="e">
        <f t="shared" si="77"/>
        <v>#DIV/0!</v>
      </c>
      <c r="FY81" s="111" t="e">
        <f t="shared" si="53"/>
        <v>#DIV/0!</v>
      </c>
      <c r="FZ81" s="90"/>
      <c r="GA81" s="91"/>
      <c r="GB81" s="91"/>
      <c r="GC81" s="91"/>
      <c r="GD81" s="136" t="e">
        <f t="shared" si="78"/>
        <v>#DIV/0!</v>
      </c>
      <c r="GE81" s="113" t="e">
        <f t="shared" si="79"/>
        <v>#DIV/0!</v>
      </c>
      <c r="GF81" s="90"/>
      <c r="GG81" s="91"/>
      <c r="GH81" s="91"/>
      <c r="GI81" s="91"/>
      <c r="GJ81" s="91"/>
      <c r="GK81" s="91"/>
      <c r="GL81" s="91"/>
      <c r="GM81" s="91"/>
      <c r="GN81" s="136" t="e">
        <f t="shared" si="80"/>
        <v>#DIV/0!</v>
      </c>
      <c r="GO81" s="110" t="e">
        <f t="shared" si="81"/>
        <v>#DIV/0!</v>
      </c>
      <c r="GP81" s="90"/>
      <c r="GQ81" s="91"/>
      <c r="GR81" s="91"/>
      <c r="GS81" s="91"/>
      <c r="GT81" s="91"/>
      <c r="GU81" s="91"/>
      <c r="GV81" s="91"/>
      <c r="GW81" s="91"/>
      <c r="GX81" s="136" t="e">
        <f t="shared" si="82"/>
        <v>#DIV/0!</v>
      </c>
      <c r="GY81" s="115" t="e">
        <f t="shared" si="83"/>
        <v>#DIV/0!</v>
      </c>
      <c r="GZ81" s="90"/>
      <c r="HA81" s="137"/>
      <c r="HB81" s="137"/>
      <c r="HC81" s="137"/>
      <c r="HD81" s="137"/>
      <c r="HE81" s="91"/>
      <c r="HF81" s="91"/>
      <c r="HG81" s="91"/>
      <c r="HH81" s="136" t="e">
        <f t="shared" si="84"/>
        <v>#DIV/0!</v>
      </c>
      <c r="HI81" s="115" t="e">
        <f t="shared" si="85"/>
        <v>#DIV/0!</v>
      </c>
      <c r="HJ81" s="90"/>
      <c r="HK81" s="91"/>
      <c r="HL81" s="91"/>
      <c r="HM81" s="91"/>
      <c r="HN81" s="91"/>
      <c r="HO81" s="91"/>
      <c r="HP81" s="91"/>
      <c r="HQ81" s="91"/>
      <c r="HR81" s="136" t="e">
        <f t="shared" si="86"/>
        <v>#DIV/0!</v>
      </c>
      <c r="HS81" s="115" t="e">
        <f t="shared" si="87"/>
        <v>#DIV/0!</v>
      </c>
      <c r="HT81" s="90"/>
      <c r="HU81" s="91"/>
      <c r="HV81" s="91"/>
      <c r="HW81" s="91"/>
      <c r="HX81" s="91"/>
      <c r="HY81" s="91"/>
      <c r="HZ81" s="91"/>
      <c r="IA81" s="91"/>
      <c r="IB81" s="136" t="e">
        <f t="shared" si="88"/>
        <v>#DIV/0!</v>
      </c>
      <c r="IC81" s="117" t="e">
        <f t="shared" si="89"/>
        <v>#DIV/0!</v>
      </c>
      <c r="ID81" s="138"/>
      <c r="IE81" s="120"/>
      <c r="IF81" s="120"/>
      <c r="IG81" s="121" t="e">
        <f t="shared" si="90"/>
        <v>#DIV/0!</v>
      </c>
      <c r="IH81" s="122" t="e">
        <f t="shared" si="54"/>
        <v>#DIV/0!</v>
      </c>
      <c r="II81" s="123" t="e">
        <f t="shared" si="91"/>
        <v>#DIV/0!</v>
      </c>
      <c r="IJ81" s="124" t="e">
        <f t="shared" si="92"/>
        <v>#DIV/0!</v>
      </c>
      <c r="IK81" s="166"/>
    </row>
    <row r="82" spans="1:245" x14ac:dyDescent="0.3">
      <c r="A82" s="84">
        <v>14</v>
      </c>
      <c r="B82" s="85"/>
      <c r="C82" s="85"/>
      <c r="D82" s="85"/>
      <c r="E82" s="85"/>
      <c r="F82" s="88"/>
      <c r="G82" s="87"/>
      <c r="H82" s="148" t="e">
        <f t="shared" si="50"/>
        <v>#DIV/0!</v>
      </c>
      <c r="I82" s="148" t="e">
        <f t="shared" si="51"/>
        <v>#DIV/0!</v>
      </c>
      <c r="J82" s="149"/>
      <c r="K82" s="150"/>
      <c r="L82" s="90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3"/>
      <c r="Y82" s="94" t="e">
        <f t="shared" si="55"/>
        <v>#DIV/0!</v>
      </c>
      <c r="Z82" s="95" t="e">
        <f t="shared" si="56"/>
        <v>#DIV/0!</v>
      </c>
      <c r="AA82" s="90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3"/>
      <c r="AN82" s="94" t="e">
        <f t="shared" si="57"/>
        <v>#DIV/0!</v>
      </c>
      <c r="AO82" s="95" t="e">
        <f t="shared" si="58"/>
        <v>#DIV/0!</v>
      </c>
      <c r="AP82" s="90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3"/>
      <c r="BC82" s="94" t="e">
        <f t="shared" si="59"/>
        <v>#DIV/0!</v>
      </c>
      <c r="BD82" s="95" t="e">
        <f t="shared" si="60"/>
        <v>#DIV/0!</v>
      </c>
      <c r="BE82" s="90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3"/>
      <c r="BR82" s="94" t="e">
        <f t="shared" si="61"/>
        <v>#DIV/0!</v>
      </c>
      <c r="BS82" s="95" t="e">
        <f t="shared" si="62"/>
        <v>#DIV/0!</v>
      </c>
      <c r="BT82" s="90"/>
      <c r="BU82" s="91"/>
      <c r="BV82" s="91"/>
      <c r="BW82" s="91"/>
      <c r="BX82" s="96" t="e">
        <f t="shared" si="63"/>
        <v>#DIV/0!</v>
      </c>
      <c r="BY82" s="90"/>
      <c r="BZ82" s="91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3"/>
      <c r="CL82" s="94" t="e">
        <f t="shared" si="64"/>
        <v>#DIV/0!</v>
      </c>
      <c r="CM82" s="99" t="e">
        <f t="shared" si="65"/>
        <v>#DIV/0!</v>
      </c>
      <c r="CN82" s="90"/>
      <c r="CO82" s="91"/>
      <c r="CP82" s="91"/>
      <c r="CQ82" s="91"/>
      <c r="CR82" s="96" t="e">
        <f t="shared" si="66"/>
        <v>#DIV/0!</v>
      </c>
      <c r="CS82" s="141"/>
      <c r="CT82" s="120"/>
      <c r="CU82" s="91"/>
      <c r="CV82" s="91"/>
      <c r="CW82" s="91"/>
      <c r="CX82" s="91"/>
      <c r="CY82" s="91"/>
      <c r="CZ82" s="91"/>
      <c r="DA82" s="96" t="e">
        <f t="shared" si="48"/>
        <v>#DIV/0!</v>
      </c>
      <c r="DB82" s="141"/>
      <c r="DC82" s="120"/>
      <c r="DD82" s="91"/>
      <c r="DE82" s="91"/>
      <c r="DF82" s="91"/>
      <c r="DG82" s="91"/>
      <c r="DH82" s="91"/>
      <c r="DI82" s="91"/>
      <c r="DJ82" s="100" t="e">
        <f t="shared" si="67"/>
        <v>#DIV/0!</v>
      </c>
      <c r="DK82" s="101"/>
      <c r="DL82" s="99" t="e">
        <f t="shared" si="68"/>
        <v>#DIV/0!</v>
      </c>
      <c r="DM82" s="90"/>
      <c r="DN82" s="91"/>
      <c r="DO82" s="91"/>
      <c r="DP82" s="91"/>
      <c r="DQ82" s="91"/>
      <c r="DR82" s="91"/>
      <c r="DS82" s="91"/>
      <c r="DT82" s="91"/>
      <c r="DU82" s="91"/>
      <c r="DV82" s="91"/>
      <c r="DW82" s="91"/>
      <c r="DX82" s="91"/>
      <c r="DY82" s="102"/>
      <c r="DZ82" s="103" t="e">
        <f t="shared" si="69"/>
        <v>#DIV/0!</v>
      </c>
      <c r="EA82" s="104" t="e">
        <f t="shared" si="52"/>
        <v>#DIV/0!</v>
      </c>
      <c r="EB82" s="90"/>
      <c r="EC82" s="91"/>
      <c r="ED82" s="91"/>
      <c r="EE82" s="91"/>
      <c r="EF82" s="91"/>
      <c r="EG82" s="91"/>
      <c r="EH82" s="91"/>
      <c r="EI82" s="91"/>
      <c r="EJ82" s="96" t="e">
        <f t="shared" si="49"/>
        <v>#DIV/0!</v>
      </c>
      <c r="EK82" s="90"/>
      <c r="EL82" s="91"/>
      <c r="EM82" s="91"/>
      <c r="EN82" s="91"/>
      <c r="EO82" s="96" t="e">
        <f t="shared" si="70"/>
        <v>#DIV/0!</v>
      </c>
      <c r="EP82" s="90"/>
      <c r="EQ82" s="91"/>
      <c r="ER82" s="91"/>
      <c r="ES82" s="91"/>
      <c r="ET82" s="96" t="e">
        <f t="shared" si="71"/>
        <v>#DIV/0!</v>
      </c>
      <c r="EU82" s="90"/>
      <c r="EV82" s="91"/>
      <c r="EW82" s="91"/>
      <c r="EX82" s="91"/>
      <c r="EY82" s="96" t="e">
        <f t="shared" si="72"/>
        <v>#DIV/0!</v>
      </c>
      <c r="EZ82" s="90"/>
      <c r="FA82" s="91"/>
      <c r="FB82" s="91"/>
      <c r="FC82" s="91"/>
      <c r="FD82" s="106" t="e">
        <f t="shared" si="73"/>
        <v>#DIV/0!</v>
      </c>
      <c r="FE82" s="90"/>
      <c r="FF82" s="91"/>
      <c r="FG82" s="91"/>
      <c r="FH82" s="91"/>
      <c r="FI82" s="107" t="e">
        <f t="shared" si="74"/>
        <v>#DIV/0!</v>
      </c>
      <c r="FJ82" s="90"/>
      <c r="FK82" s="91"/>
      <c r="FL82" s="91"/>
      <c r="FM82" s="91"/>
      <c r="FN82" s="110" t="e">
        <f t="shared" si="75"/>
        <v>#DIV/0!</v>
      </c>
      <c r="FO82" s="90"/>
      <c r="FP82" s="91"/>
      <c r="FQ82" s="91"/>
      <c r="FR82" s="91"/>
      <c r="FS82" s="110" t="e">
        <f t="shared" si="76"/>
        <v>#DIV/0!</v>
      </c>
      <c r="FT82" s="90"/>
      <c r="FU82" s="91"/>
      <c r="FV82" s="91"/>
      <c r="FW82" s="91"/>
      <c r="FX82" s="110" t="e">
        <f t="shared" si="77"/>
        <v>#DIV/0!</v>
      </c>
      <c r="FY82" s="111" t="e">
        <f t="shared" si="53"/>
        <v>#DIV/0!</v>
      </c>
      <c r="FZ82" s="90"/>
      <c r="GA82" s="91"/>
      <c r="GB82" s="91"/>
      <c r="GC82" s="91"/>
      <c r="GD82" s="136" t="e">
        <f t="shared" si="78"/>
        <v>#DIV/0!</v>
      </c>
      <c r="GE82" s="113" t="e">
        <f t="shared" si="79"/>
        <v>#DIV/0!</v>
      </c>
      <c r="GF82" s="90"/>
      <c r="GG82" s="91"/>
      <c r="GH82" s="91"/>
      <c r="GI82" s="91"/>
      <c r="GJ82" s="91"/>
      <c r="GK82" s="91"/>
      <c r="GL82" s="91"/>
      <c r="GM82" s="91"/>
      <c r="GN82" s="136" t="e">
        <f t="shared" si="80"/>
        <v>#DIV/0!</v>
      </c>
      <c r="GO82" s="110" t="e">
        <f t="shared" si="81"/>
        <v>#DIV/0!</v>
      </c>
      <c r="GP82" s="90"/>
      <c r="GQ82" s="91"/>
      <c r="GR82" s="91"/>
      <c r="GS82" s="91"/>
      <c r="GT82" s="91"/>
      <c r="GU82" s="91"/>
      <c r="GV82" s="91"/>
      <c r="GW82" s="91"/>
      <c r="GX82" s="136" t="e">
        <f t="shared" si="82"/>
        <v>#DIV/0!</v>
      </c>
      <c r="GY82" s="115" t="e">
        <f t="shared" si="83"/>
        <v>#DIV/0!</v>
      </c>
      <c r="GZ82" s="90"/>
      <c r="HA82" s="137"/>
      <c r="HB82" s="137"/>
      <c r="HC82" s="137"/>
      <c r="HD82" s="137"/>
      <c r="HE82" s="91"/>
      <c r="HF82" s="91"/>
      <c r="HG82" s="91"/>
      <c r="HH82" s="136" t="e">
        <f t="shared" si="84"/>
        <v>#DIV/0!</v>
      </c>
      <c r="HI82" s="115" t="e">
        <f t="shared" si="85"/>
        <v>#DIV/0!</v>
      </c>
      <c r="HJ82" s="90"/>
      <c r="HK82" s="91"/>
      <c r="HL82" s="91"/>
      <c r="HM82" s="91"/>
      <c r="HN82" s="91"/>
      <c r="HO82" s="91"/>
      <c r="HP82" s="91"/>
      <c r="HQ82" s="91"/>
      <c r="HR82" s="136" t="e">
        <f t="shared" si="86"/>
        <v>#DIV/0!</v>
      </c>
      <c r="HS82" s="115" t="e">
        <f t="shared" si="87"/>
        <v>#DIV/0!</v>
      </c>
      <c r="HT82" s="90"/>
      <c r="HU82" s="91"/>
      <c r="HV82" s="91"/>
      <c r="HW82" s="91"/>
      <c r="HX82" s="91"/>
      <c r="HY82" s="91"/>
      <c r="HZ82" s="91"/>
      <c r="IA82" s="91"/>
      <c r="IB82" s="136" t="e">
        <f t="shared" si="88"/>
        <v>#DIV/0!</v>
      </c>
      <c r="IC82" s="117" t="e">
        <f t="shared" si="89"/>
        <v>#DIV/0!</v>
      </c>
      <c r="ID82" s="138"/>
      <c r="IE82" s="120"/>
      <c r="IF82" s="120"/>
      <c r="IG82" s="121" t="e">
        <f t="shared" si="90"/>
        <v>#DIV/0!</v>
      </c>
      <c r="IH82" s="122" t="e">
        <f t="shared" si="54"/>
        <v>#DIV/0!</v>
      </c>
      <c r="II82" s="123" t="e">
        <f t="shared" si="91"/>
        <v>#DIV/0!</v>
      </c>
      <c r="IJ82" s="124" t="e">
        <f t="shared" si="92"/>
        <v>#DIV/0!</v>
      </c>
      <c r="IK82" s="166"/>
    </row>
    <row r="83" spans="1:245" x14ac:dyDescent="0.3">
      <c r="A83" s="84">
        <v>15</v>
      </c>
      <c r="B83" s="85"/>
      <c r="C83" s="85"/>
      <c r="D83" s="85"/>
      <c r="E83" s="85"/>
      <c r="F83" s="127"/>
      <c r="G83" s="87"/>
      <c r="H83" s="148" t="e">
        <f t="shared" si="50"/>
        <v>#DIV/0!</v>
      </c>
      <c r="I83" s="148" t="e">
        <f t="shared" si="51"/>
        <v>#DIV/0!</v>
      </c>
      <c r="J83" s="149"/>
      <c r="K83" s="150"/>
      <c r="L83" s="90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3"/>
      <c r="Y83" s="94" t="e">
        <f t="shared" si="55"/>
        <v>#DIV/0!</v>
      </c>
      <c r="Z83" s="95" t="e">
        <f t="shared" si="56"/>
        <v>#DIV/0!</v>
      </c>
      <c r="AA83" s="90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3"/>
      <c r="AN83" s="94" t="e">
        <f t="shared" si="57"/>
        <v>#DIV/0!</v>
      </c>
      <c r="AO83" s="95" t="e">
        <f t="shared" si="58"/>
        <v>#DIV/0!</v>
      </c>
      <c r="AP83" s="90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3"/>
      <c r="BC83" s="94" t="e">
        <f t="shared" si="59"/>
        <v>#DIV/0!</v>
      </c>
      <c r="BD83" s="95" t="e">
        <f t="shared" si="60"/>
        <v>#DIV/0!</v>
      </c>
      <c r="BE83" s="90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3"/>
      <c r="BR83" s="94" t="e">
        <f t="shared" si="61"/>
        <v>#DIV/0!</v>
      </c>
      <c r="BS83" s="95" t="e">
        <f t="shared" si="62"/>
        <v>#DIV/0!</v>
      </c>
      <c r="BT83" s="90"/>
      <c r="BU83" s="91"/>
      <c r="BV83" s="91"/>
      <c r="BW83" s="91"/>
      <c r="BX83" s="96" t="e">
        <f t="shared" si="63"/>
        <v>#DIV/0!</v>
      </c>
      <c r="BY83" s="90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3"/>
      <c r="CL83" s="94" t="e">
        <f t="shared" si="64"/>
        <v>#DIV/0!</v>
      </c>
      <c r="CM83" s="99" t="e">
        <f t="shared" si="65"/>
        <v>#DIV/0!</v>
      </c>
      <c r="CN83" s="90"/>
      <c r="CO83" s="91"/>
      <c r="CP83" s="91"/>
      <c r="CQ83" s="91"/>
      <c r="CR83" s="96" t="e">
        <f t="shared" si="66"/>
        <v>#DIV/0!</v>
      </c>
      <c r="CS83" s="141"/>
      <c r="CT83" s="120"/>
      <c r="CU83" s="91"/>
      <c r="CV83" s="91"/>
      <c r="CW83" s="91"/>
      <c r="CX83" s="91"/>
      <c r="CY83" s="91"/>
      <c r="CZ83" s="91"/>
      <c r="DA83" s="96" t="e">
        <f t="shared" si="48"/>
        <v>#DIV/0!</v>
      </c>
      <c r="DB83" s="141"/>
      <c r="DC83" s="120"/>
      <c r="DD83" s="91"/>
      <c r="DE83" s="91"/>
      <c r="DF83" s="91"/>
      <c r="DG83" s="91"/>
      <c r="DH83" s="91"/>
      <c r="DI83" s="91"/>
      <c r="DJ83" s="100" t="e">
        <f t="shared" si="67"/>
        <v>#DIV/0!</v>
      </c>
      <c r="DK83" s="101"/>
      <c r="DL83" s="99" t="e">
        <f t="shared" si="68"/>
        <v>#DIV/0!</v>
      </c>
      <c r="DM83" s="90"/>
      <c r="DN83" s="91"/>
      <c r="DO83" s="91"/>
      <c r="DP83" s="91"/>
      <c r="DQ83" s="91"/>
      <c r="DR83" s="91"/>
      <c r="DS83" s="91"/>
      <c r="DT83" s="91"/>
      <c r="DU83" s="91"/>
      <c r="DV83" s="91"/>
      <c r="DW83" s="91"/>
      <c r="DX83" s="91"/>
      <c r="DY83" s="102"/>
      <c r="DZ83" s="103" t="e">
        <f t="shared" si="69"/>
        <v>#DIV/0!</v>
      </c>
      <c r="EA83" s="104" t="e">
        <f t="shared" si="52"/>
        <v>#DIV/0!</v>
      </c>
      <c r="EB83" s="90"/>
      <c r="EC83" s="91"/>
      <c r="ED83" s="91"/>
      <c r="EE83" s="91"/>
      <c r="EF83" s="91"/>
      <c r="EG83" s="91"/>
      <c r="EH83" s="91"/>
      <c r="EI83" s="91"/>
      <c r="EJ83" s="96" t="e">
        <f t="shared" si="49"/>
        <v>#DIV/0!</v>
      </c>
      <c r="EK83" s="90"/>
      <c r="EL83" s="91"/>
      <c r="EM83" s="91"/>
      <c r="EN83" s="91"/>
      <c r="EO83" s="96" t="e">
        <f t="shared" si="70"/>
        <v>#DIV/0!</v>
      </c>
      <c r="EP83" s="90"/>
      <c r="EQ83" s="91"/>
      <c r="ER83" s="91"/>
      <c r="ES83" s="91"/>
      <c r="ET83" s="96" t="e">
        <f t="shared" si="71"/>
        <v>#DIV/0!</v>
      </c>
      <c r="EU83" s="90"/>
      <c r="EV83" s="91"/>
      <c r="EW83" s="91"/>
      <c r="EX83" s="91"/>
      <c r="EY83" s="96" t="e">
        <f t="shared" si="72"/>
        <v>#DIV/0!</v>
      </c>
      <c r="EZ83" s="90"/>
      <c r="FA83" s="91"/>
      <c r="FB83" s="91"/>
      <c r="FC83" s="91"/>
      <c r="FD83" s="106" t="e">
        <f t="shared" si="73"/>
        <v>#DIV/0!</v>
      </c>
      <c r="FE83" s="90"/>
      <c r="FF83" s="91"/>
      <c r="FG83" s="91"/>
      <c r="FH83" s="91"/>
      <c r="FI83" s="107" t="e">
        <f t="shared" si="74"/>
        <v>#DIV/0!</v>
      </c>
      <c r="FJ83" s="90"/>
      <c r="FK83" s="91"/>
      <c r="FL83" s="91"/>
      <c r="FM83" s="91"/>
      <c r="FN83" s="110" t="e">
        <f t="shared" si="75"/>
        <v>#DIV/0!</v>
      </c>
      <c r="FO83" s="90"/>
      <c r="FP83" s="91"/>
      <c r="FQ83" s="91"/>
      <c r="FR83" s="91"/>
      <c r="FS83" s="110" t="e">
        <f t="shared" si="76"/>
        <v>#DIV/0!</v>
      </c>
      <c r="FT83" s="90"/>
      <c r="FU83" s="91"/>
      <c r="FV83" s="91"/>
      <c r="FW83" s="91"/>
      <c r="FX83" s="110" t="e">
        <f t="shared" si="77"/>
        <v>#DIV/0!</v>
      </c>
      <c r="FY83" s="111" t="e">
        <f t="shared" si="53"/>
        <v>#DIV/0!</v>
      </c>
      <c r="FZ83" s="90"/>
      <c r="GA83" s="91"/>
      <c r="GB83" s="91"/>
      <c r="GC83" s="91"/>
      <c r="GD83" s="136" t="e">
        <f t="shared" si="78"/>
        <v>#DIV/0!</v>
      </c>
      <c r="GE83" s="113" t="e">
        <f t="shared" si="79"/>
        <v>#DIV/0!</v>
      </c>
      <c r="GF83" s="90"/>
      <c r="GG83" s="91"/>
      <c r="GH83" s="91"/>
      <c r="GI83" s="91"/>
      <c r="GJ83" s="91"/>
      <c r="GK83" s="91"/>
      <c r="GL83" s="91"/>
      <c r="GM83" s="91"/>
      <c r="GN83" s="136" t="e">
        <f t="shared" si="80"/>
        <v>#DIV/0!</v>
      </c>
      <c r="GO83" s="110" t="e">
        <f t="shared" si="81"/>
        <v>#DIV/0!</v>
      </c>
      <c r="GP83" s="90"/>
      <c r="GQ83" s="91"/>
      <c r="GR83" s="91"/>
      <c r="GS83" s="91"/>
      <c r="GT83" s="91"/>
      <c r="GU83" s="91"/>
      <c r="GV83" s="91"/>
      <c r="GW83" s="91"/>
      <c r="GX83" s="136" t="e">
        <f t="shared" si="82"/>
        <v>#DIV/0!</v>
      </c>
      <c r="GY83" s="115" t="e">
        <f t="shared" si="83"/>
        <v>#DIV/0!</v>
      </c>
      <c r="GZ83" s="90"/>
      <c r="HA83" s="137"/>
      <c r="HB83" s="137"/>
      <c r="HC83" s="137"/>
      <c r="HD83" s="137"/>
      <c r="HE83" s="91"/>
      <c r="HF83" s="91"/>
      <c r="HG83" s="91"/>
      <c r="HH83" s="136" t="e">
        <f t="shared" si="84"/>
        <v>#DIV/0!</v>
      </c>
      <c r="HI83" s="115" t="e">
        <f t="shared" si="85"/>
        <v>#DIV/0!</v>
      </c>
      <c r="HJ83" s="90"/>
      <c r="HK83" s="91"/>
      <c r="HL83" s="91"/>
      <c r="HM83" s="91"/>
      <c r="HN83" s="91"/>
      <c r="HO83" s="91"/>
      <c r="HP83" s="91"/>
      <c r="HQ83" s="91"/>
      <c r="HR83" s="136" t="e">
        <f t="shared" si="86"/>
        <v>#DIV/0!</v>
      </c>
      <c r="HS83" s="115" t="e">
        <f t="shared" si="87"/>
        <v>#DIV/0!</v>
      </c>
      <c r="HT83" s="90"/>
      <c r="HU83" s="91"/>
      <c r="HV83" s="91"/>
      <c r="HW83" s="91"/>
      <c r="HX83" s="91"/>
      <c r="HY83" s="91"/>
      <c r="HZ83" s="91"/>
      <c r="IA83" s="91"/>
      <c r="IB83" s="136" t="e">
        <f t="shared" si="88"/>
        <v>#DIV/0!</v>
      </c>
      <c r="IC83" s="117" t="e">
        <f t="shared" si="89"/>
        <v>#DIV/0!</v>
      </c>
      <c r="ID83" s="138"/>
      <c r="IE83" s="120"/>
      <c r="IF83" s="120"/>
      <c r="IG83" s="121" t="e">
        <f t="shared" si="90"/>
        <v>#DIV/0!</v>
      </c>
      <c r="IH83" s="122" t="e">
        <f t="shared" si="54"/>
        <v>#DIV/0!</v>
      </c>
      <c r="II83" s="123" t="e">
        <f t="shared" si="91"/>
        <v>#DIV/0!</v>
      </c>
      <c r="IJ83" s="124" t="e">
        <f t="shared" si="92"/>
        <v>#DIV/0!</v>
      </c>
      <c r="IK83" s="166"/>
    </row>
    <row r="84" spans="1:245" x14ac:dyDescent="0.3">
      <c r="A84" s="84">
        <v>16</v>
      </c>
      <c r="B84" s="85"/>
      <c r="C84" s="85"/>
      <c r="D84" s="85"/>
      <c r="E84" s="85"/>
      <c r="F84" s="88"/>
      <c r="G84" s="87"/>
      <c r="H84" s="148" t="e">
        <f t="shared" si="50"/>
        <v>#DIV/0!</v>
      </c>
      <c r="I84" s="148" t="e">
        <f t="shared" si="51"/>
        <v>#DIV/0!</v>
      </c>
      <c r="J84" s="149"/>
      <c r="K84" s="150"/>
      <c r="L84" s="90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3"/>
      <c r="Y84" s="94" t="e">
        <f t="shared" si="55"/>
        <v>#DIV/0!</v>
      </c>
      <c r="Z84" s="95" t="e">
        <f t="shared" si="56"/>
        <v>#DIV/0!</v>
      </c>
      <c r="AA84" s="90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3"/>
      <c r="AN84" s="94" t="e">
        <f t="shared" si="57"/>
        <v>#DIV/0!</v>
      </c>
      <c r="AO84" s="95" t="e">
        <f t="shared" si="58"/>
        <v>#DIV/0!</v>
      </c>
      <c r="AP84" s="90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3"/>
      <c r="BC84" s="94" t="e">
        <f t="shared" si="59"/>
        <v>#DIV/0!</v>
      </c>
      <c r="BD84" s="95" t="e">
        <f t="shared" si="60"/>
        <v>#DIV/0!</v>
      </c>
      <c r="BE84" s="90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3"/>
      <c r="BR84" s="94" t="e">
        <f t="shared" si="61"/>
        <v>#DIV/0!</v>
      </c>
      <c r="BS84" s="95" t="e">
        <f t="shared" si="62"/>
        <v>#DIV/0!</v>
      </c>
      <c r="BT84" s="90"/>
      <c r="BU84" s="91"/>
      <c r="BV84" s="91"/>
      <c r="BW84" s="91"/>
      <c r="BX84" s="96" t="e">
        <f t="shared" si="63"/>
        <v>#DIV/0!</v>
      </c>
      <c r="BY84" s="90"/>
      <c r="BZ84" s="91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3"/>
      <c r="CL84" s="94" t="e">
        <f t="shared" si="64"/>
        <v>#DIV/0!</v>
      </c>
      <c r="CM84" s="99" t="e">
        <f t="shared" si="65"/>
        <v>#DIV/0!</v>
      </c>
      <c r="CN84" s="90"/>
      <c r="CO84" s="91"/>
      <c r="CP84" s="91"/>
      <c r="CQ84" s="91"/>
      <c r="CR84" s="96" t="e">
        <f t="shared" si="66"/>
        <v>#DIV/0!</v>
      </c>
      <c r="CS84" s="141"/>
      <c r="CT84" s="120"/>
      <c r="CU84" s="91"/>
      <c r="CV84" s="91"/>
      <c r="CW84" s="91"/>
      <c r="CX84" s="91"/>
      <c r="CY84" s="91"/>
      <c r="CZ84" s="91"/>
      <c r="DA84" s="96" t="e">
        <f t="shared" si="48"/>
        <v>#DIV/0!</v>
      </c>
      <c r="DB84" s="141"/>
      <c r="DC84" s="120"/>
      <c r="DD84" s="91"/>
      <c r="DE84" s="91"/>
      <c r="DF84" s="91"/>
      <c r="DG84" s="91"/>
      <c r="DH84" s="91"/>
      <c r="DI84" s="91"/>
      <c r="DJ84" s="100" t="e">
        <f t="shared" si="67"/>
        <v>#DIV/0!</v>
      </c>
      <c r="DK84" s="101"/>
      <c r="DL84" s="99" t="e">
        <f t="shared" si="68"/>
        <v>#DIV/0!</v>
      </c>
      <c r="DM84" s="90"/>
      <c r="DN84" s="91"/>
      <c r="DO84" s="91"/>
      <c r="DP84" s="91"/>
      <c r="DQ84" s="91"/>
      <c r="DR84" s="91"/>
      <c r="DS84" s="91"/>
      <c r="DT84" s="91"/>
      <c r="DU84" s="91"/>
      <c r="DV84" s="91"/>
      <c r="DW84" s="91"/>
      <c r="DX84" s="91"/>
      <c r="DY84" s="102"/>
      <c r="DZ84" s="103" t="e">
        <f t="shared" si="69"/>
        <v>#DIV/0!</v>
      </c>
      <c r="EA84" s="104" t="e">
        <f t="shared" si="52"/>
        <v>#DIV/0!</v>
      </c>
      <c r="EB84" s="90"/>
      <c r="EC84" s="91"/>
      <c r="ED84" s="91"/>
      <c r="EE84" s="91"/>
      <c r="EF84" s="91"/>
      <c r="EG84" s="91"/>
      <c r="EH84" s="91"/>
      <c r="EI84" s="91"/>
      <c r="EJ84" s="96" t="e">
        <f t="shared" si="49"/>
        <v>#DIV/0!</v>
      </c>
      <c r="EK84" s="90"/>
      <c r="EL84" s="91"/>
      <c r="EM84" s="91"/>
      <c r="EN84" s="91"/>
      <c r="EO84" s="96" t="e">
        <f t="shared" si="70"/>
        <v>#DIV/0!</v>
      </c>
      <c r="EP84" s="90"/>
      <c r="EQ84" s="91"/>
      <c r="ER84" s="91"/>
      <c r="ES84" s="91"/>
      <c r="ET84" s="96" t="e">
        <f t="shared" si="71"/>
        <v>#DIV/0!</v>
      </c>
      <c r="EU84" s="90"/>
      <c r="EV84" s="91"/>
      <c r="EW84" s="91"/>
      <c r="EX84" s="91"/>
      <c r="EY84" s="96" t="e">
        <f t="shared" si="72"/>
        <v>#DIV/0!</v>
      </c>
      <c r="EZ84" s="90"/>
      <c r="FA84" s="91"/>
      <c r="FB84" s="91"/>
      <c r="FC84" s="91"/>
      <c r="FD84" s="106" t="e">
        <f t="shared" si="73"/>
        <v>#DIV/0!</v>
      </c>
      <c r="FE84" s="90"/>
      <c r="FF84" s="91"/>
      <c r="FG84" s="91"/>
      <c r="FH84" s="91"/>
      <c r="FI84" s="107" t="e">
        <f t="shared" si="74"/>
        <v>#DIV/0!</v>
      </c>
      <c r="FJ84" s="90"/>
      <c r="FK84" s="91"/>
      <c r="FL84" s="91"/>
      <c r="FM84" s="91"/>
      <c r="FN84" s="110" t="e">
        <f t="shared" si="75"/>
        <v>#DIV/0!</v>
      </c>
      <c r="FO84" s="90"/>
      <c r="FP84" s="91"/>
      <c r="FQ84" s="91"/>
      <c r="FR84" s="91"/>
      <c r="FS84" s="110" t="e">
        <f t="shared" si="76"/>
        <v>#DIV/0!</v>
      </c>
      <c r="FT84" s="90"/>
      <c r="FU84" s="91"/>
      <c r="FV84" s="91"/>
      <c r="FW84" s="91"/>
      <c r="FX84" s="110" t="e">
        <f t="shared" si="77"/>
        <v>#DIV/0!</v>
      </c>
      <c r="FY84" s="111" t="e">
        <f t="shared" si="53"/>
        <v>#DIV/0!</v>
      </c>
      <c r="FZ84" s="90"/>
      <c r="GA84" s="91"/>
      <c r="GB84" s="91"/>
      <c r="GC84" s="91"/>
      <c r="GD84" s="136" t="e">
        <f t="shared" si="78"/>
        <v>#DIV/0!</v>
      </c>
      <c r="GE84" s="113" t="e">
        <f t="shared" si="79"/>
        <v>#DIV/0!</v>
      </c>
      <c r="GF84" s="90"/>
      <c r="GG84" s="91"/>
      <c r="GH84" s="91"/>
      <c r="GI84" s="91"/>
      <c r="GJ84" s="91"/>
      <c r="GK84" s="91"/>
      <c r="GL84" s="91"/>
      <c r="GM84" s="91"/>
      <c r="GN84" s="136" t="e">
        <f t="shared" si="80"/>
        <v>#DIV/0!</v>
      </c>
      <c r="GO84" s="110" t="e">
        <f t="shared" si="81"/>
        <v>#DIV/0!</v>
      </c>
      <c r="GP84" s="90"/>
      <c r="GQ84" s="91"/>
      <c r="GR84" s="91"/>
      <c r="GS84" s="91"/>
      <c r="GT84" s="91"/>
      <c r="GU84" s="91"/>
      <c r="GV84" s="91"/>
      <c r="GW84" s="91"/>
      <c r="GX84" s="136" t="e">
        <f t="shared" si="82"/>
        <v>#DIV/0!</v>
      </c>
      <c r="GY84" s="115" t="e">
        <f t="shared" si="83"/>
        <v>#DIV/0!</v>
      </c>
      <c r="GZ84" s="90"/>
      <c r="HA84" s="137"/>
      <c r="HB84" s="137"/>
      <c r="HC84" s="137"/>
      <c r="HD84" s="137"/>
      <c r="HE84" s="91"/>
      <c r="HF84" s="91"/>
      <c r="HG84" s="91"/>
      <c r="HH84" s="136" t="e">
        <f t="shared" si="84"/>
        <v>#DIV/0!</v>
      </c>
      <c r="HI84" s="115" t="e">
        <f t="shared" si="85"/>
        <v>#DIV/0!</v>
      </c>
      <c r="HJ84" s="90"/>
      <c r="HK84" s="91"/>
      <c r="HL84" s="91"/>
      <c r="HM84" s="91"/>
      <c r="HN84" s="91"/>
      <c r="HO84" s="91"/>
      <c r="HP84" s="91"/>
      <c r="HQ84" s="91"/>
      <c r="HR84" s="136" t="e">
        <f t="shared" si="86"/>
        <v>#DIV/0!</v>
      </c>
      <c r="HS84" s="115" t="e">
        <f t="shared" si="87"/>
        <v>#DIV/0!</v>
      </c>
      <c r="HT84" s="90"/>
      <c r="HU84" s="91"/>
      <c r="HV84" s="91"/>
      <c r="HW84" s="91"/>
      <c r="HX84" s="91"/>
      <c r="HY84" s="91"/>
      <c r="HZ84" s="91"/>
      <c r="IA84" s="91"/>
      <c r="IB84" s="136" t="e">
        <f t="shared" si="88"/>
        <v>#DIV/0!</v>
      </c>
      <c r="IC84" s="117" t="e">
        <f t="shared" si="89"/>
        <v>#DIV/0!</v>
      </c>
      <c r="ID84" s="138"/>
      <c r="IE84" s="120"/>
      <c r="IF84" s="120"/>
      <c r="IG84" s="121" t="e">
        <f t="shared" si="90"/>
        <v>#DIV/0!</v>
      </c>
      <c r="IH84" s="122" t="e">
        <f t="shared" si="54"/>
        <v>#DIV/0!</v>
      </c>
      <c r="II84" s="123" t="e">
        <f t="shared" si="91"/>
        <v>#DIV/0!</v>
      </c>
      <c r="IJ84" s="124" t="e">
        <f t="shared" si="92"/>
        <v>#DIV/0!</v>
      </c>
      <c r="IK84" s="166"/>
    </row>
    <row r="85" spans="1:245" x14ac:dyDescent="0.3">
      <c r="A85" s="84">
        <v>17</v>
      </c>
      <c r="B85" s="85"/>
      <c r="C85" s="85"/>
      <c r="D85" s="85"/>
      <c r="E85" s="85"/>
      <c r="F85" s="127"/>
      <c r="G85" s="87"/>
      <c r="H85" s="148" t="e">
        <f t="shared" si="50"/>
        <v>#DIV/0!</v>
      </c>
      <c r="I85" s="148" t="e">
        <f t="shared" si="51"/>
        <v>#DIV/0!</v>
      </c>
      <c r="J85" s="149"/>
      <c r="K85" s="150"/>
      <c r="L85" s="90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3"/>
      <c r="Y85" s="94" t="e">
        <f t="shared" si="55"/>
        <v>#DIV/0!</v>
      </c>
      <c r="Z85" s="95" t="e">
        <f t="shared" si="56"/>
        <v>#DIV/0!</v>
      </c>
      <c r="AA85" s="90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3"/>
      <c r="AN85" s="94" t="e">
        <f t="shared" si="57"/>
        <v>#DIV/0!</v>
      </c>
      <c r="AO85" s="95" t="e">
        <f t="shared" si="58"/>
        <v>#DIV/0!</v>
      </c>
      <c r="AP85" s="90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3"/>
      <c r="BC85" s="94" t="e">
        <f t="shared" si="59"/>
        <v>#DIV/0!</v>
      </c>
      <c r="BD85" s="95" t="e">
        <f t="shared" si="60"/>
        <v>#DIV/0!</v>
      </c>
      <c r="BE85" s="90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3"/>
      <c r="BR85" s="94" t="e">
        <f t="shared" si="61"/>
        <v>#DIV/0!</v>
      </c>
      <c r="BS85" s="95" t="e">
        <f t="shared" si="62"/>
        <v>#DIV/0!</v>
      </c>
      <c r="BT85" s="90"/>
      <c r="BU85" s="91"/>
      <c r="BV85" s="91"/>
      <c r="BW85" s="91"/>
      <c r="BX85" s="96" t="e">
        <f t="shared" si="63"/>
        <v>#DIV/0!</v>
      </c>
      <c r="BY85" s="90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3"/>
      <c r="CL85" s="94" t="e">
        <f t="shared" si="64"/>
        <v>#DIV/0!</v>
      </c>
      <c r="CM85" s="99" t="e">
        <f t="shared" si="65"/>
        <v>#DIV/0!</v>
      </c>
      <c r="CN85" s="90"/>
      <c r="CO85" s="91"/>
      <c r="CP85" s="91"/>
      <c r="CQ85" s="91"/>
      <c r="CR85" s="96" t="e">
        <f t="shared" si="66"/>
        <v>#DIV/0!</v>
      </c>
      <c r="CS85" s="141"/>
      <c r="CT85" s="120"/>
      <c r="CU85" s="91"/>
      <c r="CV85" s="91"/>
      <c r="CW85" s="91"/>
      <c r="CX85" s="91"/>
      <c r="CY85" s="91"/>
      <c r="CZ85" s="91"/>
      <c r="DA85" s="96" t="e">
        <f t="shared" si="48"/>
        <v>#DIV/0!</v>
      </c>
      <c r="DB85" s="141"/>
      <c r="DC85" s="120"/>
      <c r="DD85" s="91"/>
      <c r="DE85" s="91"/>
      <c r="DF85" s="91"/>
      <c r="DG85" s="91"/>
      <c r="DH85" s="91"/>
      <c r="DI85" s="91"/>
      <c r="DJ85" s="100" t="e">
        <f t="shared" si="67"/>
        <v>#DIV/0!</v>
      </c>
      <c r="DK85" s="101"/>
      <c r="DL85" s="99" t="e">
        <f t="shared" si="68"/>
        <v>#DIV/0!</v>
      </c>
      <c r="DM85" s="90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102"/>
      <c r="DZ85" s="103" t="e">
        <f t="shared" si="69"/>
        <v>#DIV/0!</v>
      </c>
      <c r="EA85" s="104" t="e">
        <f t="shared" si="52"/>
        <v>#DIV/0!</v>
      </c>
      <c r="EB85" s="90"/>
      <c r="EC85" s="91"/>
      <c r="ED85" s="91"/>
      <c r="EE85" s="91"/>
      <c r="EF85" s="91"/>
      <c r="EG85" s="91"/>
      <c r="EH85" s="91"/>
      <c r="EI85" s="91"/>
      <c r="EJ85" s="96" t="e">
        <f t="shared" si="49"/>
        <v>#DIV/0!</v>
      </c>
      <c r="EK85" s="90"/>
      <c r="EL85" s="91"/>
      <c r="EM85" s="91"/>
      <c r="EN85" s="91"/>
      <c r="EO85" s="96" t="e">
        <f t="shared" si="70"/>
        <v>#DIV/0!</v>
      </c>
      <c r="EP85" s="90"/>
      <c r="EQ85" s="91"/>
      <c r="ER85" s="91"/>
      <c r="ES85" s="91"/>
      <c r="ET85" s="96" t="e">
        <f t="shared" si="71"/>
        <v>#DIV/0!</v>
      </c>
      <c r="EU85" s="90"/>
      <c r="EV85" s="91"/>
      <c r="EW85" s="91"/>
      <c r="EX85" s="91"/>
      <c r="EY85" s="96" t="e">
        <f t="shared" si="72"/>
        <v>#DIV/0!</v>
      </c>
      <c r="EZ85" s="90"/>
      <c r="FA85" s="91"/>
      <c r="FB85" s="91"/>
      <c r="FC85" s="91"/>
      <c r="FD85" s="106" t="e">
        <f t="shared" si="73"/>
        <v>#DIV/0!</v>
      </c>
      <c r="FE85" s="90"/>
      <c r="FF85" s="91"/>
      <c r="FG85" s="91"/>
      <c r="FH85" s="91"/>
      <c r="FI85" s="107" t="e">
        <f t="shared" si="74"/>
        <v>#DIV/0!</v>
      </c>
      <c r="FJ85" s="90"/>
      <c r="FK85" s="91"/>
      <c r="FL85" s="91"/>
      <c r="FM85" s="91"/>
      <c r="FN85" s="110" t="e">
        <f t="shared" si="75"/>
        <v>#DIV/0!</v>
      </c>
      <c r="FO85" s="90"/>
      <c r="FP85" s="91"/>
      <c r="FQ85" s="91"/>
      <c r="FR85" s="91"/>
      <c r="FS85" s="110" t="e">
        <f t="shared" si="76"/>
        <v>#DIV/0!</v>
      </c>
      <c r="FT85" s="90"/>
      <c r="FU85" s="91"/>
      <c r="FV85" s="91"/>
      <c r="FW85" s="91"/>
      <c r="FX85" s="110" t="e">
        <f t="shared" si="77"/>
        <v>#DIV/0!</v>
      </c>
      <c r="FY85" s="111" t="e">
        <f t="shared" si="53"/>
        <v>#DIV/0!</v>
      </c>
      <c r="FZ85" s="90"/>
      <c r="GA85" s="91"/>
      <c r="GB85" s="91"/>
      <c r="GC85" s="91"/>
      <c r="GD85" s="136" t="e">
        <f t="shared" si="78"/>
        <v>#DIV/0!</v>
      </c>
      <c r="GE85" s="113" t="e">
        <f t="shared" si="79"/>
        <v>#DIV/0!</v>
      </c>
      <c r="GF85" s="90"/>
      <c r="GG85" s="91"/>
      <c r="GH85" s="91"/>
      <c r="GI85" s="91"/>
      <c r="GJ85" s="91"/>
      <c r="GK85" s="91"/>
      <c r="GL85" s="91"/>
      <c r="GM85" s="91"/>
      <c r="GN85" s="136" t="e">
        <f t="shared" si="80"/>
        <v>#DIV/0!</v>
      </c>
      <c r="GO85" s="110" t="e">
        <f t="shared" si="81"/>
        <v>#DIV/0!</v>
      </c>
      <c r="GP85" s="90"/>
      <c r="GQ85" s="91"/>
      <c r="GR85" s="91"/>
      <c r="GS85" s="91"/>
      <c r="GT85" s="91"/>
      <c r="GU85" s="91"/>
      <c r="GV85" s="91"/>
      <c r="GW85" s="91"/>
      <c r="GX85" s="136" t="e">
        <f t="shared" si="82"/>
        <v>#DIV/0!</v>
      </c>
      <c r="GY85" s="115" t="e">
        <f t="shared" si="83"/>
        <v>#DIV/0!</v>
      </c>
      <c r="GZ85" s="90"/>
      <c r="HA85" s="137"/>
      <c r="HB85" s="137"/>
      <c r="HC85" s="137"/>
      <c r="HD85" s="137"/>
      <c r="HE85" s="91"/>
      <c r="HF85" s="91"/>
      <c r="HG85" s="91"/>
      <c r="HH85" s="136" t="e">
        <f t="shared" si="84"/>
        <v>#DIV/0!</v>
      </c>
      <c r="HI85" s="115" t="e">
        <f t="shared" si="85"/>
        <v>#DIV/0!</v>
      </c>
      <c r="HJ85" s="90"/>
      <c r="HK85" s="91"/>
      <c r="HL85" s="91"/>
      <c r="HM85" s="91"/>
      <c r="HN85" s="91"/>
      <c r="HO85" s="91"/>
      <c r="HP85" s="91"/>
      <c r="HQ85" s="91"/>
      <c r="HR85" s="136" t="e">
        <f t="shared" si="86"/>
        <v>#DIV/0!</v>
      </c>
      <c r="HS85" s="115" t="e">
        <f t="shared" si="87"/>
        <v>#DIV/0!</v>
      </c>
      <c r="HT85" s="90"/>
      <c r="HU85" s="91"/>
      <c r="HV85" s="91"/>
      <c r="HW85" s="91"/>
      <c r="HX85" s="91"/>
      <c r="HY85" s="91"/>
      <c r="HZ85" s="91"/>
      <c r="IA85" s="91"/>
      <c r="IB85" s="136" t="e">
        <f t="shared" si="88"/>
        <v>#DIV/0!</v>
      </c>
      <c r="IC85" s="117" t="e">
        <f t="shared" si="89"/>
        <v>#DIV/0!</v>
      </c>
      <c r="ID85" s="138"/>
      <c r="IE85" s="120"/>
      <c r="IF85" s="120"/>
      <c r="IG85" s="121" t="e">
        <f t="shared" si="90"/>
        <v>#DIV/0!</v>
      </c>
      <c r="IH85" s="122" t="e">
        <f t="shared" si="54"/>
        <v>#DIV/0!</v>
      </c>
      <c r="II85" s="123" t="e">
        <f t="shared" si="91"/>
        <v>#DIV/0!</v>
      </c>
      <c r="IJ85" s="124" t="e">
        <f t="shared" si="92"/>
        <v>#DIV/0!</v>
      </c>
      <c r="IK85" s="166"/>
    </row>
    <row r="86" spans="1:245" x14ac:dyDescent="0.3">
      <c r="A86" s="84">
        <v>18</v>
      </c>
      <c r="B86" s="85"/>
      <c r="C86" s="85"/>
      <c r="D86" s="85"/>
      <c r="E86" s="85"/>
      <c r="F86" s="127"/>
      <c r="G86" s="87"/>
      <c r="H86" s="148" t="e">
        <f t="shared" si="50"/>
        <v>#DIV/0!</v>
      </c>
      <c r="I86" s="148" t="e">
        <f t="shared" si="51"/>
        <v>#DIV/0!</v>
      </c>
      <c r="J86" s="149"/>
      <c r="K86" s="150"/>
      <c r="L86" s="90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3"/>
      <c r="Y86" s="94" t="e">
        <f t="shared" si="55"/>
        <v>#DIV/0!</v>
      </c>
      <c r="Z86" s="95" t="e">
        <f t="shared" si="56"/>
        <v>#DIV/0!</v>
      </c>
      <c r="AA86" s="90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3"/>
      <c r="AN86" s="94" t="e">
        <f t="shared" si="57"/>
        <v>#DIV/0!</v>
      </c>
      <c r="AO86" s="95" t="e">
        <f t="shared" si="58"/>
        <v>#DIV/0!</v>
      </c>
      <c r="AP86" s="90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3"/>
      <c r="BC86" s="94" t="e">
        <f t="shared" si="59"/>
        <v>#DIV/0!</v>
      </c>
      <c r="BD86" s="95" t="e">
        <f t="shared" si="60"/>
        <v>#DIV/0!</v>
      </c>
      <c r="BE86" s="90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3"/>
      <c r="BR86" s="94" t="e">
        <f t="shared" si="61"/>
        <v>#DIV/0!</v>
      </c>
      <c r="BS86" s="95" t="e">
        <f t="shared" si="62"/>
        <v>#DIV/0!</v>
      </c>
      <c r="BT86" s="90"/>
      <c r="BU86" s="91"/>
      <c r="BV86" s="91"/>
      <c r="BW86" s="91"/>
      <c r="BX86" s="96" t="e">
        <f t="shared" si="63"/>
        <v>#DIV/0!</v>
      </c>
      <c r="BY86" s="90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3"/>
      <c r="CL86" s="94" t="e">
        <f t="shared" si="64"/>
        <v>#DIV/0!</v>
      </c>
      <c r="CM86" s="99" t="e">
        <f t="shared" si="65"/>
        <v>#DIV/0!</v>
      </c>
      <c r="CN86" s="90"/>
      <c r="CO86" s="91"/>
      <c r="CP86" s="91"/>
      <c r="CQ86" s="91"/>
      <c r="CR86" s="96" t="e">
        <f t="shared" si="66"/>
        <v>#DIV/0!</v>
      </c>
      <c r="CS86" s="141"/>
      <c r="CT86" s="120"/>
      <c r="CU86" s="91"/>
      <c r="CV86" s="91"/>
      <c r="CW86" s="91"/>
      <c r="CX86" s="91"/>
      <c r="CY86" s="91"/>
      <c r="CZ86" s="91"/>
      <c r="DA86" s="96" t="e">
        <f t="shared" si="48"/>
        <v>#DIV/0!</v>
      </c>
      <c r="DB86" s="141"/>
      <c r="DC86" s="120"/>
      <c r="DD86" s="91"/>
      <c r="DE86" s="91"/>
      <c r="DF86" s="91"/>
      <c r="DG86" s="91"/>
      <c r="DH86" s="91"/>
      <c r="DI86" s="91"/>
      <c r="DJ86" s="100" t="e">
        <f t="shared" si="67"/>
        <v>#DIV/0!</v>
      </c>
      <c r="DK86" s="101"/>
      <c r="DL86" s="99" t="e">
        <f t="shared" si="68"/>
        <v>#DIV/0!</v>
      </c>
      <c r="DM86" s="90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102"/>
      <c r="DZ86" s="103" t="e">
        <f t="shared" si="69"/>
        <v>#DIV/0!</v>
      </c>
      <c r="EA86" s="104" t="e">
        <f t="shared" si="52"/>
        <v>#DIV/0!</v>
      </c>
      <c r="EB86" s="90"/>
      <c r="EC86" s="91"/>
      <c r="ED86" s="91"/>
      <c r="EE86" s="91"/>
      <c r="EF86" s="91"/>
      <c r="EG86" s="91"/>
      <c r="EH86" s="91"/>
      <c r="EI86" s="91"/>
      <c r="EJ86" s="96" t="e">
        <f t="shared" si="49"/>
        <v>#DIV/0!</v>
      </c>
      <c r="EK86" s="90"/>
      <c r="EL86" s="91"/>
      <c r="EM86" s="91"/>
      <c r="EN86" s="91"/>
      <c r="EO86" s="96" t="e">
        <f t="shared" si="70"/>
        <v>#DIV/0!</v>
      </c>
      <c r="EP86" s="90"/>
      <c r="EQ86" s="91"/>
      <c r="ER86" s="91"/>
      <c r="ES86" s="91"/>
      <c r="ET86" s="96" t="e">
        <f t="shared" si="71"/>
        <v>#DIV/0!</v>
      </c>
      <c r="EU86" s="90"/>
      <c r="EV86" s="91"/>
      <c r="EW86" s="91"/>
      <c r="EX86" s="91"/>
      <c r="EY86" s="96" t="e">
        <f t="shared" si="72"/>
        <v>#DIV/0!</v>
      </c>
      <c r="EZ86" s="90"/>
      <c r="FA86" s="91"/>
      <c r="FB86" s="91"/>
      <c r="FC86" s="91"/>
      <c r="FD86" s="106" t="e">
        <f t="shared" si="73"/>
        <v>#DIV/0!</v>
      </c>
      <c r="FE86" s="90"/>
      <c r="FF86" s="91"/>
      <c r="FG86" s="91"/>
      <c r="FH86" s="91"/>
      <c r="FI86" s="107" t="e">
        <f t="shared" si="74"/>
        <v>#DIV/0!</v>
      </c>
      <c r="FJ86" s="90"/>
      <c r="FK86" s="91"/>
      <c r="FL86" s="91"/>
      <c r="FM86" s="91"/>
      <c r="FN86" s="110" t="e">
        <f t="shared" si="75"/>
        <v>#DIV/0!</v>
      </c>
      <c r="FO86" s="90"/>
      <c r="FP86" s="91"/>
      <c r="FQ86" s="91"/>
      <c r="FR86" s="91"/>
      <c r="FS86" s="110" t="e">
        <f t="shared" si="76"/>
        <v>#DIV/0!</v>
      </c>
      <c r="FT86" s="90"/>
      <c r="FU86" s="91"/>
      <c r="FV86" s="91"/>
      <c r="FW86" s="91"/>
      <c r="FX86" s="110" t="e">
        <f t="shared" si="77"/>
        <v>#DIV/0!</v>
      </c>
      <c r="FY86" s="111" t="e">
        <f t="shared" si="53"/>
        <v>#DIV/0!</v>
      </c>
      <c r="FZ86" s="90"/>
      <c r="GA86" s="91"/>
      <c r="GB86" s="91"/>
      <c r="GC86" s="91"/>
      <c r="GD86" s="136" t="e">
        <f t="shared" si="78"/>
        <v>#DIV/0!</v>
      </c>
      <c r="GE86" s="113" t="e">
        <f t="shared" si="79"/>
        <v>#DIV/0!</v>
      </c>
      <c r="GF86" s="90"/>
      <c r="GG86" s="91"/>
      <c r="GH86" s="91"/>
      <c r="GI86" s="91"/>
      <c r="GJ86" s="91"/>
      <c r="GK86" s="91"/>
      <c r="GL86" s="91"/>
      <c r="GM86" s="91"/>
      <c r="GN86" s="136" t="e">
        <f t="shared" si="80"/>
        <v>#DIV/0!</v>
      </c>
      <c r="GO86" s="110" t="e">
        <f t="shared" si="81"/>
        <v>#DIV/0!</v>
      </c>
      <c r="GP86" s="90"/>
      <c r="GQ86" s="91"/>
      <c r="GR86" s="91"/>
      <c r="GS86" s="91"/>
      <c r="GT86" s="91"/>
      <c r="GU86" s="91"/>
      <c r="GV86" s="91"/>
      <c r="GW86" s="91"/>
      <c r="GX86" s="136" t="e">
        <f t="shared" si="82"/>
        <v>#DIV/0!</v>
      </c>
      <c r="GY86" s="115" t="e">
        <f t="shared" si="83"/>
        <v>#DIV/0!</v>
      </c>
      <c r="GZ86" s="90"/>
      <c r="HA86" s="137"/>
      <c r="HB86" s="137"/>
      <c r="HC86" s="137"/>
      <c r="HD86" s="137"/>
      <c r="HE86" s="91"/>
      <c r="HF86" s="91"/>
      <c r="HG86" s="91"/>
      <c r="HH86" s="136" t="e">
        <f t="shared" si="84"/>
        <v>#DIV/0!</v>
      </c>
      <c r="HI86" s="115" t="e">
        <f t="shared" si="85"/>
        <v>#DIV/0!</v>
      </c>
      <c r="HJ86" s="90"/>
      <c r="HK86" s="91"/>
      <c r="HL86" s="91"/>
      <c r="HM86" s="91"/>
      <c r="HN86" s="91"/>
      <c r="HO86" s="91"/>
      <c r="HP86" s="91"/>
      <c r="HQ86" s="91"/>
      <c r="HR86" s="136" t="e">
        <f t="shared" si="86"/>
        <v>#DIV/0!</v>
      </c>
      <c r="HS86" s="115" t="e">
        <f t="shared" si="87"/>
        <v>#DIV/0!</v>
      </c>
      <c r="HT86" s="90"/>
      <c r="HU86" s="91"/>
      <c r="HV86" s="91"/>
      <c r="HW86" s="91"/>
      <c r="HX86" s="91"/>
      <c r="HY86" s="91"/>
      <c r="HZ86" s="91"/>
      <c r="IA86" s="91"/>
      <c r="IB86" s="136" t="e">
        <f t="shared" si="88"/>
        <v>#DIV/0!</v>
      </c>
      <c r="IC86" s="117" t="e">
        <f t="shared" si="89"/>
        <v>#DIV/0!</v>
      </c>
      <c r="ID86" s="138"/>
      <c r="IE86" s="120"/>
      <c r="IF86" s="120"/>
      <c r="IG86" s="121" t="e">
        <f t="shared" si="90"/>
        <v>#DIV/0!</v>
      </c>
      <c r="IH86" s="122" t="e">
        <f t="shared" si="54"/>
        <v>#DIV/0!</v>
      </c>
      <c r="II86" s="123" t="e">
        <f t="shared" si="91"/>
        <v>#DIV/0!</v>
      </c>
      <c r="IJ86" s="124" t="e">
        <f t="shared" si="92"/>
        <v>#DIV/0!</v>
      </c>
      <c r="IK86" s="166"/>
    </row>
    <row r="87" spans="1:245" x14ac:dyDescent="0.3">
      <c r="A87" s="84">
        <v>19</v>
      </c>
      <c r="B87" s="85"/>
      <c r="C87" s="85"/>
      <c r="D87" s="85"/>
      <c r="E87" s="85"/>
      <c r="F87" s="127"/>
      <c r="G87" s="87"/>
      <c r="H87" s="148" t="e">
        <f t="shared" si="50"/>
        <v>#DIV/0!</v>
      </c>
      <c r="I87" s="148" t="e">
        <f t="shared" si="51"/>
        <v>#DIV/0!</v>
      </c>
      <c r="J87" s="149"/>
      <c r="K87" s="150"/>
      <c r="L87" s="90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3"/>
      <c r="Y87" s="94" t="e">
        <f t="shared" si="55"/>
        <v>#DIV/0!</v>
      </c>
      <c r="Z87" s="95" t="e">
        <f t="shared" si="56"/>
        <v>#DIV/0!</v>
      </c>
      <c r="AA87" s="90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3"/>
      <c r="AN87" s="94" t="e">
        <f t="shared" si="57"/>
        <v>#DIV/0!</v>
      </c>
      <c r="AO87" s="95" t="e">
        <f t="shared" si="58"/>
        <v>#DIV/0!</v>
      </c>
      <c r="AP87" s="90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3"/>
      <c r="BC87" s="94" t="e">
        <f t="shared" si="59"/>
        <v>#DIV/0!</v>
      </c>
      <c r="BD87" s="95" t="e">
        <f t="shared" si="60"/>
        <v>#DIV/0!</v>
      </c>
      <c r="BE87" s="90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3"/>
      <c r="BR87" s="94" t="e">
        <f t="shared" si="61"/>
        <v>#DIV/0!</v>
      </c>
      <c r="BS87" s="95" t="e">
        <f t="shared" si="62"/>
        <v>#DIV/0!</v>
      </c>
      <c r="BT87" s="90"/>
      <c r="BU87" s="91"/>
      <c r="BV87" s="91"/>
      <c r="BW87" s="91"/>
      <c r="BX87" s="96" t="e">
        <f t="shared" si="63"/>
        <v>#DIV/0!</v>
      </c>
      <c r="BY87" s="90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3"/>
      <c r="CL87" s="94" t="e">
        <f t="shared" si="64"/>
        <v>#DIV/0!</v>
      </c>
      <c r="CM87" s="99" t="e">
        <f t="shared" si="65"/>
        <v>#DIV/0!</v>
      </c>
      <c r="CN87" s="90"/>
      <c r="CO87" s="91"/>
      <c r="CP87" s="91"/>
      <c r="CQ87" s="91"/>
      <c r="CR87" s="96" t="e">
        <f t="shared" si="66"/>
        <v>#DIV/0!</v>
      </c>
      <c r="CS87" s="141"/>
      <c r="CT87" s="120"/>
      <c r="CU87" s="91"/>
      <c r="CV87" s="91"/>
      <c r="CW87" s="91"/>
      <c r="CX87" s="91"/>
      <c r="CY87" s="91"/>
      <c r="CZ87" s="91"/>
      <c r="DA87" s="96" t="e">
        <f t="shared" si="48"/>
        <v>#DIV/0!</v>
      </c>
      <c r="DB87" s="141"/>
      <c r="DC87" s="120"/>
      <c r="DD87" s="91"/>
      <c r="DE87" s="91"/>
      <c r="DF87" s="91"/>
      <c r="DG87" s="91"/>
      <c r="DH87" s="91"/>
      <c r="DI87" s="91"/>
      <c r="DJ87" s="100" t="e">
        <f t="shared" si="67"/>
        <v>#DIV/0!</v>
      </c>
      <c r="DK87" s="101"/>
      <c r="DL87" s="99" t="e">
        <f t="shared" si="68"/>
        <v>#DIV/0!</v>
      </c>
      <c r="DM87" s="90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102"/>
      <c r="DZ87" s="103" t="e">
        <f t="shared" si="69"/>
        <v>#DIV/0!</v>
      </c>
      <c r="EA87" s="104" t="e">
        <f t="shared" si="52"/>
        <v>#DIV/0!</v>
      </c>
      <c r="EB87" s="90"/>
      <c r="EC87" s="91"/>
      <c r="ED87" s="91"/>
      <c r="EE87" s="91"/>
      <c r="EF87" s="91"/>
      <c r="EG87" s="91"/>
      <c r="EH87" s="91"/>
      <c r="EI87" s="91"/>
      <c r="EJ87" s="96" t="e">
        <f t="shared" si="49"/>
        <v>#DIV/0!</v>
      </c>
      <c r="EK87" s="90"/>
      <c r="EL87" s="91"/>
      <c r="EM87" s="91"/>
      <c r="EN87" s="91"/>
      <c r="EO87" s="96" t="e">
        <f t="shared" si="70"/>
        <v>#DIV/0!</v>
      </c>
      <c r="EP87" s="90"/>
      <c r="EQ87" s="91"/>
      <c r="ER87" s="91"/>
      <c r="ES87" s="91"/>
      <c r="ET87" s="96" t="e">
        <f t="shared" si="71"/>
        <v>#DIV/0!</v>
      </c>
      <c r="EU87" s="90"/>
      <c r="EV87" s="91"/>
      <c r="EW87" s="91"/>
      <c r="EX87" s="91"/>
      <c r="EY87" s="96" t="e">
        <f t="shared" si="72"/>
        <v>#DIV/0!</v>
      </c>
      <c r="EZ87" s="90"/>
      <c r="FA87" s="91"/>
      <c r="FB87" s="91"/>
      <c r="FC87" s="91"/>
      <c r="FD87" s="106" t="e">
        <f t="shared" si="73"/>
        <v>#DIV/0!</v>
      </c>
      <c r="FE87" s="90"/>
      <c r="FF87" s="91"/>
      <c r="FG87" s="91"/>
      <c r="FH87" s="91"/>
      <c r="FI87" s="107" t="e">
        <f t="shared" si="74"/>
        <v>#DIV/0!</v>
      </c>
      <c r="FJ87" s="90"/>
      <c r="FK87" s="91"/>
      <c r="FL87" s="91"/>
      <c r="FM87" s="91"/>
      <c r="FN87" s="110" t="e">
        <f t="shared" si="75"/>
        <v>#DIV/0!</v>
      </c>
      <c r="FO87" s="90"/>
      <c r="FP87" s="91"/>
      <c r="FQ87" s="91"/>
      <c r="FR87" s="91"/>
      <c r="FS87" s="110" t="e">
        <f t="shared" si="76"/>
        <v>#DIV/0!</v>
      </c>
      <c r="FT87" s="90"/>
      <c r="FU87" s="91"/>
      <c r="FV87" s="91"/>
      <c r="FW87" s="91"/>
      <c r="FX87" s="110" t="e">
        <f t="shared" si="77"/>
        <v>#DIV/0!</v>
      </c>
      <c r="FY87" s="111" t="e">
        <f t="shared" si="53"/>
        <v>#DIV/0!</v>
      </c>
      <c r="FZ87" s="90"/>
      <c r="GA87" s="91"/>
      <c r="GB87" s="91"/>
      <c r="GC87" s="91"/>
      <c r="GD87" s="136" t="e">
        <f t="shared" si="78"/>
        <v>#DIV/0!</v>
      </c>
      <c r="GE87" s="113" t="e">
        <f t="shared" si="79"/>
        <v>#DIV/0!</v>
      </c>
      <c r="GF87" s="90"/>
      <c r="GG87" s="91"/>
      <c r="GH87" s="91"/>
      <c r="GI87" s="91"/>
      <c r="GJ87" s="91"/>
      <c r="GK87" s="91"/>
      <c r="GL87" s="91"/>
      <c r="GM87" s="91"/>
      <c r="GN87" s="136" t="e">
        <f t="shared" si="80"/>
        <v>#DIV/0!</v>
      </c>
      <c r="GO87" s="110" t="e">
        <f t="shared" si="81"/>
        <v>#DIV/0!</v>
      </c>
      <c r="GP87" s="90"/>
      <c r="GQ87" s="91"/>
      <c r="GR87" s="91"/>
      <c r="GS87" s="91"/>
      <c r="GT87" s="91"/>
      <c r="GU87" s="91"/>
      <c r="GV87" s="91"/>
      <c r="GW87" s="91"/>
      <c r="GX87" s="136" t="e">
        <f t="shared" si="82"/>
        <v>#DIV/0!</v>
      </c>
      <c r="GY87" s="115" t="e">
        <f t="shared" si="83"/>
        <v>#DIV/0!</v>
      </c>
      <c r="GZ87" s="90"/>
      <c r="HA87" s="137"/>
      <c r="HB87" s="137"/>
      <c r="HC87" s="137"/>
      <c r="HD87" s="137"/>
      <c r="HE87" s="91"/>
      <c r="HF87" s="91"/>
      <c r="HG87" s="91"/>
      <c r="HH87" s="136" t="e">
        <f t="shared" si="84"/>
        <v>#DIV/0!</v>
      </c>
      <c r="HI87" s="115" t="e">
        <f t="shared" si="85"/>
        <v>#DIV/0!</v>
      </c>
      <c r="HJ87" s="90"/>
      <c r="HK87" s="91"/>
      <c r="HL87" s="91"/>
      <c r="HM87" s="91"/>
      <c r="HN87" s="91"/>
      <c r="HO87" s="91"/>
      <c r="HP87" s="91"/>
      <c r="HQ87" s="91"/>
      <c r="HR87" s="136" t="e">
        <f t="shared" si="86"/>
        <v>#DIV/0!</v>
      </c>
      <c r="HS87" s="115" t="e">
        <f t="shared" si="87"/>
        <v>#DIV/0!</v>
      </c>
      <c r="HT87" s="90"/>
      <c r="HU87" s="91"/>
      <c r="HV87" s="91"/>
      <c r="HW87" s="91"/>
      <c r="HX87" s="91"/>
      <c r="HY87" s="91"/>
      <c r="HZ87" s="91"/>
      <c r="IA87" s="91"/>
      <c r="IB87" s="136" t="e">
        <f t="shared" si="88"/>
        <v>#DIV/0!</v>
      </c>
      <c r="IC87" s="117" t="e">
        <f t="shared" si="89"/>
        <v>#DIV/0!</v>
      </c>
      <c r="ID87" s="138"/>
      <c r="IE87" s="120"/>
      <c r="IF87" s="120"/>
      <c r="IG87" s="121" t="e">
        <f t="shared" si="90"/>
        <v>#DIV/0!</v>
      </c>
      <c r="IH87" s="122" t="e">
        <f t="shared" si="54"/>
        <v>#DIV/0!</v>
      </c>
      <c r="II87" s="123" t="e">
        <f t="shared" si="91"/>
        <v>#DIV/0!</v>
      </c>
      <c r="IJ87" s="124" t="e">
        <f t="shared" si="92"/>
        <v>#DIV/0!</v>
      </c>
      <c r="IK87" s="166"/>
    </row>
    <row r="88" spans="1:245" x14ac:dyDescent="0.3">
      <c r="A88" s="84">
        <v>20</v>
      </c>
      <c r="B88" s="85"/>
      <c r="C88" s="85"/>
      <c r="D88" s="85"/>
      <c r="E88" s="85"/>
      <c r="F88" s="88"/>
      <c r="G88" s="87"/>
      <c r="H88" s="148" t="e">
        <f t="shared" si="50"/>
        <v>#DIV/0!</v>
      </c>
      <c r="I88" s="148" t="e">
        <f t="shared" si="51"/>
        <v>#DIV/0!</v>
      </c>
      <c r="J88" s="149"/>
      <c r="K88" s="150"/>
      <c r="L88" s="90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3"/>
      <c r="Y88" s="94" t="e">
        <f t="shared" si="55"/>
        <v>#DIV/0!</v>
      </c>
      <c r="Z88" s="95" t="e">
        <f t="shared" si="56"/>
        <v>#DIV/0!</v>
      </c>
      <c r="AA88" s="90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3"/>
      <c r="AN88" s="94" t="e">
        <f t="shared" si="57"/>
        <v>#DIV/0!</v>
      </c>
      <c r="AO88" s="95" t="e">
        <f t="shared" si="58"/>
        <v>#DIV/0!</v>
      </c>
      <c r="AP88" s="90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3"/>
      <c r="BC88" s="94" t="e">
        <f t="shared" si="59"/>
        <v>#DIV/0!</v>
      </c>
      <c r="BD88" s="95" t="e">
        <f t="shared" si="60"/>
        <v>#DIV/0!</v>
      </c>
      <c r="BE88" s="90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3"/>
      <c r="BR88" s="94" t="e">
        <f t="shared" si="61"/>
        <v>#DIV/0!</v>
      </c>
      <c r="BS88" s="95" t="e">
        <f t="shared" si="62"/>
        <v>#DIV/0!</v>
      </c>
      <c r="BT88" s="90"/>
      <c r="BU88" s="91"/>
      <c r="BV88" s="91"/>
      <c r="BW88" s="91"/>
      <c r="BX88" s="96" t="e">
        <f t="shared" si="63"/>
        <v>#DIV/0!</v>
      </c>
      <c r="BY88" s="90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3"/>
      <c r="CL88" s="94" t="e">
        <f t="shared" si="64"/>
        <v>#DIV/0!</v>
      </c>
      <c r="CM88" s="99" t="e">
        <f t="shared" si="65"/>
        <v>#DIV/0!</v>
      </c>
      <c r="CN88" s="90"/>
      <c r="CO88" s="91"/>
      <c r="CP88" s="91"/>
      <c r="CQ88" s="91"/>
      <c r="CR88" s="96" t="e">
        <f t="shared" si="66"/>
        <v>#DIV/0!</v>
      </c>
      <c r="CS88" s="141"/>
      <c r="CT88" s="120"/>
      <c r="CU88" s="91"/>
      <c r="CV88" s="91"/>
      <c r="CW88" s="91"/>
      <c r="CX88" s="91"/>
      <c r="CY88" s="91"/>
      <c r="CZ88" s="91"/>
      <c r="DA88" s="96" t="e">
        <f t="shared" si="48"/>
        <v>#DIV/0!</v>
      </c>
      <c r="DB88" s="141"/>
      <c r="DC88" s="120"/>
      <c r="DD88" s="91"/>
      <c r="DE88" s="91"/>
      <c r="DF88" s="91"/>
      <c r="DG88" s="91"/>
      <c r="DH88" s="91"/>
      <c r="DI88" s="91"/>
      <c r="DJ88" s="100" t="e">
        <f t="shared" si="67"/>
        <v>#DIV/0!</v>
      </c>
      <c r="DK88" s="101"/>
      <c r="DL88" s="99" t="e">
        <f t="shared" si="68"/>
        <v>#DIV/0!</v>
      </c>
      <c r="DM88" s="90"/>
      <c r="DN88" s="91"/>
      <c r="DO88" s="91"/>
      <c r="DP88" s="91"/>
      <c r="DQ88" s="91"/>
      <c r="DR88" s="91"/>
      <c r="DS88" s="91"/>
      <c r="DT88" s="91"/>
      <c r="DU88" s="91"/>
      <c r="DV88" s="91"/>
      <c r="DW88" s="91"/>
      <c r="DX88" s="91"/>
      <c r="DY88" s="102"/>
      <c r="DZ88" s="103" t="e">
        <f t="shared" si="69"/>
        <v>#DIV/0!</v>
      </c>
      <c r="EA88" s="104" t="e">
        <f t="shared" si="52"/>
        <v>#DIV/0!</v>
      </c>
      <c r="EB88" s="90"/>
      <c r="EC88" s="91"/>
      <c r="ED88" s="91"/>
      <c r="EE88" s="91"/>
      <c r="EF88" s="91"/>
      <c r="EG88" s="91"/>
      <c r="EH88" s="91"/>
      <c r="EI88" s="91"/>
      <c r="EJ88" s="96" t="e">
        <f t="shared" si="49"/>
        <v>#DIV/0!</v>
      </c>
      <c r="EK88" s="90"/>
      <c r="EL88" s="91"/>
      <c r="EM88" s="91"/>
      <c r="EN88" s="91"/>
      <c r="EO88" s="96" t="e">
        <f t="shared" si="70"/>
        <v>#DIV/0!</v>
      </c>
      <c r="EP88" s="90"/>
      <c r="EQ88" s="91"/>
      <c r="ER88" s="91"/>
      <c r="ES88" s="91"/>
      <c r="ET88" s="96" t="e">
        <f t="shared" si="71"/>
        <v>#DIV/0!</v>
      </c>
      <c r="EU88" s="90"/>
      <c r="EV88" s="91"/>
      <c r="EW88" s="91"/>
      <c r="EX88" s="91"/>
      <c r="EY88" s="96" t="e">
        <f t="shared" si="72"/>
        <v>#DIV/0!</v>
      </c>
      <c r="EZ88" s="90"/>
      <c r="FA88" s="91"/>
      <c r="FB88" s="91"/>
      <c r="FC88" s="91"/>
      <c r="FD88" s="106" t="e">
        <f t="shared" si="73"/>
        <v>#DIV/0!</v>
      </c>
      <c r="FE88" s="90"/>
      <c r="FF88" s="91"/>
      <c r="FG88" s="91"/>
      <c r="FH88" s="91"/>
      <c r="FI88" s="107" t="e">
        <f t="shared" si="74"/>
        <v>#DIV/0!</v>
      </c>
      <c r="FJ88" s="90"/>
      <c r="FK88" s="91"/>
      <c r="FL88" s="91"/>
      <c r="FM88" s="91"/>
      <c r="FN88" s="110" t="e">
        <f t="shared" si="75"/>
        <v>#DIV/0!</v>
      </c>
      <c r="FO88" s="90"/>
      <c r="FP88" s="91"/>
      <c r="FQ88" s="91"/>
      <c r="FR88" s="91"/>
      <c r="FS88" s="110" t="e">
        <f t="shared" si="76"/>
        <v>#DIV/0!</v>
      </c>
      <c r="FT88" s="90"/>
      <c r="FU88" s="91"/>
      <c r="FV88" s="91"/>
      <c r="FW88" s="91"/>
      <c r="FX88" s="110" t="e">
        <f t="shared" si="77"/>
        <v>#DIV/0!</v>
      </c>
      <c r="FY88" s="111" t="e">
        <f t="shared" si="53"/>
        <v>#DIV/0!</v>
      </c>
      <c r="FZ88" s="90"/>
      <c r="GA88" s="91"/>
      <c r="GB88" s="91"/>
      <c r="GC88" s="91"/>
      <c r="GD88" s="136" t="e">
        <f t="shared" si="78"/>
        <v>#DIV/0!</v>
      </c>
      <c r="GE88" s="113" t="e">
        <f t="shared" si="79"/>
        <v>#DIV/0!</v>
      </c>
      <c r="GF88" s="90"/>
      <c r="GG88" s="91"/>
      <c r="GH88" s="91"/>
      <c r="GI88" s="91"/>
      <c r="GJ88" s="91"/>
      <c r="GK88" s="91"/>
      <c r="GL88" s="91"/>
      <c r="GM88" s="91"/>
      <c r="GN88" s="136" t="e">
        <f t="shared" si="80"/>
        <v>#DIV/0!</v>
      </c>
      <c r="GO88" s="110" t="e">
        <f t="shared" si="81"/>
        <v>#DIV/0!</v>
      </c>
      <c r="GP88" s="90"/>
      <c r="GQ88" s="91"/>
      <c r="GR88" s="91"/>
      <c r="GS88" s="91"/>
      <c r="GT88" s="91"/>
      <c r="GU88" s="91"/>
      <c r="GV88" s="91"/>
      <c r="GW88" s="91"/>
      <c r="GX88" s="136" t="e">
        <f t="shared" si="82"/>
        <v>#DIV/0!</v>
      </c>
      <c r="GY88" s="115" t="e">
        <f t="shared" si="83"/>
        <v>#DIV/0!</v>
      </c>
      <c r="GZ88" s="90"/>
      <c r="HA88" s="137"/>
      <c r="HB88" s="137"/>
      <c r="HC88" s="137"/>
      <c r="HD88" s="137"/>
      <c r="HE88" s="91"/>
      <c r="HF88" s="91"/>
      <c r="HG88" s="91"/>
      <c r="HH88" s="136" t="e">
        <f t="shared" si="84"/>
        <v>#DIV/0!</v>
      </c>
      <c r="HI88" s="115" t="e">
        <f t="shared" si="85"/>
        <v>#DIV/0!</v>
      </c>
      <c r="HJ88" s="90"/>
      <c r="HK88" s="91"/>
      <c r="HL88" s="91"/>
      <c r="HM88" s="91"/>
      <c r="HN88" s="91"/>
      <c r="HO88" s="91"/>
      <c r="HP88" s="91"/>
      <c r="HQ88" s="91"/>
      <c r="HR88" s="136" t="e">
        <f t="shared" si="86"/>
        <v>#DIV/0!</v>
      </c>
      <c r="HS88" s="115" t="e">
        <f t="shared" si="87"/>
        <v>#DIV/0!</v>
      </c>
      <c r="HT88" s="90"/>
      <c r="HU88" s="91"/>
      <c r="HV88" s="91"/>
      <c r="HW88" s="91"/>
      <c r="HX88" s="91"/>
      <c r="HY88" s="91"/>
      <c r="HZ88" s="91"/>
      <c r="IA88" s="91"/>
      <c r="IB88" s="136" t="e">
        <f t="shared" si="88"/>
        <v>#DIV/0!</v>
      </c>
      <c r="IC88" s="117" t="e">
        <f t="shared" si="89"/>
        <v>#DIV/0!</v>
      </c>
      <c r="ID88" s="138"/>
      <c r="IE88" s="120"/>
      <c r="IF88" s="120"/>
      <c r="IG88" s="121" t="e">
        <f t="shared" si="90"/>
        <v>#DIV/0!</v>
      </c>
      <c r="IH88" s="122" t="e">
        <f t="shared" si="54"/>
        <v>#DIV/0!</v>
      </c>
      <c r="II88" s="123" t="e">
        <f t="shared" si="91"/>
        <v>#DIV/0!</v>
      </c>
      <c r="IJ88" s="124" t="e">
        <f t="shared" si="92"/>
        <v>#DIV/0!</v>
      </c>
      <c r="IK88" s="166"/>
    </row>
    <row r="89" spans="1:245" x14ac:dyDescent="0.3">
      <c r="A89" s="84">
        <v>21</v>
      </c>
      <c r="B89" s="85"/>
      <c r="C89" s="85"/>
      <c r="D89" s="85"/>
      <c r="E89" s="85"/>
      <c r="F89" s="127"/>
      <c r="G89" s="87"/>
      <c r="H89" s="148" t="e">
        <f t="shared" si="50"/>
        <v>#DIV/0!</v>
      </c>
      <c r="I89" s="148" t="e">
        <f t="shared" si="51"/>
        <v>#DIV/0!</v>
      </c>
      <c r="J89" s="149"/>
      <c r="K89" s="150"/>
      <c r="L89" s="90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3"/>
      <c r="Y89" s="94" t="e">
        <f t="shared" si="55"/>
        <v>#DIV/0!</v>
      </c>
      <c r="Z89" s="95" t="e">
        <f t="shared" si="56"/>
        <v>#DIV/0!</v>
      </c>
      <c r="AA89" s="90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3"/>
      <c r="AN89" s="94" t="e">
        <f t="shared" si="57"/>
        <v>#DIV/0!</v>
      </c>
      <c r="AO89" s="95" t="e">
        <f t="shared" si="58"/>
        <v>#DIV/0!</v>
      </c>
      <c r="AP89" s="90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3"/>
      <c r="BC89" s="94" t="e">
        <f t="shared" si="59"/>
        <v>#DIV/0!</v>
      </c>
      <c r="BD89" s="95" t="e">
        <f t="shared" si="60"/>
        <v>#DIV/0!</v>
      </c>
      <c r="BE89" s="90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3"/>
      <c r="BR89" s="94" t="e">
        <f t="shared" si="61"/>
        <v>#DIV/0!</v>
      </c>
      <c r="BS89" s="95" t="e">
        <f t="shared" si="62"/>
        <v>#DIV/0!</v>
      </c>
      <c r="BT89" s="90"/>
      <c r="BU89" s="91"/>
      <c r="BV89" s="91"/>
      <c r="BW89" s="91"/>
      <c r="BX89" s="96" t="e">
        <f t="shared" si="63"/>
        <v>#DIV/0!</v>
      </c>
      <c r="BY89" s="90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3"/>
      <c r="CL89" s="94" t="e">
        <f t="shared" si="64"/>
        <v>#DIV/0!</v>
      </c>
      <c r="CM89" s="99" t="e">
        <f t="shared" si="65"/>
        <v>#DIV/0!</v>
      </c>
      <c r="CN89" s="90"/>
      <c r="CO89" s="91"/>
      <c r="CP89" s="91"/>
      <c r="CQ89" s="91"/>
      <c r="CR89" s="96" t="e">
        <f t="shared" si="66"/>
        <v>#DIV/0!</v>
      </c>
      <c r="CS89" s="141"/>
      <c r="CT89" s="120"/>
      <c r="CU89" s="91"/>
      <c r="CV89" s="91"/>
      <c r="CW89" s="91"/>
      <c r="CX89" s="91"/>
      <c r="CY89" s="91"/>
      <c r="CZ89" s="91"/>
      <c r="DA89" s="96" t="e">
        <f t="shared" si="48"/>
        <v>#DIV/0!</v>
      </c>
      <c r="DB89" s="141"/>
      <c r="DC89" s="120"/>
      <c r="DD89" s="91"/>
      <c r="DE89" s="91"/>
      <c r="DF89" s="91"/>
      <c r="DG89" s="91"/>
      <c r="DH89" s="91"/>
      <c r="DI89" s="91"/>
      <c r="DJ89" s="100" t="e">
        <f t="shared" si="67"/>
        <v>#DIV/0!</v>
      </c>
      <c r="DK89" s="101"/>
      <c r="DL89" s="99" t="e">
        <f t="shared" si="68"/>
        <v>#DIV/0!</v>
      </c>
      <c r="DM89" s="90"/>
      <c r="DN89" s="91"/>
      <c r="DO89" s="91"/>
      <c r="DP89" s="91"/>
      <c r="DQ89" s="91"/>
      <c r="DR89" s="91"/>
      <c r="DS89" s="91"/>
      <c r="DT89" s="91"/>
      <c r="DU89" s="91"/>
      <c r="DV89" s="91"/>
      <c r="DW89" s="91"/>
      <c r="DX89" s="91"/>
      <c r="DY89" s="102"/>
      <c r="DZ89" s="103" t="e">
        <f t="shared" si="69"/>
        <v>#DIV/0!</v>
      </c>
      <c r="EA89" s="104" t="e">
        <f t="shared" si="52"/>
        <v>#DIV/0!</v>
      </c>
      <c r="EB89" s="90"/>
      <c r="EC89" s="91"/>
      <c r="ED89" s="91"/>
      <c r="EE89" s="91"/>
      <c r="EF89" s="91"/>
      <c r="EG89" s="91"/>
      <c r="EH89" s="91"/>
      <c r="EI89" s="91"/>
      <c r="EJ89" s="96" t="e">
        <f t="shared" si="49"/>
        <v>#DIV/0!</v>
      </c>
      <c r="EK89" s="90"/>
      <c r="EL89" s="91"/>
      <c r="EM89" s="91"/>
      <c r="EN89" s="91"/>
      <c r="EO89" s="96" t="e">
        <f t="shared" si="70"/>
        <v>#DIV/0!</v>
      </c>
      <c r="EP89" s="90"/>
      <c r="EQ89" s="91"/>
      <c r="ER89" s="91"/>
      <c r="ES89" s="91"/>
      <c r="ET89" s="96" t="e">
        <f t="shared" si="71"/>
        <v>#DIV/0!</v>
      </c>
      <c r="EU89" s="90"/>
      <c r="EV89" s="91"/>
      <c r="EW89" s="91"/>
      <c r="EX89" s="91"/>
      <c r="EY89" s="96" t="e">
        <f t="shared" si="72"/>
        <v>#DIV/0!</v>
      </c>
      <c r="EZ89" s="90"/>
      <c r="FA89" s="91"/>
      <c r="FB89" s="91"/>
      <c r="FC89" s="91"/>
      <c r="FD89" s="106" t="e">
        <f t="shared" si="73"/>
        <v>#DIV/0!</v>
      </c>
      <c r="FE89" s="90"/>
      <c r="FF89" s="91"/>
      <c r="FG89" s="91"/>
      <c r="FH89" s="91"/>
      <c r="FI89" s="107" t="e">
        <f t="shared" si="74"/>
        <v>#DIV/0!</v>
      </c>
      <c r="FJ89" s="90"/>
      <c r="FK89" s="91"/>
      <c r="FL89" s="91"/>
      <c r="FM89" s="91"/>
      <c r="FN89" s="110" t="e">
        <f t="shared" si="75"/>
        <v>#DIV/0!</v>
      </c>
      <c r="FO89" s="90"/>
      <c r="FP89" s="91"/>
      <c r="FQ89" s="91"/>
      <c r="FR89" s="91"/>
      <c r="FS89" s="110" t="e">
        <f t="shared" si="76"/>
        <v>#DIV/0!</v>
      </c>
      <c r="FT89" s="90"/>
      <c r="FU89" s="91"/>
      <c r="FV89" s="91"/>
      <c r="FW89" s="91"/>
      <c r="FX89" s="110" t="e">
        <f t="shared" si="77"/>
        <v>#DIV/0!</v>
      </c>
      <c r="FY89" s="111" t="e">
        <f t="shared" si="53"/>
        <v>#DIV/0!</v>
      </c>
      <c r="FZ89" s="90"/>
      <c r="GA89" s="91"/>
      <c r="GB89" s="91"/>
      <c r="GC89" s="91"/>
      <c r="GD89" s="136" t="e">
        <f t="shared" si="78"/>
        <v>#DIV/0!</v>
      </c>
      <c r="GE89" s="113" t="e">
        <f t="shared" si="79"/>
        <v>#DIV/0!</v>
      </c>
      <c r="GF89" s="90"/>
      <c r="GG89" s="91"/>
      <c r="GH89" s="91"/>
      <c r="GI89" s="91"/>
      <c r="GJ89" s="91"/>
      <c r="GK89" s="91"/>
      <c r="GL89" s="91"/>
      <c r="GM89" s="91"/>
      <c r="GN89" s="136" t="e">
        <f t="shared" si="80"/>
        <v>#DIV/0!</v>
      </c>
      <c r="GO89" s="110" t="e">
        <f t="shared" si="81"/>
        <v>#DIV/0!</v>
      </c>
      <c r="GP89" s="90"/>
      <c r="GQ89" s="91"/>
      <c r="GR89" s="91"/>
      <c r="GS89" s="91"/>
      <c r="GT89" s="91"/>
      <c r="GU89" s="91"/>
      <c r="GV89" s="91"/>
      <c r="GW89" s="91"/>
      <c r="GX89" s="136" t="e">
        <f t="shared" si="82"/>
        <v>#DIV/0!</v>
      </c>
      <c r="GY89" s="115" t="e">
        <f t="shared" si="83"/>
        <v>#DIV/0!</v>
      </c>
      <c r="GZ89" s="90"/>
      <c r="HA89" s="137"/>
      <c r="HB89" s="137"/>
      <c r="HC89" s="137"/>
      <c r="HD89" s="137"/>
      <c r="HE89" s="91"/>
      <c r="HF89" s="91"/>
      <c r="HG89" s="91"/>
      <c r="HH89" s="136" t="e">
        <f t="shared" si="84"/>
        <v>#DIV/0!</v>
      </c>
      <c r="HI89" s="115" t="e">
        <f t="shared" si="85"/>
        <v>#DIV/0!</v>
      </c>
      <c r="HJ89" s="90"/>
      <c r="HK89" s="91"/>
      <c r="HL89" s="91"/>
      <c r="HM89" s="91"/>
      <c r="HN89" s="91"/>
      <c r="HO89" s="91"/>
      <c r="HP89" s="91"/>
      <c r="HQ89" s="91"/>
      <c r="HR89" s="136" t="e">
        <f t="shared" si="86"/>
        <v>#DIV/0!</v>
      </c>
      <c r="HS89" s="115" t="e">
        <f t="shared" si="87"/>
        <v>#DIV/0!</v>
      </c>
      <c r="HT89" s="90"/>
      <c r="HU89" s="91"/>
      <c r="HV89" s="91"/>
      <c r="HW89" s="91"/>
      <c r="HX89" s="91"/>
      <c r="HY89" s="91"/>
      <c r="HZ89" s="91"/>
      <c r="IA89" s="91"/>
      <c r="IB89" s="136" t="e">
        <f t="shared" si="88"/>
        <v>#DIV/0!</v>
      </c>
      <c r="IC89" s="117" t="e">
        <f t="shared" si="89"/>
        <v>#DIV/0!</v>
      </c>
      <c r="ID89" s="138"/>
      <c r="IE89" s="120"/>
      <c r="IF89" s="120"/>
      <c r="IG89" s="121" t="e">
        <f t="shared" si="90"/>
        <v>#DIV/0!</v>
      </c>
      <c r="IH89" s="122" t="e">
        <f t="shared" si="54"/>
        <v>#DIV/0!</v>
      </c>
      <c r="II89" s="123" t="e">
        <f t="shared" si="91"/>
        <v>#DIV/0!</v>
      </c>
      <c r="IJ89" s="124" t="e">
        <f t="shared" si="92"/>
        <v>#DIV/0!</v>
      </c>
      <c r="IK89" s="166"/>
    </row>
    <row r="90" spans="1:245" x14ac:dyDescent="0.3">
      <c r="A90" s="84">
        <v>22</v>
      </c>
      <c r="B90" s="85"/>
      <c r="C90" s="85"/>
      <c r="D90" s="85"/>
      <c r="E90" s="85"/>
      <c r="F90" s="127"/>
      <c r="G90" s="87"/>
      <c r="H90" s="148" t="e">
        <f t="shared" si="50"/>
        <v>#DIV/0!</v>
      </c>
      <c r="I90" s="148" t="e">
        <f t="shared" si="51"/>
        <v>#DIV/0!</v>
      </c>
      <c r="J90" s="149"/>
      <c r="K90" s="150"/>
      <c r="L90" s="90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3"/>
      <c r="Y90" s="94" t="e">
        <f t="shared" si="55"/>
        <v>#DIV/0!</v>
      </c>
      <c r="Z90" s="95" t="e">
        <f t="shared" si="56"/>
        <v>#DIV/0!</v>
      </c>
      <c r="AA90" s="90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3"/>
      <c r="AN90" s="94" t="e">
        <f t="shared" si="57"/>
        <v>#DIV/0!</v>
      </c>
      <c r="AO90" s="95" t="e">
        <f t="shared" si="58"/>
        <v>#DIV/0!</v>
      </c>
      <c r="AP90" s="90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3"/>
      <c r="BC90" s="94" t="e">
        <f t="shared" si="59"/>
        <v>#DIV/0!</v>
      </c>
      <c r="BD90" s="95" t="e">
        <f t="shared" si="60"/>
        <v>#DIV/0!</v>
      </c>
      <c r="BE90" s="90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3"/>
      <c r="BR90" s="94" t="e">
        <f t="shared" si="61"/>
        <v>#DIV/0!</v>
      </c>
      <c r="BS90" s="95" t="e">
        <f t="shared" si="62"/>
        <v>#DIV/0!</v>
      </c>
      <c r="BT90" s="90"/>
      <c r="BU90" s="91"/>
      <c r="BV90" s="91"/>
      <c r="BW90" s="91"/>
      <c r="BX90" s="96" t="e">
        <f t="shared" si="63"/>
        <v>#DIV/0!</v>
      </c>
      <c r="BY90" s="90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3"/>
      <c r="CL90" s="94" t="e">
        <f t="shared" si="64"/>
        <v>#DIV/0!</v>
      </c>
      <c r="CM90" s="99" t="e">
        <f t="shared" si="65"/>
        <v>#DIV/0!</v>
      </c>
      <c r="CN90" s="90"/>
      <c r="CO90" s="91"/>
      <c r="CP90" s="91"/>
      <c r="CQ90" s="91"/>
      <c r="CR90" s="96" t="e">
        <f t="shared" si="66"/>
        <v>#DIV/0!</v>
      </c>
      <c r="CS90" s="141"/>
      <c r="CT90" s="120"/>
      <c r="CU90" s="91"/>
      <c r="CV90" s="91"/>
      <c r="CW90" s="91"/>
      <c r="CX90" s="91"/>
      <c r="CY90" s="91"/>
      <c r="CZ90" s="91"/>
      <c r="DA90" s="96" t="e">
        <f t="shared" si="48"/>
        <v>#DIV/0!</v>
      </c>
      <c r="DB90" s="141"/>
      <c r="DC90" s="120"/>
      <c r="DD90" s="91"/>
      <c r="DE90" s="91"/>
      <c r="DF90" s="91"/>
      <c r="DG90" s="91"/>
      <c r="DH90" s="91"/>
      <c r="DI90" s="91"/>
      <c r="DJ90" s="100" t="e">
        <f t="shared" si="67"/>
        <v>#DIV/0!</v>
      </c>
      <c r="DK90" s="101"/>
      <c r="DL90" s="99" t="e">
        <f t="shared" si="68"/>
        <v>#DIV/0!</v>
      </c>
      <c r="DM90" s="90"/>
      <c r="DN90" s="91"/>
      <c r="DO90" s="91"/>
      <c r="DP90" s="91"/>
      <c r="DQ90" s="91"/>
      <c r="DR90" s="91"/>
      <c r="DS90" s="91"/>
      <c r="DT90" s="91"/>
      <c r="DU90" s="91"/>
      <c r="DV90" s="91"/>
      <c r="DW90" s="91"/>
      <c r="DX90" s="91"/>
      <c r="DY90" s="102"/>
      <c r="DZ90" s="103" t="e">
        <f t="shared" si="69"/>
        <v>#DIV/0!</v>
      </c>
      <c r="EA90" s="104" t="e">
        <f t="shared" si="52"/>
        <v>#DIV/0!</v>
      </c>
      <c r="EB90" s="90"/>
      <c r="EC90" s="91"/>
      <c r="ED90" s="91"/>
      <c r="EE90" s="91"/>
      <c r="EF90" s="91"/>
      <c r="EG90" s="91"/>
      <c r="EH90" s="91"/>
      <c r="EI90" s="91"/>
      <c r="EJ90" s="96" t="e">
        <f t="shared" si="49"/>
        <v>#DIV/0!</v>
      </c>
      <c r="EK90" s="90"/>
      <c r="EL90" s="91"/>
      <c r="EM90" s="91"/>
      <c r="EN90" s="91"/>
      <c r="EO90" s="96" t="e">
        <f t="shared" si="70"/>
        <v>#DIV/0!</v>
      </c>
      <c r="EP90" s="90"/>
      <c r="EQ90" s="91"/>
      <c r="ER90" s="91"/>
      <c r="ES90" s="91"/>
      <c r="ET90" s="96" t="e">
        <f t="shared" si="71"/>
        <v>#DIV/0!</v>
      </c>
      <c r="EU90" s="90"/>
      <c r="EV90" s="91"/>
      <c r="EW90" s="91"/>
      <c r="EX90" s="91"/>
      <c r="EY90" s="96" t="e">
        <f t="shared" si="72"/>
        <v>#DIV/0!</v>
      </c>
      <c r="EZ90" s="90"/>
      <c r="FA90" s="91"/>
      <c r="FB90" s="91"/>
      <c r="FC90" s="91"/>
      <c r="FD90" s="106" t="e">
        <f t="shared" si="73"/>
        <v>#DIV/0!</v>
      </c>
      <c r="FE90" s="90"/>
      <c r="FF90" s="91"/>
      <c r="FG90" s="91"/>
      <c r="FH90" s="91"/>
      <c r="FI90" s="107" t="e">
        <f t="shared" si="74"/>
        <v>#DIV/0!</v>
      </c>
      <c r="FJ90" s="90"/>
      <c r="FK90" s="91"/>
      <c r="FL90" s="91"/>
      <c r="FM90" s="91"/>
      <c r="FN90" s="110" t="e">
        <f t="shared" si="75"/>
        <v>#DIV/0!</v>
      </c>
      <c r="FO90" s="90"/>
      <c r="FP90" s="91"/>
      <c r="FQ90" s="91"/>
      <c r="FR90" s="91"/>
      <c r="FS90" s="110" t="e">
        <f t="shared" si="76"/>
        <v>#DIV/0!</v>
      </c>
      <c r="FT90" s="90"/>
      <c r="FU90" s="91"/>
      <c r="FV90" s="91"/>
      <c r="FW90" s="91"/>
      <c r="FX90" s="110" t="e">
        <f t="shared" si="77"/>
        <v>#DIV/0!</v>
      </c>
      <c r="FY90" s="111" t="e">
        <f t="shared" si="53"/>
        <v>#DIV/0!</v>
      </c>
      <c r="FZ90" s="90"/>
      <c r="GA90" s="91"/>
      <c r="GB90" s="91"/>
      <c r="GC90" s="91"/>
      <c r="GD90" s="136" t="e">
        <f t="shared" si="78"/>
        <v>#DIV/0!</v>
      </c>
      <c r="GE90" s="113" t="e">
        <f t="shared" si="79"/>
        <v>#DIV/0!</v>
      </c>
      <c r="GF90" s="90"/>
      <c r="GG90" s="91"/>
      <c r="GH90" s="91"/>
      <c r="GI90" s="91"/>
      <c r="GJ90" s="91"/>
      <c r="GK90" s="91"/>
      <c r="GL90" s="91"/>
      <c r="GM90" s="91"/>
      <c r="GN90" s="136" t="e">
        <f t="shared" si="80"/>
        <v>#DIV/0!</v>
      </c>
      <c r="GO90" s="110" t="e">
        <f t="shared" si="81"/>
        <v>#DIV/0!</v>
      </c>
      <c r="GP90" s="90"/>
      <c r="GQ90" s="91"/>
      <c r="GR90" s="91"/>
      <c r="GS90" s="91"/>
      <c r="GT90" s="91"/>
      <c r="GU90" s="91"/>
      <c r="GV90" s="91"/>
      <c r="GW90" s="91"/>
      <c r="GX90" s="136" t="e">
        <f t="shared" si="82"/>
        <v>#DIV/0!</v>
      </c>
      <c r="GY90" s="115" t="e">
        <f t="shared" si="83"/>
        <v>#DIV/0!</v>
      </c>
      <c r="GZ90" s="90"/>
      <c r="HA90" s="137"/>
      <c r="HB90" s="137"/>
      <c r="HC90" s="137"/>
      <c r="HD90" s="137"/>
      <c r="HE90" s="91"/>
      <c r="HF90" s="91"/>
      <c r="HG90" s="91"/>
      <c r="HH90" s="136" t="e">
        <f t="shared" si="84"/>
        <v>#DIV/0!</v>
      </c>
      <c r="HI90" s="115" t="e">
        <f t="shared" si="85"/>
        <v>#DIV/0!</v>
      </c>
      <c r="HJ90" s="90"/>
      <c r="HK90" s="91"/>
      <c r="HL90" s="91"/>
      <c r="HM90" s="91"/>
      <c r="HN90" s="91"/>
      <c r="HO90" s="91"/>
      <c r="HP90" s="91"/>
      <c r="HQ90" s="91"/>
      <c r="HR90" s="136" t="e">
        <f t="shared" si="86"/>
        <v>#DIV/0!</v>
      </c>
      <c r="HS90" s="115" t="e">
        <f t="shared" si="87"/>
        <v>#DIV/0!</v>
      </c>
      <c r="HT90" s="90"/>
      <c r="HU90" s="91"/>
      <c r="HV90" s="91"/>
      <c r="HW90" s="91"/>
      <c r="HX90" s="91"/>
      <c r="HY90" s="91"/>
      <c r="HZ90" s="91"/>
      <c r="IA90" s="91"/>
      <c r="IB90" s="136" t="e">
        <f t="shared" si="88"/>
        <v>#DIV/0!</v>
      </c>
      <c r="IC90" s="117" t="e">
        <f t="shared" si="89"/>
        <v>#DIV/0!</v>
      </c>
      <c r="ID90" s="138"/>
      <c r="IE90" s="120"/>
      <c r="IF90" s="120"/>
      <c r="IG90" s="121" t="e">
        <f t="shared" si="90"/>
        <v>#DIV/0!</v>
      </c>
      <c r="IH90" s="122" t="e">
        <f t="shared" si="54"/>
        <v>#DIV/0!</v>
      </c>
      <c r="II90" s="123" t="e">
        <f t="shared" si="91"/>
        <v>#DIV/0!</v>
      </c>
      <c r="IJ90" s="124" t="e">
        <f t="shared" si="92"/>
        <v>#DIV/0!</v>
      </c>
      <c r="IK90" s="166"/>
    </row>
    <row r="91" spans="1:245" x14ac:dyDescent="0.3">
      <c r="A91" s="84">
        <v>23</v>
      </c>
      <c r="B91" s="85"/>
      <c r="C91" s="85"/>
      <c r="D91" s="85"/>
      <c r="E91" s="85"/>
      <c r="F91" s="127"/>
      <c r="G91" s="87"/>
      <c r="H91" s="148" t="e">
        <f t="shared" si="50"/>
        <v>#DIV/0!</v>
      </c>
      <c r="I91" s="148" t="e">
        <f t="shared" si="51"/>
        <v>#DIV/0!</v>
      </c>
      <c r="J91" s="149"/>
      <c r="K91" s="150"/>
      <c r="L91" s="90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3"/>
      <c r="Y91" s="94" t="e">
        <f>(AVERAGE(L91:U91)*50%)+(X91*50%)</f>
        <v>#DIV/0!</v>
      </c>
      <c r="Z91" s="95" t="e">
        <f>AVERAGE(L91:X91)</f>
        <v>#DIV/0!</v>
      </c>
      <c r="AA91" s="90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3"/>
      <c r="AN91" s="94" t="e">
        <f>(AVERAGE(AA91:AJ91)*50%)+(AM91*50%)</f>
        <v>#DIV/0!</v>
      </c>
      <c r="AO91" s="95" t="e">
        <f>AVERAGE(AA91:AM91)</f>
        <v>#DIV/0!</v>
      </c>
      <c r="AP91" s="90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3"/>
      <c r="BC91" s="94" t="e">
        <f>(AVERAGE(AP91:AY91)*50%)+(BB91*50%)</f>
        <v>#DIV/0!</v>
      </c>
      <c r="BD91" s="95" t="e">
        <f>AVERAGE(AP91:BB91)</f>
        <v>#DIV/0!</v>
      </c>
      <c r="BE91" s="90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3"/>
      <c r="BR91" s="94" t="e">
        <f>(AVERAGE(BE91:BN91)*50%)+(BQ91*50%)</f>
        <v>#DIV/0!</v>
      </c>
      <c r="BS91" s="95" t="e">
        <f>AVERAGE(BE91:BQ91)</f>
        <v>#DIV/0!</v>
      </c>
      <c r="BT91" s="90"/>
      <c r="BU91" s="91"/>
      <c r="BV91" s="91"/>
      <c r="BW91" s="91"/>
      <c r="BX91" s="96" t="e">
        <f>AVERAGE(BT91:BW91)</f>
        <v>#DIV/0!</v>
      </c>
      <c r="BY91" s="90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3"/>
      <c r="CL91" s="94" t="e">
        <f>(AVERAGE(BY91:CH91)*50%)+(CK91*50%)</f>
        <v>#DIV/0!</v>
      </c>
      <c r="CM91" s="99" t="e">
        <f>AVERAGE(BY91:CK91)</f>
        <v>#DIV/0!</v>
      </c>
      <c r="CN91" s="90"/>
      <c r="CO91" s="91"/>
      <c r="CP91" s="91"/>
      <c r="CQ91" s="91"/>
      <c r="CR91" s="96" t="e">
        <f>AVERAGE(CN91:CQ91)</f>
        <v>#DIV/0!</v>
      </c>
      <c r="CS91" s="141"/>
      <c r="CT91" s="120"/>
      <c r="CU91" s="91"/>
      <c r="CV91" s="91"/>
      <c r="CW91" s="91"/>
      <c r="CX91" s="91"/>
      <c r="CY91" s="91"/>
      <c r="CZ91" s="91"/>
      <c r="DA91" s="96" t="e">
        <f>AVERAGE(CS91:CZ91)</f>
        <v>#DIV/0!</v>
      </c>
      <c r="DB91" s="141"/>
      <c r="DC91" s="120"/>
      <c r="DD91" s="91"/>
      <c r="DE91" s="91"/>
      <c r="DF91" s="91"/>
      <c r="DG91" s="91"/>
      <c r="DH91" s="91"/>
      <c r="DI91" s="91"/>
      <c r="DJ91" s="100" t="e">
        <f>AVERAGE(DB91:DG91)</f>
        <v>#DIV/0!</v>
      </c>
      <c r="DK91" s="101"/>
      <c r="DL91" s="99" t="e">
        <f t="shared" si="68"/>
        <v>#DIV/0!</v>
      </c>
      <c r="DM91" s="90"/>
      <c r="DN91" s="91"/>
      <c r="DO91" s="91"/>
      <c r="DP91" s="91"/>
      <c r="DQ91" s="91"/>
      <c r="DR91" s="91"/>
      <c r="DS91" s="91"/>
      <c r="DT91" s="91"/>
      <c r="DU91" s="91"/>
      <c r="DV91" s="91"/>
      <c r="DW91" s="91"/>
      <c r="DX91" s="91"/>
      <c r="DY91" s="102"/>
      <c r="DZ91" s="103" t="e">
        <f t="shared" si="69"/>
        <v>#DIV/0!</v>
      </c>
      <c r="EA91" s="104" t="e">
        <f t="shared" si="52"/>
        <v>#DIV/0!</v>
      </c>
      <c r="EB91" s="90"/>
      <c r="EC91" s="91"/>
      <c r="ED91" s="91"/>
      <c r="EE91" s="91"/>
      <c r="EF91" s="91"/>
      <c r="EG91" s="91"/>
      <c r="EH91" s="91"/>
      <c r="EI91" s="91"/>
      <c r="EJ91" s="96" t="e">
        <f>AVERAGE(EB91:EI91)</f>
        <v>#DIV/0!</v>
      </c>
      <c r="EK91" s="90"/>
      <c r="EL91" s="91"/>
      <c r="EM91" s="91"/>
      <c r="EN91" s="91"/>
      <c r="EO91" s="96" t="e">
        <f>AVERAGE(EK91:EN91)</f>
        <v>#DIV/0!</v>
      </c>
      <c r="EP91" s="90"/>
      <c r="EQ91" s="91"/>
      <c r="ER91" s="91"/>
      <c r="ES91" s="91"/>
      <c r="ET91" s="96" t="e">
        <f>AVERAGE(EP91:ES91)</f>
        <v>#DIV/0!</v>
      </c>
      <c r="EU91" s="90"/>
      <c r="EV91" s="91"/>
      <c r="EW91" s="91"/>
      <c r="EX91" s="91"/>
      <c r="EY91" s="96" t="e">
        <f>AVERAGE(EU91:EX91)</f>
        <v>#DIV/0!</v>
      </c>
      <c r="EZ91" s="90"/>
      <c r="FA91" s="91"/>
      <c r="FB91" s="91"/>
      <c r="FC91" s="91"/>
      <c r="FD91" s="106" t="e">
        <f t="shared" si="73"/>
        <v>#DIV/0!</v>
      </c>
      <c r="FE91" s="90"/>
      <c r="FF91" s="91"/>
      <c r="FG91" s="91"/>
      <c r="FH91" s="91"/>
      <c r="FI91" s="107" t="e">
        <f>AVERAGE(FE91:FH91)</f>
        <v>#DIV/0!</v>
      </c>
      <c r="FJ91" s="90"/>
      <c r="FK91" s="91"/>
      <c r="FL91" s="91"/>
      <c r="FM91" s="91"/>
      <c r="FN91" s="110" t="e">
        <f>AVERAGE(FJ91:FM91)</f>
        <v>#DIV/0!</v>
      </c>
      <c r="FO91" s="90"/>
      <c r="FP91" s="91"/>
      <c r="FQ91" s="91"/>
      <c r="FR91" s="91"/>
      <c r="FS91" s="110" t="e">
        <f t="shared" si="76"/>
        <v>#DIV/0!</v>
      </c>
      <c r="FT91" s="90"/>
      <c r="FU91" s="91"/>
      <c r="FV91" s="91"/>
      <c r="FW91" s="91"/>
      <c r="FX91" s="110" t="e">
        <f>AVERAGE(FT91:FW91)</f>
        <v>#DIV/0!</v>
      </c>
      <c r="FY91" s="111" t="e">
        <f t="shared" si="53"/>
        <v>#DIV/0!</v>
      </c>
      <c r="FZ91" s="90"/>
      <c r="GA91" s="91"/>
      <c r="GB91" s="91"/>
      <c r="GC91" s="91"/>
      <c r="GD91" s="136" t="e">
        <f t="shared" si="78"/>
        <v>#DIV/0!</v>
      </c>
      <c r="GE91" s="113" t="e">
        <f t="shared" si="79"/>
        <v>#DIV/0!</v>
      </c>
      <c r="GF91" s="90"/>
      <c r="GG91" s="91"/>
      <c r="GH91" s="91"/>
      <c r="GI91" s="91"/>
      <c r="GJ91" s="91"/>
      <c r="GK91" s="91"/>
      <c r="GL91" s="91"/>
      <c r="GM91" s="91"/>
      <c r="GN91" s="136" t="e">
        <f t="shared" si="80"/>
        <v>#DIV/0!</v>
      </c>
      <c r="GO91" s="110" t="e">
        <f t="shared" si="81"/>
        <v>#DIV/0!</v>
      </c>
      <c r="GP91" s="90"/>
      <c r="GQ91" s="91"/>
      <c r="GR91" s="91"/>
      <c r="GS91" s="91"/>
      <c r="GT91" s="91"/>
      <c r="GU91" s="91"/>
      <c r="GV91" s="91"/>
      <c r="GW91" s="91"/>
      <c r="GX91" s="136" t="e">
        <f t="shared" si="82"/>
        <v>#DIV/0!</v>
      </c>
      <c r="GY91" s="115" t="e">
        <f t="shared" si="83"/>
        <v>#DIV/0!</v>
      </c>
      <c r="GZ91" s="90"/>
      <c r="HA91" s="137"/>
      <c r="HB91" s="137"/>
      <c r="HC91" s="137"/>
      <c r="HD91" s="137"/>
      <c r="HE91" s="91"/>
      <c r="HF91" s="91"/>
      <c r="HG91" s="91"/>
      <c r="HH91" s="136" t="e">
        <f t="shared" si="84"/>
        <v>#DIV/0!</v>
      </c>
      <c r="HI91" s="115" t="e">
        <f t="shared" si="85"/>
        <v>#DIV/0!</v>
      </c>
      <c r="HJ91" s="90"/>
      <c r="HK91" s="91"/>
      <c r="HL91" s="91"/>
      <c r="HM91" s="91"/>
      <c r="HN91" s="91"/>
      <c r="HO91" s="91"/>
      <c r="HP91" s="91"/>
      <c r="HQ91" s="91"/>
      <c r="HR91" s="136" t="e">
        <f t="shared" si="86"/>
        <v>#DIV/0!</v>
      </c>
      <c r="HS91" s="115" t="e">
        <f t="shared" si="87"/>
        <v>#DIV/0!</v>
      </c>
      <c r="HT91" s="90"/>
      <c r="HU91" s="91"/>
      <c r="HV91" s="91"/>
      <c r="HW91" s="91"/>
      <c r="HX91" s="91"/>
      <c r="HY91" s="91"/>
      <c r="HZ91" s="91"/>
      <c r="IA91" s="91"/>
      <c r="IB91" s="136" t="e">
        <f t="shared" si="88"/>
        <v>#DIV/0!</v>
      </c>
      <c r="IC91" s="117" t="e">
        <f t="shared" si="89"/>
        <v>#DIV/0!</v>
      </c>
      <c r="ID91" s="138"/>
      <c r="IE91" s="120"/>
      <c r="IF91" s="120"/>
      <c r="IG91" s="121" t="e">
        <f t="shared" si="90"/>
        <v>#DIV/0!</v>
      </c>
      <c r="IH91" s="122" t="e">
        <f t="shared" si="54"/>
        <v>#DIV/0!</v>
      </c>
      <c r="II91" s="123" t="e">
        <f t="shared" si="91"/>
        <v>#DIV/0!</v>
      </c>
      <c r="IJ91" s="124" t="e">
        <f t="shared" si="92"/>
        <v>#DIV/0!</v>
      </c>
      <c r="IK91" s="166"/>
    </row>
    <row r="92" spans="1:245" x14ac:dyDescent="0.3">
      <c r="A92" s="84">
        <v>24</v>
      </c>
      <c r="B92" s="85"/>
      <c r="C92" s="85"/>
      <c r="D92" s="85"/>
      <c r="E92" s="85"/>
      <c r="F92" s="127"/>
      <c r="G92" s="87"/>
      <c r="H92" s="148" t="e">
        <f t="shared" si="50"/>
        <v>#DIV/0!</v>
      </c>
      <c r="I92" s="148" t="e">
        <f t="shared" si="51"/>
        <v>#DIV/0!</v>
      </c>
      <c r="J92" s="149"/>
      <c r="K92" s="150"/>
      <c r="L92" s="90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3"/>
      <c r="Y92" s="94" t="e">
        <f>(AVERAGE(L92:U92)*50%)+(X92*50%)</f>
        <v>#DIV/0!</v>
      </c>
      <c r="Z92" s="95" t="e">
        <f>AVERAGE(L92:X92)</f>
        <v>#DIV/0!</v>
      </c>
      <c r="AA92" s="90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3"/>
      <c r="AN92" s="94" t="e">
        <f>(AVERAGE(AA92:AJ92)*50%)+(AM92*50%)</f>
        <v>#DIV/0!</v>
      </c>
      <c r="AO92" s="95" t="e">
        <f>AVERAGE(AA92:AM92)</f>
        <v>#DIV/0!</v>
      </c>
      <c r="AP92" s="90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3"/>
      <c r="BC92" s="94" t="e">
        <f>(AVERAGE(AP92:AY92)*50%)+(BB92*50%)</f>
        <v>#DIV/0!</v>
      </c>
      <c r="BD92" s="95" t="e">
        <f>AVERAGE(AP92:BB92)</f>
        <v>#DIV/0!</v>
      </c>
      <c r="BE92" s="90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3"/>
      <c r="BR92" s="94" t="e">
        <f>(AVERAGE(BE92:BN92)*50%)+(BQ92*50%)</f>
        <v>#DIV/0!</v>
      </c>
      <c r="BS92" s="95" t="e">
        <f>AVERAGE(BE92:BQ92)</f>
        <v>#DIV/0!</v>
      </c>
      <c r="BT92" s="90"/>
      <c r="BU92" s="91"/>
      <c r="BV92" s="91"/>
      <c r="BW92" s="91"/>
      <c r="BX92" s="96" t="e">
        <f>AVERAGE(BT92:BW92)</f>
        <v>#DIV/0!</v>
      </c>
      <c r="BY92" s="90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3"/>
      <c r="CL92" s="94" t="e">
        <f>(AVERAGE(BY92:CH92)*50%)+(CK92*50%)</f>
        <v>#DIV/0!</v>
      </c>
      <c r="CM92" s="99" t="e">
        <f>AVERAGE(BY92:CK92)</f>
        <v>#DIV/0!</v>
      </c>
      <c r="CN92" s="90"/>
      <c r="CO92" s="91"/>
      <c r="CP92" s="91"/>
      <c r="CQ92" s="91"/>
      <c r="CR92" s="96" t="e">
        <f>AVERAGE(CN92:CQ92)</f>
        <v>#DIV/0!</v>
      </c>
      <c r="CS92" s="141"/>
      <c r="CT92" s="120"/>
      <c r="CU92" s="91"/>
      <c r="CV92" s="91"/>
      <c r="CW92" s="91"/>
      <c r="CX92" s="91"/>
      <c r="CY92" s="91"/>
      <c r="CZ92" s="91"/>
      <c r="DA92" s="96" t="e">
        <f>AVERAGE(CS92:CZ92)</f>
        <v>#DIV/0!</v>
      </c>
      <c r="DB92" s="141"/>
      <c r="DC92" s="120"/>
      <c r="DD92" s="91"/>
      <c r="DE92" s="91"/>
      <c r="DF92" s="91"/>
      <c r="DG92" s="91"/>
      <c r="DH92" s="91"/>
      <c r="DI92" s="91"/>
      <c r="DJ92" s="100" t="e">
        <f>AVERAGE(DB92:DG92)</f>
        <v>#DIV/0!</v>
      </c>
      <c r="DK92" s="101"/>
      <c r="DL92" s="99" t="e">
        <f t="shared" si="68"/>
        <v>#DIV/0!</v>
      </c>
      <c r="DM92" s="90"/>
      <c r="DN92" s="91"/>
      <c r="DO92" s="91"/>
      <c r="DP92" s="91"/>
      <c r="DQ92" s="91"/>
      <c r="DR92" s="91"/>
      <c r="DS92" s="91"/>
      <c r="DT92" s="91"/>
      <c r="DU92" s="91"/>
      <c r="DV92" s="91"/>
      <c r="DW92" s="91"/>
      <c r="DX92" s="91"/>
      <c r="DY92" s="102"/>
      <c r="DZ92" s="103" t="e">
        <f t="shared" si="69"/>
        <v>#DIV/0!</v>
      </c>
      <c r="EA92" s="104" t="e">
        <f t="shared" si="52"/>
        <v>#DIV/0!</v>
      </c>
      <c r="EB92" s="90"/>
      <c r="EC92" s="91"/>
      <c r="ED92" s="91"/>
      <c r="EE92" s="91"/>
      <c r="EF92" s="91"/>
      <c r="EG92" s="91"/>
      <c r="EH92" s="91"/>
      <c r="EI92" s="91"/>
      <c r="EJ92" s="96" t="e">
        <f>AVERAGE(EB92:EI92)</f>
        <v>#DIV/0!</v>
      </c>
      <c r="EK92" s="90"/>
      <c r="EL92" s="91"/>
      <c r="EM92" s="91"/>
      <c r="EN92" s="91"/>
      <c r="EO92" s="96" t="e">
        <f>AVERAGE(EK92:EN92)</f>
        <v>#DIV/0!</v>
      </c>
      <c r="EP92" s="90"/>
      <c r="EQ92" s="91"/>
      <c r="ER92" s="91"/>
      <c r="ES92" s="91"/>
      <c r="ET92" s="96" t="e">
        <f>AVERAGE(EP92:ES92)</f>
        <v>#DIV/0!</v>
      </c>
      <c r="EU92" s="90"/>
      <c r="EV92" s="91"/>
      <c r="EW92" s="91"/>
      <c r="EX92" s="91"/>
      <c r="EY92" s="96" t="e">
        <f>AVERAGE(EU92:EX92)</f>
        <v>#DIV/0!</v>
      </c>
      <c r="EZ92" s="90"/>
      <c r="FA92" s="91"/>
      <c r="FB92" s="91"/>
      <c r="FC92" s="91"/>
      <c r="FD92" s="106" t="e">
        <f t="shared" si="73"/>
        <v>#DIV/0!</v>
      </c>
      <c r="FE92" s="90"/>
      <c r="FF92" s="91"/>
      <c r="FG92" s="91"/>
      <c r="FH92" s="91"/>
      <c r="FI92" s="107" t="e">
        <f>AVERAGE(FE92:FH92)</f>
        <v>#DIV/0!</v>
      </c>
      <c r="FJ92" s="90"/>
      <c r="FK92" s="91"/>
      <c r="FL92" s="91"/>
      <c r="FM92" s="91"/>
      <c r="FN92" s="110" t="e">
        <f>AVERAGE(FJ92:FM92)</f>
        <v>#DIV/0!</v>
      </c>
      <c r="FO92" s="90"/>
      <c r="FP92" s="91"/>
      <c r="FQ92" s="91"/>
      <c r="FR92" s="91"/>
      <c r="FS92" s="110" t="e">
        <f t="shared" si="76"/>
        <v>#DIV/0!</v>
      </c>
      <c r="FT92" s="90"/>
      <c r="FU92" s="91"/>
      <c r="FV92" s="91"/>
      <c r="FW92" s="91"/>
      <c r="FX92" s="110" t="e">
        <f>AVERAGE(FT92:FW92)</f>
        <v>#DIV/0!</v>
      </c>
      <c r="FY92" s="111" t="e">
        <f t="shared" si="53"/>
        <v>#DIV/0!</v>
      </c>
      <c r="FZ92" s="90"/>
      <c r="GA92" s="91"/>
      <c r="GB92" s="91"/>
      <c r="GC92" s="91"/>
      <c r="GD92" s="136" t="e">
        <f t="shared" si="78"/>
        <v>#DIV/0!</v>
      </c>
      <c r="GE92" s="113" t="e">
        <f t="shared" si="79"/>
        <v>#DIV/0!</v>
      </c>
      <c r="GF92" s="90"/>
      <c r="GG92" s="91"/>
      <c r="GH92" s="91"/>
      <c r="GI92" s="91"/>
      <c r="GJ92" s="91"/>
      <c r="GK92" s="91"/>
      <c r="GL92" s="91"/>
      <c r="GM92" s="91"/>
      <c r="GN92" s="136" t="e">
        <f t="shared" si="80"/>
        <v>#DIV/0!</v>
      </c>
      <c r="GO92" s="110" t="e">
        <f t="shared" si="81"/>
        <v>#DIV/0!</v>
      </c>
      <c r="GP92" s="90"/>
      <c r="GQ92" s="91"/>
      <c r="GR92" s="91"/>
      <c r="GS92" s="91"/>
      <c r="GT92" s="91"/>
      <c r="GU92" s="91"/>
      <c r="GV92" s="91"/>
      <c r="GW92" s="91"/>
      <c r="GX92" s="136" t="e">
        <f t="shared" si="82"/>
        <v>#DIV/0!</v>
      </c>
      <c r="GY92" s="115" t="e">
        <f t="shared" si="83"/>
        <v>#DIV/0!</v>
      </c>
      <c r="GZ92" s="90"/>
      <c r="HA92" s="137"/>
      <c r="HB92" s="137"/>
      <c r="HC92" s="137"/>
      <c r="HD92" s="137"/>
      <c r="HE92" s="91"/>
      <c r="HF92" s="91"/>
      <c r="HG92" s="91"/>
      <c r="HH92" s="136" t="e">
        <f t="shared" si="84"/>
        <v>#DIV/0!</v>
      </c>
      <c r="HI92" s="115" t="e">
        <f t="shared" si="85"/>
        <v>#DIV/0!</v>
      </c>
      <c r="HJ92" s="90"/>
      <c r="HK92" s="91"/>
      <c r="HL92" s="91"/>
      <c r="HM92" s="91"/>
      <c r="HN92" s="91"/>
      <c r="HO92" s="91"/>
      <c r="HP92" s="91"/>
      <c r="HQ92" s="91"/>
      <c r="HR92" s="136" t="e">
        <f t="shared" si="86"/>
        <v>#DIV/0!</v>
      </c>
      <c r="HS92" s="115" t="e">
        <f t="shared" si="87"/>
        <v>#DIV/0!</v>
      </c>
      <c r="HT92" s="90"/>
      <c r="HU92" s="91"/>
      <c r="HV92" s="91"/>
      <c r="HW92" s="91"/>
      <c r="HX92" s="91"/>
      <c r="HY92" s="91"/>
      <c r="HZ92" s="91"/>
      <c r="IA92" s="91"/>
      <c r="IB92" s="136" t="e">
        <f t="shared" si="88"/>
        <v>#DIV/0!</v>
      </c>
      <c r="IC92" s="117" t="e">
        <f t="shared" si="89"/>
        <v>#DIV/0!</v>
      </c>
      <c r="ID92" s="138"/>
      <c r="IE92" s="120"/>
      <c r="IF92" s="120"/>
      <c r="IG92" s="121" t="e">
        <f t="shared" si="90"/>
        <v>#DIV/0!</v>
      </c>
      <c r="IH92" s="122" t="e">
        <f t="shared" si="54"/>
        <v>#DIV/0!</v>
      </c>
      <c r="II92" s="123" t="e">
        <f t="shared" si="91"/>
        <v>#DIV/0!</v>
      </c>
      <c r="IJ92" s="124" t="e">
        <f t="shared" si="92"/>
        <v>#DIV/0!</v>
      </c>
      <c r="IK92" s="166"/>
    </row>
    <row r="93" spans="1:245" x14ac:dyDescent="0.3">
      <c r="A93" s="84">
        <v>25</v>
      </c>
      <c r="B93" s="85"/>
      <c r="C93" s="85"/>
      <c r="D93" s="85"/>
      <c r="E93" s="85"/>
      <c r="F93" s="88"/>
      <c r="G93" s="87"/>
      <c r="H93" s="148" t="e">
        <f t="shared" si="50"/>
        <v>#DIV/0!</v>
      </c>
      <c r="I93" s="148" t="e">
        <f t="shared" si="51"/>
        <v>#DIV/0!</v>
      </c>
      <c r="J93" s="149"/>
      <c r="K93" s="150"/>
      <c r="L93" s="90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3"/>
      <c r="Y93" s="94" t="e">
        <f t="shared" si="55"/>
        <v>#DIV/0!</v>
      </c>
      <c r="Z93" s="95" t="e">
        <f t="shared" si="56"/>
        <v>#DIV/0!</v>
      </c>
      <c r="AA93" s="90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3"/>
      <c r="AN93" s="94" t="e">
        <f t="shared" si="57"/>
        <v>#DIV/0!</v>
      </c>
      <c r="AO93" s="95" t="e">
        <f t="shared" si="58"/>
        <v>#DIV/0!</v>
      </c>
      <c r="AP93" s="90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3"/>
      <c r="BC93" s="94" t="e">
        <f t="shared" si="59"/>
        <v>#DIV/0!</v>
      </c>
      <c r="BD93" s="95" t="e">
        <f t="shared" si="60"/>
        <v>#DIV/0!</v>
      </c>
      <c r="BE93" s="90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3"/>
      <c r="BR93" s="94" t="e">
        <f t="shared" si="61"/>
        <v>#DIV/0!</v>
      </c>
      <c r="BS93" s="95" t="e">
        <f t="shared" si="62"/>
        <v>#DIV/0!</v>
      </c>
      <c r="BT93" s="90"/>
      <c r="BU93" s="91"/>
      <c r="BV93" s="91"/>
      <c r="BW93" s="91"/>
      <c r="BX93" s="96" t="e">
        <f t="shared" si="63"/>
        <v>#DIV/0!</v>
      </c>
      <c r="BY93" s="90"/>
      <c r="BZ93" s="91"/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3"/>
      <c r="CL93" s="94" t="e">
        <f t="shared" si="64"/>
        <v>#DIV/0!</v>
      </c>
      <c r="CM93" s="99" t="e">
        <f t="shared" si="65"/>
        <v>#DIV/0!</v>
      </c>
      <c r="CN93" s="90"/>
      <c r="CO93" s="91"/>
      <c r="CP93" s="91"/>
      <c r="CQ93" s="91"/>
      <c r="CR93" s="96" t="e">
        <f t="shared" si="66"/>
        <v>#DIV/0!</v>
      </c>
      <c r="CS93" s="141"/>
      <c r="CT93" s="120"/>
      <c r="CU93" s="91"/>
      <c r="CV93" s="91"/>
      <c r="CW93" s="91"/>
      <c r="CX93" s="91"/>
      <c r="CY93" s="91"/>
      <c r="CZ93" s="91"/>
      <c r="DA93" s="96" t="e">
        <f t="shared" si="48"/>
        <v>#DIV/0!</v>
      </c>
      <c r="DB93" s="141"/>
      <c r="DC93" s="120"/>
      <c r="DD93" s="91"/>
      <c r="DE93" s="91"/>
      <c r="DF93" s="91"/>
      <c r="DG93" s="91"/>
      <c r="DH93" s="91"/>
      <c r="DI93" s="91"/>
      <c r="DJ93" s="100" t="e">
        <f t="shared" si="67"/>
        <v>#DIV/0!</v>
      </c>
      <c r="DK93" s="101"/>
      <c r="DL93" s="99" t="e">
        <f t="shared" si="68"/>
        <v>#DIV/0!</v>
      </c>
      <c r="DM93" s="90"/>
      <c r="DN93" s="91"/>
      <c r="DO93" s="91"/>
      <c r="DP93" s="91"/>
      <c r="DQ93" s="91"/>
      <c r="DR93" s="91"/>
      <c r="DS93" s="91"/>
      <c r="DT93" s="91"/>
      <c r="DU93" s="91"/>
      <c r="DV93" s="91"/>
      <c r="DW93" s="91"/>
      <c r="DX93" s="91"/>
      <c r="DY93" s="102"/>
      <c r="DZ93" s="103" t="e">
        <f t="shared" si="69"/>
        <v>#DIV/0!</v>
      </c>
      <c r="EA93" s="104" t="e">
        <f t="shared" si="52"/>
        <v>#DIV/0!</v>
      </c>
      <c r="EB93" s="90"/>
      <c r="EC93" s="91"/>
      <c r="ED93" s="91"/>
      <c r="EE93" s="91"/>
      <c r="EF93" s="91"/>
      <c r="EG93" s="91"/>
      <c r="EH93" s="91"/>
      <c r="EI93" s="91"/>
      <c r="EJ93" s="96" t="e">
        <f t="shared" si="49"/>
        <v>#DIV/0!</v>
      </c>
      <c r="EK93" s="90"/>
      <c r="EL93" s="91"/>
      <c r="EM93" s="91"/>
      <c r="EN93" s="91"/>
      <c r="EO93" s="96" t="e">
        <f t="shared" si="70"/>
        <v>#DIV/0!</v>
      </c>
      <c r="EP93" s="90"/>
      <c r="EQ93" s="91"/>
      <c r="ER93" s="91"/>
      <c r="ES93" s="91"/>
      <c r="ET93" s="96" t="e">
        <f t="shared" si="71"/>
        <v>#DIV/0!</v>
      </c>
      <c r="EU93" s="90"/>
      <c r="EV93" s="91"/>
      <c r="EW93" s="91"/>
      <c r="EX93" s="91"/>
      <c r="EY93" s="96" t="e">
        <f t="shared" si="72"/>
        <v>#DIV/0!</v>
      </c>
      <c r="EZ93" s="90"/>
      <c r="FA93" s="91"/>
      <c r="FB93" s="91"/>
      <c r="FC93" s="91"/>
      <c r="FD93" s="106" t="e">
        <f t="shared" si="73"/>
        <v>#DIV/0!</v>
      </c>
      <c r="FE93" s="90"/>
      <c r="FF93" s="91"/>
      <c r="FG93" s="91"/>
      <c r="FH93" s="91"/>
      <c r="FI93" s="107" t="e">
        <f t="shared" si="74"/>
        <v>#DIV/0!</v>
      </c>
      <c r="FJ93" s="90"/>
      <c r="FK93" s="91"/>
      <c r="FL93" s="91"/>
      <c r="FM93" s="91"/>
      <c r="FN93" s="110" t="e">
        <f t="shared" si="75"/>
        <v>#DIV/0!</v>
      </c>
      <c r="FO93" s="90"/>
      <c r="FP93" s="91"/>
      <c r="FQ93" s="91"/>
      <c r="FR93" s="91"/>
      <c r="FS93" s="110" t="e">
        <f t="shared" si="76"/>
        <v>#DIV/0!</v>
      </c>
      <c r="FT93" s="90"/>
      <c r="FU93" s="91"/>
      <c r="FV93" s="91"/>
      <c r="FW93" s="91"/>
      <c r="FX93" s="110" t="e">
        <f t="shared" si="77"/>
        <v>#DIV/0!</v>
      </c>
      <c r="FY93" s="111" t="e">
        <f t="shared" si="53"/>
        <v>#DIV/0!</v>
      </c>
      <c r="FZ93" s="90"/>
      <c r="GA93" s="91"/>
      <c r="GB93" s="91"/>
      <c r="GC93" s="91"/>
      <c r="GD93" s="136" t="e">
        <f t="shared" si="78"/>
        <v>#DIV/0!</v>
      </c>
      <c r="GE93" s="113" t="e">
        <f t="shared" si="79"/>
        <v>#DIV/0!</v>
      </c>
      <c r="GF93" s="90"/>
      <c r="GG93" s="91"/>
      <c r="GH93" s="91"/>
      <c r="GI93" s="91"/>
      <c r="GJ93" s="91"/>
      <c r="GK93" s="91"/>
      <c r="GL93" s="91"/>
      <c r="GM93" s="91"/>
      <c r="GN93" s="136" t="e">
        <f t="shared" si="80"/>
        <v>#DIV/0!</v>
      </c>
      <c r="GO93" s="110" t="e">
        <f t="shared" si="81"/>
        <v>#DIV/0!</v>
      </c>
      <c r="GP93" s="90"/>
      <c r="GQ93" s="91"/>
      <c r="GR93" s="91"/>
      <c r="GS93" s="91"/>
      <c r="GT93" s="91"/>
      <c r="GU93" s="91"/>
      <c r="GV93" s="91"/>
      <c r="GW93" s="91"/>
      <c r="GX93" s="136" t="e">
        <f t="shared" si="82"/>
        <v>#DIV/0!</v>
      </c>
      <c r="GY93" s="115" t="e">
        <f t="shared" si="83"/>
        <v>#DIV/0!</v>
      </c>
      <c r="GZ93" s="90"/>
      <c r="HA93" s="137"/>
      <c r="HB93" s="137"/>
      <c r="HC93" s="137"/>
      <c r="HD93" s="137"/>
      <c r="HE93" s="91"/>
      <c r="HF93" s="91"/>
      <c r="HG93" s="91"/>
      <c r="HH93" s="136" t="e">
        <f t="shared" si="84"/>
        <v>#DIV/0!</v>
      </c>
      <c r="HI93" s="115" t="e">
        <f t="shared" si="85"/>
        <v>#DIV/0!</v>
      </c>
      <c r="HJ93" s="90"/>
      <c r="HK93" s="91"/>
      <c r="HL93" s="91"/>
      <c r="HM93" s="91"/>
      <c r="HN93" s="91"/>
      <c r="HO93" s="91"/>
      <c r="HP93" s="91"/>
      <c r="HQ93" s="91"/>
      <c r="HR93" s="136" t="e">
        <f t="shared" si="86"/>
        <v>#DIV/0!</v>
      </c>
      <c r="HS93" s="115" t="e">
        <f t="shared" si="87"/>
        <v>#DIV/0!</v>
      </c>
      <c r="HT93" s="90"/>
      <c r="HU93" s="91"/>
      <c r="HV93" s="91"/>
      <c r="HW93" s="91"/>
      <c r="HX93" s="91"/>
      <c r="HY93" s="91"/>
      <c r="HZ93" s="91"/>
      <c r="IA93" s="91"/>
      <c r="IB93" s="136" t="e">
        <f t="shared" si="88"/>
        <v>#DIV/0!</v>
      </c>
      <c r="IC93" s="117" t="e">
        <f t="shared" si="89"/>
        <v>#DIV/0!</v>
      </c>
      <c r="ID93" s="138"/>
      <c r="IE93" s="120"/>
      <c r="IF93" s="120"/>
      <c r="IG93" s="121" t="e">
        <f t="shared" si="90"/>
        <v>#DIV/0!</v>
      </c>
      <c r="IH93" s="122" t="e">
        <f t="shared" si="54"/>
        <v>#DIV/0!</v>
      </c>
      <c r="II93" s="123" t="e">
        <f t="shared" si="91"/>
        <v>#DIV/0!</v>
      </c>
      <c r="IJ93" s="124" t="e">
        <f t="shared" si="92"/>
        <v>#DIV/0!</v>
      </c>
      <c r="IK93" s="166"/>
    </row>
    <row r="94" spans="1:245" x14ac:dyDescent="0.3">
      <c r="A94" s="84">
        <v>26</v>
      </c>
      <c r="B94" s="132"/>
      <c r="C94" s="132"/>
      <c r="D94" s="132"/>
      <c r="E94" s="132"/>
      <c r="F94" s="133"/>
      <c r="G94" s="87"/>
      <c r="H94" s="148" t="e">
        <f t="shared" si="50"/>
        <v>#DIV/0!</v>
      </c>
      <c r="I94" s="148" t="e">
        <f t="shared" si="51"/>
        <v>#DIV/0!</v>
      </c>
      <c r="J94" s="149"/>
      <c r="K94" s="150"/>
      <c r="L94" s="90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3"/>
      <c r="Y94" s="94" t="e">
        <f t="shared" si="55"/>
        <v>#DIV/0!</v>
      </c>
      <c r="Z94" s="95" t="e">
        <f t="shared" si="56"/>
        <v>#DIV/0!</v>
      </c>
      <c r="AA94" s="90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3"/>
      <c r="AN94" s="94" t="e">
        <f t="shared" si="57"/>
        <v>#DIV/0!</v>
      </c>
      <c r="AO94" s="95" t="e">
        <f t="shared" si="58"/>
        <v>#DIV/0!</v>
      </c>
      <c r="AP94" s="90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3"/>
      <c r="BC94" s="94" t="e">
        <f t="shared" si="59"/>
        <v>#DIV/0!</v>
      </c>
      <c r="BD94" s="95" t="e">
        <f t="shared" si="60"/>
        <v>#DIV/0!</v>
      </c>
      <c r="BE94" s="90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3"/>
      <c r="BR94" s="94" t="e">
        <f t="shared" si="61"/>
        <v>#DIV/0!</v>
      </c>
      <c r="BS94" s="95" t="e">
        <f t="shared" si="62"/>
        <v>#DIV/0!</v>
      </c>
      <c r="BT94" s="90"/>
      <c r="BU94" s="91"/>
      <c r="BV94" s="91"/>
      <c r="BW94" s="91"/>
      <c r="BX94" s="96" t="e">
        <f t="shared" si="63"/>
        <v>#DIV/0!</v>
      </c>
      <c r="BY94" s="90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3"/>
      <c r="CL94" s="94" t="e">
        <f t="shared" si="64"/>
        <v>#DIV/0!</v>
      </c>
      <c r="CM94" s="99" t="e">
        <f t="shared" si="65"/>
        <v>#DIV/0!</v>
      </c>
      <c r="CN94" s="90"/>
      <c r="CO94" s="91"/>
      <c r="CP94" s="91"/>
      <c r="CQ94" s="91"/>
      <c r="CR94" s="96" t="e">
        <f t="shared" si="66"/>
        <v>#DIV/0!</v>
      </c>
      <c r="CS94" s="141"/>
      <c r="CT94" s="120"/>
      <c r="CU94" s="91"/>
      <c r="CV94" s="91"/>
      <c r="CW94" s="91"/>
      <c r="CX94" s="91"/>
      <c r="CY94" s="91"/>
      <c r="CZ94" s="91"/>
      <c r="DA94" s="96" t="e">
        <f t="shared" si="48"/>
        <v>#DIV/0!</v>
      </c>
      <c r="DB94" s="141"/>
      <c r="DC94" s="120"/>
      <c r="DD94" s="91"/>
      <c r="DE94" s="91"/>
      <c r="DF94" s="91"/>
      <c r="DG94" s="91"/>
      <c r="DH94" s="91"/>
      <c r="DI94" s="91"/>
      <c r="DJ94" s="100" t="e">
        <f t="shared" si="67"/>
        <v>#DIV/0!</v>
      </c>
      <c r="DK94" s="101"/>
      <c r="DL94" s="99" t="e">
        <f t="shared" si="68"/>
        <v>#DIV/0!</v>
      </c>
      <c r="DM94" s="90"/>
      <c r="DN94" s="91"/>
      <c r="DO94" s="91"/>
      <c r="DP94" s="91"/>
      <c r="DQ94" s="91"/>
      <c r="DR94" s="91"/>
      <c r="DS94" s="91"/>
      <c r="DT94" s="91"/>
      <c r="DU94" s="91"/>
      <c r="DV94" s="91"/>
      <c r="DW94" s="91"/>
      <c r="DX94" s="91"/>
      <c r="DY94" s="102"/>
      <c r="DZ94" s="103" t="e">
        <f t="shared" si="69"/>
        <v>#DIV/0!</v>
      </c>
      <c r="EA94" s="104" t="e">
        <f t="shared" si="52"/>
        <v>#DIV/0!</v>
      </c>
      <c r="EB94" s="90"/>
      <c r="EC94" s="91"/>
      <c r="ED94" s="91"/>
      <c r="EE94" s="91"/>
      <c r="EF94" s="91"/>
      <c r="EG94" s="91"/>
      <c r="EH94" s="91"/>
      <c r="EI94" s="91"/>
      <c r="EJ94" s="96" t="e">
        <f t="shared" si="49"/>
        <v>#DIV/0!</v>
      </c>
      <c r="EK94" s="90"/>
      <c r="EL94" s="91"/>
      <c r="EM94" s="91"/>
      <c r="EN94" s="91"/>
      <c r="EO94" s="96" t="e">
        <f t="shared" si="70"/>
        <v>#DIV/0!</v>
      </c>
      <c r="EP94" s="90"/>
      <c r="EQ94" s="91"/>
      <c r="ER94" s="91"/>
      <c r="ES94" s="91"/>
      <c r="ET94" s="96" t="e">
        <f t="shared" si="71"/>
        <v>#DIV/0!</v>
      </c>
      <c r="EU94" s="90"/>
      <c r="EV94" s="91"/>
      <c r="EW94" s="91"/>
      <c r="EX94" s="91"/>
      <c r="EY94" s="96" t="e">
        <f t="shared" si="72"/>
        <v>#DIV/0!</v>
      </c>
      <c r="EZ94" s="90"/>
      <c r="FA94" s="91"/>
      <c r="FB94" s="91"/>
      <c r="FC94" s="91"/>
      <c r="FD94" s="106" t="e">
        <f t="shared" si="73"/>
        <v>#DIV/0!</v>
      </c>
      <c r="FE94" s="90"/>
      <c r="FF94" s="91"/>
      <c r="FG94" s="91"/>
      <c r="FH94" s="91"/>
      <c r="FI94" s="107" t="e">
        <f t="shared" si="74"/>
        <v>#DIV/0!</v>
      </c>
      <c r="FJ94" s="90"/>
      <c r="FK94" s="91"/>
      <c r="FL94" s="91"/>
      <c r="FM94" s="91"/>
      <c r="FN94" s="110" t="e">
        <f t="shared" si="75"/>
        <v>#DIV/0!</v>
      </c>
      <c r="FO94" s="90"/>
      <c r="FP94" s="91"/>
      <c r="FQ94" s="91"/>
      <c r="FR94" s="91"/>
      <c r="FS94" s="110" t="e">
        <f t="shared" si="76"/>
        <v>#DIV/0!</v>
      </c>
      <c r="FT94" s="90"/>
      <c r="FU94" s="91"/>
      <c r="FV94" s="91"/>
      <c r="FW94" s="91"/>
      <c r="FX94" s="110" t="e">
        <f t="shared" si="77"/>
        <v>#DIV/0!</v>
      </c>
      <c r="FY94" s="111" t="e">
        <f t="shared" si="53"/>
        <v>#DIV/0!</v>
      </c>
      <c r="FZ94" s="90"/>
      <c r="GA94" s="91"/>
      <c r="GB94" s="91"/>
      <c r="GC94" s="91"/>
      <c r="GD94" s="136" t="e">
        <f t="shared" si="78"/>
        <v>#DIV/0!</v>
      </c>
      <c r="GE94" s="113" t="e">
        <f t="shared" si="79"/>
        <v>#DIV/0!</v>
      </c>
      <c r="GF94" s="90"/>
      <c r="GG94" s="91"/>
      <c r="GH94" s="91"/>
      <c r="GI94" s="91"/>
      <c r="GJ94" s="91"/>
      <c r="GK94" s="91"/>
      <c r="GL94" s="91"/>
      <c r="GM94" s="91"/>
      <c r="GN94" s="136" t="e">
        <f t="shared" si="80"/>
        <v>#DIV/0!</v>
      </c>
      <c r="GO94" s="110" t="e">
        <f t="shared" si="81"/>
        <v>#DIV/0!</v>
      </c>
      <c r="GP94" s="90"/>
      <c r="GQ94" s="91"/>
      <c r="GR94" s="91"/>
      <c r="GS94" s="91"/>
      <c r="GT94" s="91"/>
      <c r="GU94" s="91"/>
      <c r="GV94" s="91"/>
      <c r="GW94" s="91"/>
      <c r="GX94" s="136" t="e">
        <f t="shared" si="82"/>
        <v>#DIV/0!</v>
      </c>
      <c r="GY94" s="115" t="e">
        <f t="shared" si="83"/>
        <v>#DIV/0!</v>
      </c>
      <c r="GZ94" s="90"/>
      <c r="HA94" s="137"/>
      <c r="HB94" s="137"/>
      <c r="HC94" s="137"/>
      <c r="HD94" s="137"/>
      <c r="HE94" s="91"/>
      <c r="HF94" s="91"/>
      <c r="HG94" s="91"/>
      <c r="HH94" s="136" t="e">
        <f t="shared" si="84"/>
        <v>#DIV/0!</v>
      </c>
      <c r="HI94" s="115" t="e">
        <f t="shared" si="85"/>
        <v>#DIV/0!</v>
      </c>
      <c r="HJ94" s="90"/>
      <c r="HK94" s="91"/>
      <c r="HL94" s="91"/>
      <c r="HM94" s="91"/>
      <c r="HN94" s="91"/>
      <c r="HO94" s="91"/>
      <c r="HP94" s="91"/>
      <c r="HQ94" s="91"/>
      <c r="HR94" s="136" t="e">
        <f t="shared" si="86"/>
        <v>#DIV/0!</v>
      </c>
      <c r="HS94" s="115" t="e">
        <f t="shared" si="87"/>
        <v>#DIV/0!</v>
      </c>
      <c r="HT94" s="90"/>
      <c r="HU94" s="91"/>
      <c r="HV94" s="91"/>
      <c r="HW94" s="91"/>
      <c r="HX94" s="91"/>
      <c r="HY94" s="91"/>
      <c r="HZ94" s="91"/>
      <c r="IA94" s="91"/>
      <c r="IB94" s="136" t="e">
        <f t="shared" si="88"/>
        <v>#DIV/0!</v>
      </c>
      <c r="IC94" s="117" t="e">
        <f t="shared" si="89"/>
        <v>#DIV/0!</v>
      </c>
      <c r="ID94" s="138"/>
      <c r="IE94" s="120"/>
      <c r="IF94" s="120"/>
      <c r="IG94" s="121" t="e">
        <f t="shared" si="90"/>
        <v>#DIV/0!</v>
      </c>
      <c r="IH94" s="122" t="e">
        <f t="shared" si="54"/>
        <v>#DIV/0!</v>
      </c>
      <c r="II94" s="123" t="e">
        <f t="shared" si="91"/>
        <v>#DIV/0!</v>
      </c>
      <c r="IJ94" s="124" t="e">
        <f t="shared" si="92"/>
        <v>#DIV/0!</v>
      </c>
      <c r="IK94" s="166"/>
    </row>
    <row r="95" spans="1:245" x14ac:dyDescent="0.3">
      <c r="A95" s="84">
        <v>27</v>
      </c>
      <c r="B95" s="135"/>
      <c r="C95" s="135"/>
      <c r="D95" s="135"/>
      <c r="E95" s="135"/>
      <c r="F95" s="133"/>
      <c r="G95" s="87"/>
      <c r="H95" s="148" t="e">
        <f t="shared" si="50"/>
        <v>#DIV/0!</v>
      </c>
      <c r="I95" s="148" t="e">
        <f t="shared" si="51"/>
        <v>#DIV/0!</v>
      </c>
      <c r="J95" s="149"/>
      <c r="K95" s="150"/>
      <c r="L95" s="90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3"/>
      <c r="Y95" s="94" t="e">
        <f t="shared" si="55"/>
        <v>#DIV/0!</v>
      </c>
      <c r="Z95" s="95" t="e">
        <f t="shared" si="56"/>
        <v>#DIV/0!</v>
      </c>
      <c r="AA95" s="90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3"/>
      <c r="AN95" s="94" t="e">
        <f t="shared" si="57"/>
        <v>#DIV/0!</v>
      </c>
      <c r="AO95" s="95" t="e">
        <f t="shared" si="58"/>
        <v>#DIV/0!</v>
      </c>
      <c r="AP95" s="90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3"/>
      <c r="BC95" s="94" t="e">
        <f t="shared" si="59"/>
        <v>#DIV/0!</v>
      </c>
      <c r="BD95" s="95" t="e">
        <f t="shared" si="60"/>
        <v>#DIV/0!</v>
      </c>
      <c r="BE95" s="90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3"/>
      <c r="BR95" s="94" t="e">
        <f t="shared" si="61"/>
        <v>#DIV/0!</v>
      </c>
      <c r="BS95" s="95" t="e">
        <f t="shared" si="62"/>
        <v>#DIV/0!</v>
      </c>
      <c r="BT95" s="90"/>
      <c r="BU95" s="91"/>
      <c r="BV95" s="91"/>
      <c r="BW95" s="91"/>
      <c r="BX95" s="96" t="e">
        <f t="shared" si="63"/>
        <v>#DIV/0!</v>
      </c>
      <c r="BY95" s="90"/>
      <c r="BZ95" s="91"/>
      <c r="CA95" s="91"/>
      <c r="CB95" s="91"/>
      <c r="CC95" s="91"/>
      <c r="CD95" s="91"/>
      <c r="CE95" s="91"/>
      <c r="CF95" s="91"/>
      <c r="CG95" s="91"/>
      <c r="CH95" s="91"/>
      <c r="CI95" s="91"/>
      <c r="CJ95" s="91"/>
      <c r="CK95" s="93"/>
      <c r="CL95" s="94" t="e">
        <f t="shared" si="64"/>
        <v>#DIV/0!</v>
      </c>
      <c r="CM95" s="99" t="e">
        <f t="shared" si="65"/>
        <v>#DIV/0!</v>
      </c>
      <c r="CN95" s="90"/>
      <c r="CO95" s="91"/>
      <c r="CP95" s="91"/>
      <c r="CQ95" s="91"/>
      <c r="CR95" s="96" t="e">
        <f t="shared" si="66"/>
        <v>#DIV/0!</v>
      </c>
      <c r="CS95" s="141"/>
      <c r="CT95" s="120"/>
      <c r="CU95" s="91"/>
      <c r="CV95" s="91"/>
      <c r="CW95" s="91"/>
      <c r="CX95" s="91"/>
      <c r="CY95" s="91"/>
      <c r="CZ95" s="91"/>
      <c r="DA95" s="96" t="e">
        <f t="shared" si="48"/>
        <v>#DIV/0!</v>
      </c>
      <c r="DB95" s="141"/>
      <c r="DC95" s="120"/>
      <c r="DD95" s="91"/>
      <c r="DE95" s="91"/>
      <c r="DF95" s="91"/>
      <c r="DG95" s="91"/>
      <c r="DH95" s="91"/>
      <c r="DI95" s="91"/>
      <c r="DJ95" s="100" t="e">
        <f t="shared" si="67"/>
        <v>#DIV/0!</v>
      </c>
      <c r="DK95" s="101"/>
      <c r="DL95" s="99" t="e">
        <f t="shared" si="68"/>
        <v>#DIV/0!</v>
      </c>
      <c r="DM95" s="90"/>
      <c r="DN95" s="91"/>
      <c r="DO95" s="91"/>
      <c r="DP95" s="91"/>
      <c r="DQ95" s="91"/>
      <c r="DR95" s="91"/>
      <c r="DS95" s="91"/>
      <c r="DT95" s="91"/>
      <c r="DU95" s="91"/>
      <c r="DV95" s="91"/>
      <c r="DW95" s="91"/>
      <c r="DX95" s="91"/>
      <c r="DY95" s="102"/>
      <c r="DZ95" s="103" t="e">
        <f t="shared" si="69"/>
        <v>#DIV/0!</v>
      </c>
      <c r="EA95" s="104" t="e">
        <f t="shared" si="52"/>
        <v>#DIV/0!</v>
      </c>
      <c r="EB95" s="90"/>
      <c r="EC95" s="91"/>
      <c r="ED95" s="91"/>
      <c r="EE95" s="91"/>
      <c r="EF95" s="91"/>
      <c r="EG95" s="91"/>
      <c r="EH95" s="91"/>
      <c r="EI95" s="91"/>
      <c r="EJ95" s="96" t="e">
        <f t="shared" si="49"/>
        <v>#DIV/0!</v>
      </c>
      <c r="EK95" s="90"/>
      <c r="EL95" s="91"/>
      <c r="EM95" s="91"/>
      <c r="EN95" s="91"/>
      <c r="EO95" s="96" t="e">
        <f t="shared" si="70"/>
        <v>#DIV/0!</v>
      </c>
      <c r="EP95" s="90"/>
      <c r="EQ95" s="91"/>
      <c r="ER95" s="91"/>
      <c r="ES95" s="91"/>
      <c r="ET95" s="96" t="e">
        <f t="shared" si="71"/>
        <v>#DIV/0!</v>
      </c>
      <c r="EU95" s="90"/>
      <c r="EV95" s="91"/>
      <c r="EW95" s="91"/>
      <c r="EX95" s="91"/>
      <c r="EY95" s="96" t="e">
        <f t="shared" si="72"/>
        <v>#DIV/0!</v>
      </c>
      <c r="EZ95" s="90"/>
      <c r="FA95" s="91"/>
      <c r="FB95" s="91"/>
      <c r="FC95" s="91"/>
      <c r="FD95" s="106" t="e">
        <f t="shared" si="73"/>
        <v>#DIV/0!</v>
      </c>
      <c r="FE95" s="90"/>
      <c r="FF95" s="91"/>
      <c r="FG95" s="91"/>
      <c r="FH95" s="91"/>
      <c r="FI95" s="107" t="e">
        <f t="shared" si="74"/>
        <v>#DIV/0!</v>
      </c>
      <c r="FJ95" s="90"/>
      <c r="FK95" s="91"/>
      <c r="FL95" s="91"/>
      <c r="FM95" s="91"/>
      <c r="FN95" s="110" t="e">
        <f t="shared" si="75"/>
        <v>#DIV/0!</v>
      </c>
      <c r="FO95" s="90"/>
      <c r="FP95" s="91"/>
      <c r="FQ95" s="91"/>
      <c r="FR95" s="91"/>
      <c r="FS95" s="110" t="e">
        <f t="shared" si="76"/>
        <v>#DIV/0!</v>
      </c>
      <c r="FT95" s="90"/>
      <c r="FU95" s="91"/>
      <c r="FV95" s="91"/>
      <c r="FW95" s="91"/>
      <c r="FX95" s="110" t="e">
        <f t="shared" si="77"/>
        <v>#DIV/0!</v>
      </c>
      <c r="FY95" s="111" t="e">
        <f t="shared" si="53"/>
        <v>#DIV/0!</v>
      </c>
      <c r="FZ95" s="90"/>
      <c r="GA95" s="91"/>
      <c r="GB95" s="91"/>
      <c r="GC95" s="91"/>
      <c r="GD95" s="136" t="e">
        <f t="shared" si="78"/>
        <v>#DIV/0!</v>
      </c>
      <c r="GE95" s="113" t="e">
        <f t="shared" si="79"/>
        <v>#DIV/0!</v>
      </c>
      <c r="GF95" s="90"/>
      <c r="GG95" s="91"/>
      <c r="GH95" s="91"/>
      <c r="GI95" s="91"/>
      <c r="GJ95" s="91"/>
      <c r="GK95" s="91"/>
      <c r="GL95" s="91"/>
      <c r="GM95" s="91"/>
      <c r="GN95" s="136" t="e">
        <f t="shared" si="80"/>
        <v>#DIV/0!</v>
      </c>
      <c r="GO95" s="110" t="e">
        <f t="shared" si="81"/>
        <v>#DIV/0!</v>
      </c>
      <c r="GP95" s="90"/>
      <c r="GQ95" s="91"/>
      <c r="GR95" s="91"/>
      <c r="GS95" s="91"/>
      <c r="GT95" s="91"/>
      <c r="GU95" s="91"/>
      <c r="GV95" s="91"/>
      <c r="GW95" s="91"/>
      <c r="GX95" s="136" t="e">
        <f t="shared" si="82"/>
        <v>#DIV/0!</v>
      </c>
      <c r="GY95" s="115" t="e">
        <f t="shared" si="83"/>
        <v>#DIV/0!</v>
      </c>
      <c r="GZ95" s="90"/>
      <c r="HA95" s="137"/>
      <c r="HB95" s="137"/>
      <c r="HC95" s="137"/>
      <c r="HD95" s="137"/>
      <c r="HE95" s="91"/>
      <c r="HF95" s="91"/>
      <c r="HG95" s="91"/>
      <c r="HH95" s="136" t="e">
        <f t="shared" si="84"/>
        <v>#DIV/0!</v>
      </c>
      <c r="HI95" s="115" t="e">
        <f t="shared" si="85"/>
        <v>#DIV/0!</v>
      </c>
      <c r="HJ95" s="90"/>
      <c r="HK95" s="91"/>
      <c r="HL95" s="91"/>
      <c r="HM95" s="91"/>
      <c r="HN95" s="91"/>
      <c r="HO95" s="91"/>
      <c r="HP95" s="91"/>
      <c r="HQ95" s="91"/>
      <c r="HR95" s="136" t="e">
        <f t="shared" si="86"/>
        <v>#DIV/0!</v>
      </c>
      <c r="HS95" s="115" t="e">
        <f t="shared" si="87"/>
        <v>#DIV/0!</v>
      </c>
      <c r="HT95" s="90"/>
      <c r="HU95" s="91"/>
      <c r="HV95" s="91"/>
      <c r="HW95" s="91"/>
      <c r="HX95" s="91"/>
      <c r="HY95" s="91"/>
      <c r="HZ95" s="91"/>
      <c r="IA95" s="91"/>
      <c r="IB95" s="136" t="e">
        <f t="shared" si="88"/>
        <v>#DIV/0!</v>
      </c>
      <c r="IC95" s="117" t="e">
        <f t="shared" si="89"/>
        <v>#DIV/0!</v>
      </c>
      <c r="ID95" s="138"/>
      <c r="IE95" s="120"/>
      <c r="IF95" s="120"/>
      <c r="IG95" s="121" t="e">
        <f t="shared" si="90"/>
        <v>#DIV/0!</v>
      </c>
      <c r="IH95" s="122" t="e">
        <f t="shared" si="54"/>
        <v>#DIV/0!</v>
      </c>
      <c r="II95" s="123" t="e">
        <f t="shared" si="91"/>
        <v>#DIV/0!</v>
      </c>
      <c r="IJ95" s="124" t="e">
        <f t="shared" si="92"/>
        <v>#DIV/0!</v>
      </c>
      <c r="IK95" s="166"/>
    </row>
    <row r="96" spans="1:245" x14ac:dyDescent="0.3">
      <c r="A96" s="84">
        <v>28</v>
      </c>
      <c r="B96" s="135"/>
      <c r="C96" s="135"/>
      <c r="D96" s="135"/>
      <c r="E96" s="135"/>
      <c r="F96" s="133"/>
      <c r="G96" s="87"/>
      <c r="H96" s="148" t="e">
        <f t="shared" si="50"/>
        <v>#DIV/0!</v>
      </c>
      <c r="I96" s="148" t="e">
        <f t="shared" si="51"/>
        <v>#DIV/0!</v>
      </c>
      <c r="J96" s="149"/>
      <c r="K96" s="150"/>
      <c r="L96" s="90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3"/>
      <c r="Y96" s="94" t="e">
        <f t="shared" si="55"/>
        <v>#DIV/0!</v>
      </c>
      <c r="Z96" s="95" t="e">
        <f t="shared" si="56"/>
        <v>#DIV/0!</v>
      </c>
      <c r="AA96" s="90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3"/>
      <c r="AN96" s="94" t="e">
        <f t="shared" si="57"/>
        <v>#DIV/0!</v>
      </c>
      <c r="AO96" s="95" t="e">
        <f t="shared" si="58"/>
        <v>#DIV/0!</v>
      </c>
      <c r="AP96" s="90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3"/>
      <c r="BC96" s="94" t="e">
        <f t="shared" si="59"/>
        <v>#DIV/0!</v>
      </c>
      <c r="BD96" s="95" t="e">
        <f t="shared" si="60"/>
        <v>#DIV/0!</v>
      </c>
      <c r="BE96" s="90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3"/>
      <c r="BR96" s="94" t="e">
        <f t="shared" si="61"/>
        <v>#DIV/0!</v>
      </c>
      <c r="BS96" s="95" t="e">
        <f t="shared" si="62"/>
        <v>#DIV/0!</v>
      </c>
      <c r="BT96" s="90"/>
      <c r="BU96" s="91"/>
      <c r="BV96" s="91"/>
      <c r="BW96" s="91"/>
      <c r="BX96" s="96" t="e">
        <f t="shared" si="63"/>
        <v>#DIV/0!</v>
      </c>
      <c r="BY96" s="90"/>
      <c r="BZ96" s="91"/>
      <c r="CA96" s="91"/>
      <c r="CB96" s="91"/>
      <c r="CC96" s="91"/>
      <c r="CD96" s="91"/>
      <c r="CE96" s="91"/>
      <c r="CF96" s="91"/>
      <c r="CG96" s="91"/>
      <c r="CH96" s="91"/>
      <c r="CI96" s="91"/>
      <c r="CJ96" s="91"/>
      <c r="CK96" s="93"/>
      <c r="CL96" s="94" t="e">
        <f t="shared" si="64"/>
        <v>#DIV/0!</v>
      </c>
      <c r="CM96" s="99" t="e">
        <f t="shared" si="65"/>
        <v>#DIV/0!</v>
      </c>
      <c r="CN96" s="90"/>
      <c r="CO96" s="91"/>
      <c r="CP96" s="91"/>
      <c r="CQ96" s="91"/>
      <c r="CR96" s="96" t="e">
        <f t="shared" si="66"/>
        <v>#DIV/0!</v>
      </c>
      <c r="CS96" s="141"/>
      <c r="CT96" s="120"/>
      <c r="CU96" s="91"/>
      <c r="CV96" s="91"/>
      <c r="CW96" s="91"/>
      <c r="CX96" s="91"/>
      <c r="CY96" s="91"/>
      <c r="CZ96" s="91"/>
      <c r="DA96" s="96" t="e">
        <f t="shared" si="48"/>
        <v>#DIV/0!</v>
      </c>
      <c r="DB96" s="141"/>
      <c r="DC96" s="120"/>
      <c r="DD96" s="91"/>
      <c r="DE96" s="91"/>
      <c r="DF96" s="91"/>
      <c r="DG96" s="91"/>
      <c r="DH96" s="91"/>
      <c r="DI96" s="91"/>
      <c r="DJ96" s="100" t="e">
        <f t="shared" si="67"/>
        <v>#DIV/0!</v>
      </c>
      <c r="DK96" s="101"/>
      <c r="DL96" s="99" t="e">
        <f t="shared" si="68"/>
        <v>#DIV/0!</v>
      </c>
      <c r="DM96" s="90"/>
      <c r="DN96" s="91"/>
      <c r="DO96" s="91"/>
      <c r="DP96" s="91"/>
      <c r="DQ96" s="91"/>
      <c r="DR96" s="91"/>
      <c r="DS96" s="91"/>
      <c r="DT96" s="91"/>
      <c r="DU96" s="91"/>
      <c r="DV96" s="91"/>
      <c r="DW96" s="91"/>
      <c r="DX96" s="91"/>
      <c r="DY96" s="102"/>
      <c r="DZ96" s="103" t="e">
        <f t="shared" si="69"/>
        <v>#DIV/0!</v>
      </c>
      <c r="EA96" s="104" t="e">
        <f t="shared" si="52"/>
        <v>#DIV/0!</v>
      </c>
      <c r="EB96" s="90"/>
      <c r="EC96" s="91"/>
      <c r="ED96" s="91"/>
      <c r="EE96" s="91"/>
      <c r="EF96" s="91"/>
      <c r="EG96" s="91"/>
      <c r="EH96" s="91"/>
      <c r="EI96" s="91"/>
      <c r="EJ96" s="96" t="e">
        <f t="shared" si="49"/>
        <v>#DIV/0!</v>
      </c>
      <c r="EK96" s="90"/>
      <c r="EL96" s="91"/>
      <c r="EM96" s="91"/>
      <c r="EN96" s="91"/>
      <c r="EO96" s="96" t="e">
        <f t="shared" si="70"/>
        <v>#DIV/0!</v>
      </c>
      <c r="EP96" s="90"/>
      <c r="EQ96" s="91"/>
      <c r="ER96" s="91"/>
      <c r="ES96" s="91"/>
      <c r="ET96" s="96" t="e">
        <f t="shared" si="71"/>
        <v>#DIV/0!</v>
      </c>
      <c r="EU96" s="90"/>
      <c r="EV96" s="91"/>
      <c r="EW96" s="91"/>
      <c r="EX96" s="91"/>
      <c r="EY96" s="96" t="e">
        <f t="shared" si="72"/>
        <v>#DIV/0!</v>
      </c>
      <c r="EZ96" s="90"/>
      <c r="FA96" s="91"/>
      <c r="FB96" s="91"/>
      <c r="FC96" s="91"/>
      <c r="FD96" s="106" t="e">
        <f t="shared" si="73"/>
        <v>#DIV/0!</v>
      </c>
      <c r="FE96" s="90"/>
      <c r="FF96" s="91"/>
      <c r="FG96" s="91"/>
      <c r="FH96" s="91"/>
      <c r="FI96" s="107" t="e">
        <f t="shared" si="74"/>
        <v>#DIV/0!</v>
      </c>
      <c r="FJ96" s="90"/>
      <c r="FK96" s="91"/>
      <c r="FL96" s="91"/>
      <c r="FM96" s="91"/>
      <c r="FN96" s="110" t="e">
        <f t="shared" si="75"/>
        <v>#DIV/0!</v>
      </c>
      <c r="FO96" s="90"/>
      <c r="FP96" s="91"/>
      <c r="FQ96" s="91"/>
      <c r="FR96" s="91"/>
      <c r="FS96" s="110" t="e">
        <f t="shared" si="76"/>
        <v>#DIV/0!</v>
      </c>
      <c r="FT96" s="90"/>
      <c r="FU96" s="91"/>
      <c r="FV96" s="91"/>
      <c r="FW96" s="91"/>
      <c r="FX96" s="110" t="e">
        <f t="shared" si="77"/>
        <v>#DIV/0!</v>
      </c>
      <c r="FY96" s="111" t="e">
        <f t="shared" si="53"/>
        <v>#DIV/0!</v>
      </c>
      <c r="FZ96" s="90"/>
      <c r="GA96" s="91"/>
      <c r="GB96" s="91"/>
      <c r="GC96" s="91"/>
      <c r="GD96" s="136" t="e">
        <f t="shared" si="78"/>
        <v>#DIV/0!</v>
      </c>
      <c r="GE96" s="113" t="e">
        <f t="shared" si="79"/>
        <v>#DIV/0!</v>
      </c>
      <c r="GF96" s="90"/>
      <c r="GG96" s="91"/>
      <c r="GH96" s="91"/>
      <c r="GI96" s="91"/>
      <c r="GJ96" s="91"/>
      <c r="GK96" s="91"/>
      <c r="GL96" s="91"/>
      <c r="GM96" s="91"/>
      <c r="GN96" s="136" t="e">
        <f t="shared" si="80"/>
        <v>#DIV/0!</v>
      </c>
      <c r="GO96" s="110" t="e">
        <f t="shared" si="81"/>
        <v>#DIV/0!</v>
      </c>
      <c r="GP96" s="90"/>
      <c r="GQ96" s="91"/>
      <c r="GR96" s="91"/>
      <c r="GS96" s="91"/>
      <c r="GT96" s="91"/>
      <c r="GU96" s="91"/>
      <c r="GV96" s="91"/>
      <c r="GW96" s="91"/>
      <c r="GX96" s="136" t="e">
        <f t="shared" si="82"/>
        <v>#DIV/0!</v>
      </c>
      <c r="GY96" s="115" t="e">
        <f t="shared" si="83"/>
        <v>#DIV/0!</v>
      </c>
      <c r="GZ96" s="90"/>
      <c r="HA96" s="137"/>
      <c r="HB96" s="137"/>
      <c r="HC96" s="137"/>
      <c r="HD96" s="137"/>
      <c r="HE96" s="91"/>
      <c r="HF96" s="91"/>
      <c r="HG96" s="91"/>
      <c r="HH96" s="136" t="e">
        <f t="shared" si="84"/>
        <v>#DIV/0!</v>
      </c>
      <c r="HI96" s="115" t="e">
        <f t="shared" si="85"/>
        <v>#DIV/0!</v>
      </c>
      <c r="HJ96" s="90"/>
      <c r="HK96" s="91"/>
      <c r="HL96" s="91"/>
      <c r="HM96" s="91"/>
      <c r="HN96" s="91"/>
      <c r="HO96" s="91"/>
      <c r="HP96" s="91"/>
      <c r="HQ96" s="91"/>
      <c r="HR96" s="136" t="e">
        <f t="shared" si="86"/>
        <v>#DIV/0!</v>
      </c>
      <c r="HS96" s="115" t="e">
        <f t="shared" si="87"/>
        <v>#DIV/0!</v>
      </c>
      <c r="HT96" s="90"/>
      <c r="HU96" s="91"/>
      <c r="HV96" s="91"/>
      <c r="HW96" s="91"/>
      <c r="HX96" s="91"/>
      <c r="HY96" s="91"/>
      <c r="HZ96" s="91"/>
      <c r="IA96" s="91"/>
      <c r="IB96" s="136" t="e">
        <f t="shared" si="88"/>
        <v>#DIV/0!</v>
      </c>
      <c r="IC96" s="117" t="e">
        <f t="shared" si="89"/>
        <v>#DIV/0!</v>
      </c>
      <c r="ID96" s="138"/>
      <c r="IE96" s="120"/>
      <c r="IF96" s="120"/>
      <c r="IG96" s="121" t="e">
        <f t="shared" si="90"/>
        <v>#DIV/0!</v>
      </c>
      <c r="IH96" s="122" t="e">
        <f t="shared" si="54"/>
        <v>#DIV/0!</v>
      </c>
      <c r="II96" s="123" t="e">
        <f t="shared" si="91"/>
        <v>#DIV/0!</v>
      </c>
      <c r="IJ96" s="124" t="e">
        <f t="shared" si="92"/>
        <v>#DIV/0!</v>
      </c>
      <c r="IK96" s="166"/>
    </row>
    <row r="97" spans="1:245" x14ac:dyDescent="0.3">
      <c r="A97" s="84">
        <v>29</v>
      </c>
      <c r="B97" s="135"/>
      <c r="C97" s="135"/>
      <c r="D97" s="135"/>
      <c r="E97" s="135"/>
      <c r="F97" s="133"/>
      <c r="G97" s="87"/>
      <c r="H97" s="148" t="e">
        <f t="shared" si="50"/>
        <v>#DIV/0!</v>
      </c>
      <c r="I97" s="148" t="e">
        <f t="shared" si="51"/>
        <v>#DIV/0!</v>
      </c>
      <c r="J97" s="149"/>
      <c r="K97" s="150"/>
      <c r="L97" s="90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3"/>
      <c r="Y97" s="94" t="e">
        <f t="shared" si="55"/>
        <v>#DIV/0!</v>
      </c>
      <c r="Z97" s="95" t="e">
        <f t="shared" si="56"/>
        <v>#DIV/0!</v>
      </c>
      <c r="AA97" s="90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3"/>
      <c r="AN97" s="94" t="e">
        <f t="shared" si="57"/>
        <v>#DIV/0!</v>
      </c>
      <c r="AO97" s="95" t="e">
        <f t="shared" si="58"/>
        <v>#DIV/0!</v>
      </c>
      <c r="AP97" s="90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3"/>
      <c r="BC97" s="94" t="e">
        <f t="shared" si="59"/>
        <v>#DIV/0!</v>
      </c>
      <c r="BD97" s="95" t="e">
        <f t="shared" si="60"/>
        <v>#DIV/0!</v>
      </c>
      <c r="BE97" s="90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3"/>
      <c r="BR97" s="94" t="e">
        <f t="shared" si="61"/>
        <v>#DIV/0!</v>
      </c>
      <c r="BS97" s="95" t="e">
        <f t="shared" si="62"/>
        <v>#DIV/0!</v>
      </c>
      <c r="BT97" s="90"/>
      <c r="BU97" s="91"/>
      <c r="BV97" s="91"/>
      <c r="BW97" s="91"/>
      <c r="BX97" s="96" t="e">
        <f t="shared" si="63"/>
        <v>#DIV/0!</v>
      </c>
      <c r="BY97" s="90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3"/>
      <c r="CL97" s="94" t="e">
        <f t="shared" si="64"/>
        <v>#DIV/0!</v>
      </c>
      <c r="CM97" s="99" t="e">
        <f t="shared" si="65"/>
        <v>#DIV/0!</v>
      </c>
      <c r="CN97" s="90"/>
      <c r="CO97" s="91"/>
      <c r="CP97" s="91"/>
      <c r="CQ97" s="91"/>
      <c r="CR97" s="96" t="e">
        <f t="shared" si="66"/>
        <v>#DIV/0!</v>
      </c>
      <c r="CS97" s="141"/>
      <c r="CT97" s="120"/>
      <c r="CU97" s="91"/>
      <c r="CV97" s="91"/>
      <c r="CW97" s="91"/>
      <c r="CX97" s="91"/>
      <c r="CY97" s="91"/>
      <c r="CZ97" s="91"/>
      <c r="DA97" s="96" t="e">
        <f t="shared" si="48"/>
        <v>#DIV/0!</v>
      </c>
      <c r="DB97" s="141"/>
      <c r="DC97" s="120"/>
      <c r="DD97" s="91"/>
      <c r="DE97" s="91"/>
      <c r="DF97" s="91"/>
      <c r="DG97" s="91"/>
      <c r="DH97" s="91"/>
      <c r="DI97" s="91"/>
      <c r="DJ97" s="100" t="e">
        <f t="shared" si="67"/>
        <v>#DIV/0!</v>
      </c>
      <c r="DK97" s="101"/>
      <c r="DL97" s="99" t="e">
        <f t="shared" si="68"/>
        <v>#DIV/0!</v>
      </c>
      <c r="DM97" s="90"/>
      <c r="DN97" s="91"/>
      <c r="DO97" s="91"/>
      <c r="DP97" s="91"/>
      <c r="DQ97" s="91"/>
      <c r="DR97" s="91"/>
      <c r="DS97" s="91"/>
      <c r="DT97" s="91"/>
      <c r="DU97" s="91"/>
      <c r="DV97" s="91"/>
      <c r="DW97" s="91"/>
      <c r="DX97" s="91"/>
      <c r="DY97" s="102"/>
      <c r="DZ97" s="103" t="e">
        <f t="shared" si="69"/>
        <v>#DIV/0!</v>
      </c>
      <c r="EA97" s="104" t="e">
        <f t="shared" si="52"/>
        <v>#DIV/0!</v>
      </c>
      <c r="EB97" s="90"/>
      <c r="EC97" s="91"/>
      <c r="ED97" s="91"/>
      <c r="EE97" s="91"/>
      <c r="EF97" s="91"/>
      <c r="EG97" s="91"/>
      <c r="EH97" s="91"/>
      <c r="EI97" s="91"/>
      <c r="EJ97" s="96" t="e">
        <f t="shared" si="49"/>
        <v>#DIV/0!</v>
      </c>
      <c r="EK97" s="90"/>
      <c r="EL97" s="91"/>
      <c r="EM97" s="91"/>
      <c r="EN97" s="91"/>
      <c r="EO97" s="96" t="e">
        <f t="shared" si="70"/>
        <v>#DIV/0!</v>
      </c>
      <c r="EP97" s="90"/>
      <c r="EQ97" s="91"/>
      <c r="ER97" s="91"/>
      <c r="ES97" s="91"/>
      <c r="ET97" s="96" t="e">
        <f t="shared" si="71"/>
        <v>#DIV/0!</v>
      </c>
      <c r="EU97" s="90"/>
      <c r="EV97" s="91"/>
      <c r="EW97" s="91"/>
      <c r="EX97" s="91"/>
      <c r="EY97" s="96" t="e">
        <f t="shared" si="72"/>
        <v>#DIV/0!</v>
      </c>
      <c r="EZ97" s="90"/>
      <c r="FA97" s="91"/>
      <c r="FB97" s="91"/>
      <c r="FC97" s="91"/>
      <c r="FD97" s="106" t="e">
        <f t="shared" si="73"/>
        <v>#DIV/0!</v>
      </c>
      <c r="FE97" s="90"/>
      <c r="FF97" s="91"/>
      <c r="FG97" s="91"/>
      <c r="FH97" s="91"/>
      <c r="FI97" s="107" t="e">
        <f t="shared" si="74"/>
        <v>#DIV/0!</v>
      </c>
      <c r="FJ97" s="90"/>
      <c r="FK97" s="91"/>
      <c r="FL97" s="91"/>
      <c r="FM97" s="91"/>
      <c r="FN97" s="110" t="e">
        <f t="shared" si="75"/>
        <v>#DIV/0!</v>
      </c>
      <c r="FO97" s="90"/>
      <c r="FP97" s="91"/>
      <c r="FQ97" s="91"/>
      <c r="FR97" s="91"/>
      <c r="FS97" s="110" t="e">
        <f t="shared" si="76"/>
        <v>#DIV/0!</v>
      </c>
      <c r="FT97" s="90"/>
      <c r="FU97" s="91"/>
      <c r="FV97" s="91"/>
      <c r="FW97" s="91"/>
      <c r="FX97" s="110" t="e">
        <f t="shared" si="77"/>
        <v>#DIV/0!</v>
      </c>
      <c r="FY97" s="111" t="e">
        <f t="shared" si="53"/>
        <v>#DIV/0!</v>
      </c>
      <c r="FZ97" s="90"/>
      <c r="GA97" s="91"/>
      <c r="GB97" s="91"/>
      <c r="GC97" s="91"/>
      <c r="GD97" s="136" t="e">
        <f t="shared" si="78"/>
        <v>#DIV/0!</v>
      </c>
      <c r="GE97" s="113" t="e">
        <f t="shared" si="79"/>
        <v>#DIV/0!</v>
      </c>
      <c r="GF97" s="90"/>
      <c r="GG97" s="91"/>
      <c r="GH97" s="91"/>
      <c r="GI97" s="91"/>
      <c r="GJ97" s="91"/>
      <c r="GK97" s="91"/>
      <c r="GL97" s="91"/>
      <c r="GM97" s="91"/>
      <c r="GN97" s="136" t="e">
        <f t="shared" si="80"/>
        <v>#DIV/0!</v>
      </c>
      <c r="GO97" s="110" t="e">
        <f t="shared" si="81"/>
        <v>#DIV/0!</v>
      </c>
      <c r="GP97" s="90"/>
      <c r="GQ97" s="91"/>
      <c r="GR97" s="91"/>
      <c r="GS97" s="91"/>
      <c r="GT97" s="91"/>
      <c r="GU97" s="91"/>
      <c r="GV97" s="91"/>
      <c r="GW97" s="91"/>
      <c r="GX97" s="136" t="e">
        <f t="shared" si="82"/>
        <v>#DIV/0!</v>
      </c>
      <c r="GY97" s="115" t="e">
        <f t="shared" si="83"/>
        <v>#DIV/0!</v>
      </c>
      <c r="GZ97" s="90"/>
      <c r="HA97" s="137"/>
      <c r="HB97" s="137"/>
      <c r="HC97" s="137"/>
      <c r="HD97" s="137"/>
      <c r="HE97" s="91"/>
      <c r="HF97" s="91"/>
      <c r="HG97" s="91"/>
      <c r="HH97" s="136" t="e">
        <f t="shared" si="84"/>
        <v>#DIV/0!</v>
      </c>
      <c r="HI97" s="115" t="e">
        <f t="shared" si="85"/>
        <v>#DIV/0!</v>
      </c>
      <c r="HJ97" s="90"/>
      <c r="HK97" s="91"/>
      <c r="HL97" s="91"/>
      <c r="HM97" s="91"/>
      <c r="HN97" s="91"/>
      <c r="HO97" s="91"/>
      <c r="HP97" s="91"/>
      <c r="HQ97" s="91"/>
      <c r="HR97" s="136" t="e">
        <f t="shared" si="86"/>
        <v>#DIV/0!</v>
      </c>
      <c r="HS97" s="115" t="e">
        <f t="shared" si="87"/>
        <v>#DIV/0!</v>
      </c>
      <c r="HT97" s="90"/>
      <c r="HU97" s="91"/>
      <c r="HV97" s="91"/>
      <c r="HW97" s="91"/>
      <c r="HX97" s="91"/>
      <c r="HY97" s="91"/>
      <c r="HZ97" s="91"/>
      <c r="IA97" s="91"/>
      <c r="IB97" s="136" t="e">
        <f t="shared" si="88"/>
        <v>#DIV/0!</v>
      </c>
      <c r="IC97" s="117" t="e">
        <f t="shared" si="89"/>
        <v>#DIV/0!</v>
      </c>
      <c r="ID97" s="138"/>
      <c r="IE97" s="120"/>
      <c r="IF97" s="120"/>
      <c r="IG97" s="121" t="e">
        <f t="shared" si="90"/>
        <v>#DIV/0!</v>
      </c>
      <c r="IH97" s="122" t="e">
        <f t="shared" si="54"/>
        <v>#DIV/0!</v>
      </c>
      <c r="II97" s="123" t="e">
        <f t="shared" si="91"/>
        <v>#DIV/0!</v>
      </c>
      <c r="IJ97" s="124" t="e">
        <f t="shared" si="92"/>
        <v>#DIV/0!</v>
      </c>
      <c r="IK97" s="166"/>
    </row>
    <row r="98" spans="1:245" x14ac:dyDescent="0.3">
      <c r="A98" s="84">
        <v>30</v>
      </c>
      <c r="B98" s="135"/>
      <c r="C98" s="135"/>
      <c r="D98" s="135"/>
      <c r="E98" s="135"/>
      <c r="F98" s="133"/>
      <c r="G98" s="87"/>
      <c r="H98" s="148" t="e">
        <f t="shared" si="50"/>
        <v>#DIV/0!</v>
      </c>
      <c r="I98" s="148" t="e">
        <f t="shared" si="51"/>
        <v>#DIV/0!</v>
      </c>
      <c r="J98" s="149"/>
      <c r="K98" s="150"/>
      <c r="L98" s="90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3"/>
      <c r="Y98" s="94" t="e">
        <f t="shared" si="55"/>
        <v>#DIV/0!</v>
      </c>
      <c r="Z98" s="95" t="e">
        <f t="shared" si="56"/>
        <v>#DIV/0!</v>
      </c>
      <c r="AA98" s="90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3"/>
      <c r="AN98" s="94" t="e">
        <f t="shared" si="57"/>
        <v>#DIV/0!</v>
      </c>
      <c r="AO98" s="95" t="e">
        <f t="shared" si="58"/>
        <v>#DIV/0!</v>
      </c>
      <c r="AP98" s="90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3"/>
      <c r="BC98" s="94" t="e">
        <f t="shared" si="59"/>
        <v>#DIV/0!</v>
      </c>
      <c r="BD98" s="95" t="e">
        <f t="shared" si="60"/>
        <v>#DIV/0!</v>
      </c>
      <c r="BE98" s="90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3"/>
      <c r="BR98" s="94" t="e">
        <f t="shared" si="61"/>
        <v>#DIV/0!</v>
      </c>
      <c r="BS98" s="95" t="e">
        <f t="shared" si="62"/>
        <v>#DIV/0!</v>
      </c>
      <c r="BT98" s="90"/>
      <c r="BU98" s="91"/>
      <c r="BV98" s="91"/>
      <c r="BW98" s="91"/>
      <c r="BX98" s="96" t="e">
        <f t="shared" si="63"/>
        <v>#DIV/0!</v>
      </c>
      <c r="BY98" s="90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3"/>
      <c r="CL98" s="94" t="e">
        <f t="shared" si="64"/>
        <v>#DIV/0!</v>
      </c>
      <c r="CM98" s="99" t="e">
        <f t="shared" si="65"/>
        <v>#DIV/0!</v>
      </c>
      <c r="CN98" s="90"/>
      <c r="CO98" s="91"/>
      <c r="CP98" s="91"/>
      <c r="CQ98" s="91"/>
      <c r="CR98" s="96" t="e">
        <f t="shared" si="66"/>
        <v>#DIV/0!</v>
      </c>
      <c r="CS98" s="141"/>
      <c r="CT98" s="120"/>
      <c r="CU98" s="91"/>
      <c r="CV98" s="91"/>
      <c r="CW98" s="91"/>
      <c r="CX98" s="91"/>
      <c r="CY98" s="91"/>
      <c r="CZ98" s="91"/>
      <c r="DA98" s="96" t="e">
        <f t="shared" si="48"/>
        <v>#DIV/0!</v>
      </c>
      <c r="DB98" s="141"/>
      <c r="DC98" s="120"/>
      <c r="DD98" s="91"/>
      <c r="DE98" s="91"/>
      <c r="DF98" s="91"/>
      <c r="DG98" s="91"/>
      <c r="DH98" s="91"/>
      <c r="DI98" s="91"/>
      <c r="DJ98" s="100" t="e">
        <f t="shared" si="67"/>
        <v>#DIV/0!</v>
      </c>
      <c r="DK98" s="101"/>
      <c r="DL98" s="99" t="e">
        <f t="shared" si="68"/>
        <v>#DIV/0!</v>
      </c>
      <c r="DM98" s="90"/>
      <c r="DN98" s="91"/>
      <c r="DO98" s="91"/>
      <c r="DP98" s="91"/>
      <c r="DQ98" s="91"/>
      <c r="DR98" s="91"/>
      <c r="DS98" s="91"/>
      <c r="DT98" s="91"/>
      <c r="DU98" s="91"/>
      <c r="DV98" s="91"/>
      <c r="DW98" s="91"/>
      <c r="DX98" s="91"/>
      <c r="DY98" s="102"/>
      <c r="DZ98" s="103" t="e">
        <f t="shared" si="69"/>
        <v>#DIV/0!</v>
      </c>
      <c r="EA98" s="104" t="e">
        <f t="shared" si="52"/>
        <v>#DIV/0!</v>
      </c>
      <c r="EB98" s="90"/>
      <c r="EC98" s="91"/>
      <c r="ED98" s="91"/>
      <c r="EE98" s="91"/>
      <c r="EF98" s="91"/>
      <c r="EG98" s="91"/>
      <c r="EH98" s="91"/>
      <c r="EI98" s="91"/>
      <c r="EJ98" s="96" t="e">
        <f t="shared" si="49"/>
        <v>#DIV/0!</v>
      </c>
      <c r="EK98" s="90"/>
      <c r="EL98" s="91"/>
      <c r="EM98" s="91"/>
      <c r="EN98" s="91"/>
      <c r="EO98" s="96" t="e">
        <f t="shared" si="70"/>
        <v>#DIV/0!</v>
      </c>
      <c r="EP98" s="90"/>
      <c r="EQ98" s="91"/>
      <c r="ER98" s="91"/>
      <c r="ES98" s="91"/>
      <c r="ET98" s="96" t="e">
        <f t="shared" si="71"/>
        <v>#DIV/0!</v>
      </c>
      <c r="EU98" s="90"/>
      <c r="EV98" s="91"/>
      <c r="EW98" s="91"/>
      <c r="EX98" s="91"/>
      <c r="EY98" s="96" t="e">
        <f t="shared" si="72"/>
        <v>#DIV/0!</v>
      </c>
      <c r="EZ98" s="90"/>
      <c r="FA98" s="91"/>
      <c r="FB98" s="91"/>
      <c r="FC98" s="91"/>
      <c r="FD98" s="106" t="e">
        <f t="shared" si="73"/>
        <v>#DIV/0!</v>
      </c>
      <c r="FE98" s="90"/>
      <c r="FF98" s="91"/>
      <c r="FG98" s="91"/>
      <c r="FH98" s="91"/>
      <c r="FI98" s="107" t="e">
        <f t="shared" si="74"/>
        <v>#DIV/0!</v>
      </c>
      <c r="FJ98" s="90"/>
      <c r="FK98" s="91"/>
      <c r="FL98" s="91"/>
      <c r="FM98" s="91"/>
      <c r="FN98" s="110" t="e">
        <f t="shared" si="75"/>
        <v>#DIV/0!</v>
      </c>
      <c r="FO98" s="90"/>
      <c r="FP98" s="91"/>
      <c r="FQ98" s="91"/>
      <c r="FR98" s="91"/>
      <c r="FS98" s="110" t="e">
        <f t="shared" si="76"/>
        <v>#DIV/0!</v>
      </c>
      <c r="FT98" s="90"/>
      <c r="FU98" s="91"/>
      <c r="FV98" s="91"/>
      <c r="FW98" s="91"/>
      <c r="FX98" s="110" t="e">
        <f t="shared" si="77"/>
        <v>#DIV/0!</v>
      </c>
      <c r="FY98" s="111" t="e">
        <f t="shared" si="53"/>
        <v>#DIV/0!</v>
      </c>
      <c r="FZ98" s="90"/>
      <c r="GA98" s="91"/>
      <c r="GB98" s="91"/>
      <c r="GC98" s="91"/>
      <c r="GD98" s="136" t="e">
        <f t="shared" si="78"/>
        <v>#DIV/0!</v>
      </c>
      <c r="GE98" s="113" t="e">
        <f t="shared" si="79"/>
        <v>#DIV/0!</v>
      </c>
      <c r="GF98" s="90"/>
      <c r="GG98" s="91"/>
      <c r="GH98" s="91"/>
      <c r="GI98" s="91"/>
      <c r="GJ98" s="91"/>
      <c r="GK98" s="91"/>
      <c r="GL98" s="91"/>
      <c r="GM98" s="91"/>
      <c r="GN98" s="136" t="e">
        <f t="shared" si="80"/>
        <v>#DIV/0!</v>
      </c>
      <c r="GO98" s="110" t="e">
        <f t="shared" si="81"/>
        <v>#DIV/0!</v>
      </c>
      <c r="GP98" s="90"/>
      <c r="GQ98" s="91"/>
      <c r="GR98" s="91"/>
      <c r="GS98" s="91"/>
      <c r="GT98" s="91"/>
      <c r="GU98" s="91"/>
      <c r="GV98" s="91"/>
      <c r="GW98" s="91"/>
      <c r="GX98" s="136" t="e">
        <f t="shared" si="82"/>
        <v>#DIV/0!</v>
      </c>
      <c r="GY98" s="115" t="e">
        <f t="shared" si="83"/>
        <v>#DIV/0!</v>
      </c>
      <c r="GZ98" s="90"/>
      <c r="HA98" s="137"/>
      <c r="HB98" s="137"/>
      <c r="HC98" s="137"/>
      <c r="HD98" s="137"/>
      <c r="HE98" s="91"/>
      <c r="HF98" s="91"/>
      <c r="HG98" s="91"/>
      <c r="HH98" s="136" t="e">
        <f t="shared" si="84"/>
        <v>#DIV/0!</v>
      </c>
      <c r="HI98" s="115" t="e">
        <f t="shared" si="85"/>
        <v>#DIV/0!</v>
      </c>
      <c r="HJ98" s="90"/>
      <c r="HK98" s="91"/>
      <c r="HL98" s="91"/>
      <c r="HM98" s="91"/>
      <c r="HN98" s="91"/>
      <c r="HO98" s="91"/>
      <c r="HP98" s="91"/>
      <c r="HQ98" s="91"/>
      <c r="HR98" s="136" t="e">
        <f t="shared" si="86"/>
        <v>#DIV/0!</v>
      </c>
      <c r="HS98" s="115" t="e">
        <f t="shared" si="87"/>
        <v>#DIV/0!</v>
      </c>
      <c r="HT98" s="90"/>
      <c r="HU98" s="91"/>
      <c r="HV98" s="91"/>
      <c r="HW98" s="91"/>
      <c r="HX98" s="91"/>
      <c r="HY98" s="91"/>
      <c r="HZ98" s="91"/>
      <c r="IA98" s="91"/>
      <c r="IB98" s="136" t="e">
        <f t="shared" si="88"/>
        <v>#DIV/0!</v>
      </c>
      <c r="IC98" s="117" t="e">
        <f t="shared" si="89"/>
        <v>#DIV/0!</v>
      </c>
      <c r="ID98" s="138"/>
      <c r="IE98" s="120"/>
      <c r="IF98" s="120"/>
      <c r="IG98" s="121" t="e">
        <f t="shared" si="90"/>
        <v>#DIV/0!</v>
      </c>
      <c r="IH98" s="122" t="e">
        <f t="shared" si="54"/>
        <v>#DIV/0!</v>
      </c>
      <c r="II98" s="123" t="e">
        <f t="shared" si="91"/>
        <v>#DIV/0!</v>
      </c>
      <c r="IJ98" s="124" t="e">
        <f t="shared" si="92"/>
        <v>#DIV/0!</v>
      </c>
      <c r="IK98" s="166"/>
    </row>
    <row r="99" spans="1:245" x14ac:dyDescent="0.3">
      <c r="A99" s="84">
        <v>31</v>
      </c>
      <c r="B99" s="135"/>
      <c r="C99" s="135"/>
      <c r="D99" s="135"/>
      <c r="E99" s="135"/>
      <c r="F99" s="133"/>
      <c r="G99" s="87"/>
      <c r="H99" s="148" t="e">
        <f t="shared" si="50"/>
        <v>#DIV/0!</v>
      </c>
      <c r="I99" s="148" t="e">
        <f t="shared" si="51"/>
        <v>#DIV/0!</v>
      </c>
      <c r="J99" s="149"/>
      <c r="K99" s="150"/>
      <c r="L99" s="90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3"/>
      <c r="Y99" s="94" t="e">
        <f t="shared" si="55"/>
        <v>#DIV/0!</v>
      </c>
      <c r="Z99" s="95" t="e">
        <f t="shared" si="56"/>
        <v>#DIV/0!</v>
      </c>
      <c r="AA99" s="90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3"/>
      <c r="AN99" s="94" t="e">
        <f t="shared" si="57"/>
        <v>#DIV/0!</v>
      </c>
      <c r="AO99" s="95" t="e">
        <f t="shared" si="58"/>
        <v>#DIV/0!</v>
      </c>
      <c r="AP99" s="90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3"/>
      <c r="BC99" s="94" t="e">
        <f t="shared" si="59"/>
        <v>#DIV/0!</v>
      </c>
      <c r="BD99" s="95" t="e">
        <f t="shared" si="60"/>
        <v>#DIV/0!</v>
      </c>
      <c r="BE99" s="90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3"/>
      <c r="BR99" s="94" t="e">
        <f t="shared" si="61"/>
        <v>#DIV/0!</v>
      </c>
      <c r="BS99" s="95" t="e">
        <f t="shared" si="62"/>
        <v>#DIV/0!</v>
      </c>
      <c r="BT99" s="90"/>
      <c r="BU99" s="91"/>
      <c r="BV99" s="91"/>
      <c r="BW99" s="91"/>
      <c r="BX99" s="96" t="e">
        <f t="shared" si="63"/>
        <v>#DIV/0!</v>
      </c>
      <c r="BY99" s="90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3"/>
      <c r="CL99" s="94" t="e">
        <f t="shared" si="64"/>
        <v>#DIV/0!</v>
      </c>
      <c r="CM99" s="99" t="e">
        <f t="shared" si="65"/>
        <v>#DIV/0!</v>
      </c>
      <c r="CN99" s="90"/>
      <c r="CO99" s="91"/>
      <c r="CP99" s="91"/>
      <c r="CQ99" s="91"/>
      <c r="CR99" s="96" t="e">
        <f t="shared" si="66"/>
        <v>#DIV/0!</v>
      </c>
      <c r="CS99" s="141"/>
      <c r="CT99" s="120"/>
      <c r="CU99" s="91"/>
      <c r="CV99" s="91"/>
      <c r="CW99" s="91"/>
      <c r="CX99" s="91"/>
      <c r="CY99" s="91"/>
      <c r="CZ99" s="91"/>
      <c r="DA99" s="96" t="e">
        <f t="shared" si="48"/>
        <v>#DIV/0!</v>
      </c>
      <c r="DB99" s="141"/>
      <c r="DC99" s="120"/>
      <c r="DD99" s="91"/>
      <c r="DE99" s="91"/>
      <c r="DF99" s="91"/>
      <c r="DG99" s="91"/>
      <c r="DH99" s="91"/>
      <c r="DI99" s="91"/>
      <c r="DJ99" s="100" t="e">
        <f t="shared" si="67"/>
        <v>#DIV/0!</v>
      </c>
      <c r="DK99" s="101"/>
      <c r="DL99" s="99" t="e">
        <f t="shared" si="68"/>
        <v>#DIV/0!</v>
      </c>
      <c r="DM99" s="90"/>
      <c r="DN99" s="91"/>
      <c r="DO99" s="91"/>
      <c r="DP99" s="91"/>
      <c r="DQ99" s="91"/>
      <c r="DR99" s="91"/>
      <c r="DS99" s="91"/>
      <c r="DT99" s="91"/>
      <c r="DU99" s="91"/>
      <c r="DV99" s="91"/>
      <c r="DW99" s="91"/>
      <c r="DX99" s="91"/>
      <c r="DY99" s="102"/>
      <c r="DZ99" s="103" t="e">
        <f t="shared" si="69"/>
        <v>#DIV/0!</v>
      </c>
      <c r="EA99" s="104" t="e">
        <f t="shared" si="52"/>
        <v>#DIV/0!</v>
      </c>
      <c r="EB99" s="90"/>
      <c r="EC99" s="91"/>
      <c r="ED99" s="91"/>
      <c r="EE99" s="91"/>
      <c r="EF99" s="91"/>
      <c r="EG99" s="91"/>
      <c r="EH99" s="91"/>
      <c r="EI99" s="91"/>
      <c r="EJ99" s="96" t="e">
        <f t="shared" si="49"/>
        <v>#DIV/0!</v>
      </c>
      <c r="EK99" s="90"/>
      <c r="EL99" s="91"/>
      <c r="EM99" s="91"/>
      <c r="EN99" s="91"/>
      <c r="EO99" s="96" t="e">
        <f t="shared" si="70"/>
        <v>#DIV/0!</v>
      </c>
      <c r="EP99" s="90"/>
      <c r="EQ99" s="91"/>
      <c r="ER99" s="91"/>
      <c r="ES99" s="91"/>
      <c r="ET99" s="96" t="e">
        <f t="shared" si="71"/>
        <v>#DIV/0!</v>
      </c>
      <c r="EU99" s="90"/>
      <c r="EV99" s="91"/>
      <c r="EW99" s="91"/>
      <c r="EX99" s="91"/>
      <c r="EY99" s="96" t="e">
        <f t="shared" si="72"/>
        <v>#DIV/0!</v>
      </c>
      <c r="EZ99" s="90"/>
      <c r="FA99" s="91"/>
      <c r="FB99" s="91"/>
      <c r="FC99" s="91"/>
      <c r="FD99" s="106" t="e">
        <f t="shared" si="73"/>
        <v>#DIV/0!</v>
      </c>
      <c r="FE99" s="90"/>
      <c r="FF99" s="91"/>
      <c r="FG99" s="91"/>
      <c r="FH99" s="91"/>
      <c r="FI99" s="107" t="e">
        <f t="shared" si="74"/>
        <v>#DIV/0!</v>
      </c>
      <c r="FJ99" s="90"/>
      <c r="FK99" s="91"/>
      <c r="FL99" s="91"/>
      <c r="FM99" s="91"/>
      <c r="FN99" s="110" t="e">
        <f t="shared" si="75"/>
        <v>#DIV/0!</v>
      </c>
      <c r="FO99" s="90"/>
      <c r="FP99" s="91"/>
      <c r="FQ99" s="91"/>
      <c r="FR99" s="91"/>
      <c r="FS99" s="110" t="e">
        <f t="shared" si="76"/>
        <v>#DIV/0!</v>
      </c>
      <c r="FT99" s="90"/>
      <c r="FU99" s="91"/>
      <c r="FV99" s="91"/>
      <c r="FW99" s="91"/>
      <c r="FX99" s="110" t="e">
        <f t="shared" si="77"/>
        <v>#DIV/0!</v>
      </c>
      <c r="FY99" s="111" t="e">
        <f t="shared" si="53"/>
        <v>#DIV/0!</v>
      </c>
      <c r="FZ99" s="90"/>
      <c r="GA99" s="91"/>
      <c r="GB99" s="91"/>
      <c r="GC99" s="91"/>
      <c r="GD99" s="136" t="e">
        <f t="shared" si="78"/>
        <v>#DIV/0!</v>
      </c>
      <c r="GE99" s="113" t="e">
        <f t="shared" si="79"/>
        <v>#DIV/0!</v>
      </c>
      <c r="GF99" s="90"/>
      <c r="GG99" s="91"/>
      <c r="GH99" s="91"/>
      <c r="GI99" s="91"/>
      <c r="GJ99" s="91"/>
      <c r="GK99" s="91"/>
      <c r="GL99" s="91"/>
      <c r="GM99" s="91"/>
      <c r="GN99" s="136" t="e">
        <f t="shared" si="80"/>
        <v>#DIV/0!</v>
      </c>
      <c r="GO99" s="110" t="e">
        <f t="shared" si="81"/>
        <v>#DIV/0!</v>
      </c>
      <c r="GP99" s="90"/>
      <c r="GQ99" s="91"/>
      <c r="GR99" s="91"/>
      <c r="GS99" s="91"/>
      <c r="GT99" s="91"/>
      <c r="GU99" s="91"/>
      <c r="GV99" s="91"/>
      <c r="GW99" s="91"/>
      <c r="GX99" s="136" t="e">
        <f t="shared" si="82"/>
        <v>#DIV/0!</v>
      </c>
      <c r="GY99" s="115" t="e">
        <f t="shared" si="83"/>
        <v>#DIV/0!</v>
      </c>
      <c r="GZ99" s="90"/>
      <c r="HA99" s="137"/>
      <c r="HB99" s="137"/>
      <c r="HC99" s="137"/>
      <c r="HD99" s="137"/>
      <c r="HE99" s="91"/>
      <c r="HF99" s="91"/>
      <c r="HG99" s="91"/>
      <c r="HH99" s="136" t="e">
        <f t="shared" si="84"/>
        <v>#DIV/0!</v>
      </c>
      <c r="HI99" s="115" t="e">
        <f t="shared" si="85"/>
        <v>#DIV/0!</v>
      </c>
      <c r="HJ99" s="90"/>
      <c r="HK99" s="91"/>
      <c r="HL99" s="91"/>
      <c r="HM99" s="91"/>
      <c r="HN99" s="91"/>
      <c r="HO99" s="91"/>
      <c r="HP99" s="91"/>
      <c r="HQ99" s="91"/>
      <c r="HR99" s="136" t="e">
        <f t="shared" si="86"/>
        <v>#DIV/0!</v>
      </c>
      <c r="HS99" s="115" t="e">
        <f t="shared" si="87"/>
        <v>#DIV/0!</v>
      </c>
      <c r="HT99" s="90"/>
      <c r="HU99" s="91"/>
      <c r="HV99" s="91"/>
      <c r="HW99" s="91"/>
      <c r="HX99" s="91"/>
      <c r="HY99" s="91"/>
      <c r="HZ99" s="91"/>
      <c r="IA99" s="91"/>
      <c r="IB99" s="136" t="e">
        <f t="shared" si="88"/>
        <v>#DIV/0!</v>
      </c>
      <c r="IC99" s="117" t="e">
        <f t="shared" si="89"/>
        <v>#DIV/0!</v>
      </c>
      <c r="ID99" s="138"/>
      <c r="IE99" s="120"/>
      <c r="IF99" s="120"/>
      <c r="IG99" s="121" t="e">
        <f t="shared" si="90"/>
        <v>#DIV/0!</v>
      </c>
      <c r="IH99" s="122" t="e">
        <f t="shared" si="54"/>
        <v>#DIV/0!</v>
      </c>
      <c r="II99" s="123" t="e">
        <f t="shared" si="91"/>
        <v>#DIV/0!</v>
      </c>
      <c r="IJ99" s="124" t="e">
        <f t="shared" si="92"/>
        <v>#DIV/0!</v>
      </c>
      <c r="IK99" s="166"/>
    </row>
    <row r="100" spans="1:245" ht="17.25" thickBot="1" x14ac:dyDescent="0.35">
      <c r="A100" s="84">
        <v>32</v>
      </c>
      <c r="B100" s="135"/>
      <c r="C100" s="135"/>
      <c r="D100" s="135"/>
      <c r="E100" s="135"/>
      <c r="F100" s="133"/>
      <c r="G100" s="87"/>
      <c r="H100" s="167" t="e">
        <f t="shared" si="50"/>
        <v>#DIV/0!</v>
      </c>
      <c r="I100" s="167" t="e">
        <f t="shared" si="51"/>
        <v>#DIV/0!</v>
      </c>
      <c r="J100" s="168"/>
      <c r="K100" s="169"/>
      <c r="L100" s="170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2"/>
      <c r="Y100" s="173" t="e">
        <f t="shared" si="55"/>
        <v>#DIV/0!</v>
      </c>
      <c r="Z100" s="174" t="e">
        <f t="shared" si="56"/>
        <v>#DIV/0!</v>
      </c>
      <c r="AA100" s="170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2"/>
      <c r="AN100" s="173" t="e">
        <f t="shared" si="57"/>
        <v>#DIV/0!</v>
      </c>
      <c r="AO100" s="174" t="e">
        <f t="shared" si="58"/>
        <v>#DIV/0!</v>
      </c>
      <c r="AP100" s="170"/>
      <c r="AQ100" s="171"/>
      <c r="AR100" s="171"/>
      <c r="AS100" s="171"/>
      <c r="AT100" s="171"/>
      <c r="AU100" s="171"/>
      <c r="AV100" s="171"/>
      <c r="AW100" s="171"/>
      <c r="AX100" s="171"/>
      <c r="AY100" s="171"/>
      <c r="AZ100" s="171"/>
      <c r="BA100" s="171"/>
      <c r="BB100" s="172"/>
      <c r="BC100" s="173" t="e">
        <f t="shared" si="59"/>
        <v>#DIV/0!</v>
      </c>
      <c r="BD100" s="174" t="e">
        <f t="shared" si="60"/>
        <v>#DIV/0!</v>
      </c>
      <c r="BE100" s="170"/>
      <c r="BF100" s="171"/>
      <c r="BG100" s="171"/>
      <c r="BH100" s="171"/>
      <c r="BI100" s="171"/>
      <c r="BJ100" s="171"/>
      <c r="BK100" s="171"/>
      <c r="BL100" s="171"/>
      <c r="BM100" s="171"/>
      <c r="BN100" s="171"/>
      <c r="BO100" s="171"/>
      <c r="BP100" s="171"/>
      <c r="BQ100" s="172"/>
      <c r="BR100" s="173" t="e">
        <f t="shared" si="61"/>
        <v>#DIV/0!</v>
      </c>
      <c r="BS100" s="174" t="e">
        <f t="shared" si="62"/>
        <v>#DIV/0!</v>
      </c>
      <c r="BT100" s="170"/>
      <c r="BU100" s="171"/>
      <c r="BV100" s="171"/>
      <c r="BW100" s="171"/>
      <c r="BX100" s="175" t="e">
        <f t="shared" si="63"/>
        <v>#DIV/0!</v>
      </c>
      <c r="BY100" s="170"/>
      <c r="BZ100" s="171"/>
      <c r="CA100" s="171"/>
      <c r="CB100" s="171"/>
      <c r="CC100" s="171"/>
      <c r="CD100" s="171"/>
      <c r="CE100" s="171"/>
      <c r="CF100" s="171"/>
      <c r="CG100" s="171"/>
      <c r="CH100" s="171"/>
      <c r="CI100" s="171"/>
      <c r="CJ100" s="171"/>
      <c r="CK100" s="172"/>
      <c r="CL100" s="173" t="e">
        <f t="shared" si="64"/>
        <v>#DIV/0!</v>
      </c>
      <c r="CM100" s="176" t="e">
        <f t="shared" si="65"/>
        <v>#DIV/0!</v>
      </c>
      <c r="CN100" s="170"/>
      <c r="CO100" s="171"/>
      <c r="CP100" s="171"/>
      <c r="CQ100" s="171"/>
      <c r="CR100" s="175" t="e">
        <f t="shared" si="66"/>
        <v>#DIV/0!</v>
      </c>
      <c r="CS100" s="177"/>
      <c r="CT100" s="178"/>
      <c r="CU100" s="171"/>
      <c r="CV100" s="171"/>
      <c r="CW100" s="171"/>
      <c r="CX100" s="171"/>
      <c r="CY100" s="171"/>
      <c r="CZ100" s="171"/>
      <c r="DA100" s="175" t="e">
        <f t="shared" si="48"/>
        <v>#DIV/0!</v>
      </c>
      <c r="DB100" s="177"/>
      <c r="DC100" s="178"/>
      <c r="DD100" s="171"/>
      <c r="DE100" s="171"/>
      <c r="DF100" s="171"/>
      <c r="DG100" s="171"/>
      <c r="DH100" s="171"/>
      <c r="DI100" s="171"/>
      <c r="DJ100" s="179" t="e">
        <f t="shared" si="67"/>
        <v>#DIV/0!</v>
      </c>
      <c r="DK100" s="180"/>
      <c r="DL100" s="176" t="e">
        <f t="shared" si="68"/>
        <v>#DIV/0!</v>
      </c>
      <c r="DM100" s="170"/>
      <c r="DN100" s="171"/>
      <c r="DO100" s="171"/>
      <c r="DP100" s="171"/>
      <c r="DQ100" s="171"/>
      <c r="DR100" s="171"/>
      <c r="DS100" s="171"/>
      <c r="DT100" s="171"/>
      <c r="DU100" s="171"/>
      <c r="DV100" s="171"/>
      <c r="DW100" s="171"/>
      <c r="DX100" s="171"/>
      <c r="DY100" s="181"/>
      <c r="DZ100" s="182" t="e">
        <f t="shared" si="69"/>
        <v>#DIV/0!</v>
      </c>
      <c r="EA100" s="183" t="e">
        <f t="shared" si="52"/>
        <v>#DIV/0!</v>
      </c>
      <c r="EB100" s="170"/>
      <c r="EC100" s="171"/>
      <c r="ED100" s="171"/>
      <c r="EE100" s="171"/>
      <c r="EF100" s="171"/>
      <c r="EG100" s="171"/>
      <c r="EH100" s="171"/>
      <c r="EI100" s="171"/>
      <c r="EJ100" s="175" t="e">
        <f t="shared" si="49"/>
        <v>#DIV/0!</v>
      </c>
      <c r="EK100" s="170"/>
      <c r="EL100" s="171"/>
      <c r="EM100" s="171"/>
      <c r="EN100" s="171"/>
      <c r="EO100" s="175" t="e">
        <f t="shared" si="70"/>
        <v>#DIV/0!</v>
      </c>
      <c r="EP100" s="170"/>
      <c r="EQ100" s="171"/>
      <c r="ER100" s="171"/>
      <c r="ES100" s="171"/>
      <c r="ET100" s="175" t="e">
        <f t="shared" si="71"/>
        <v>#DIV/0!</v>
      </c>
      <c r="EU100" s="170"/>
      <c r="EV100" s="171"/>
      <c r="EW100" s="171"/>
      <c r="EX100" s="171"/>
      <c r="EY100" s="175" t="e">
        <f t="shared" si="72"/>
        <v>#DIV/0!</v>
      </c>
      <c r="EZ100" s="170"/>
      <c r="FA100" s="171"/>
      <c r="FB100" s="171"/>
      <c r="FC100" s="171"/>
      <c r="FD100" s="184" t="e">
        <f t="shared" si="73"/>
        <v>#DIV/0!</v>
      </c>
      <c r="FE100" s="170"/>
      <c r="FF100" s="171"/>
      <c r="FG100" s="171"/>
      <c r="FH100" s="171"/>
      <c r="FI100" s="185" t="e">
        <f t="shared" si="74"/>
        <v>#DIV/0!</v>
      </c>
      <c r="FJ100" s="170"/>
      <c r="FK100" s="171"/>
      <c r="FL100" s="171"/>
      <c r="FM100" s="171"/>
      <c r="FN100" s="186" t="e">
        <f t="shared" si="75"/>
        <v>#DIV/0!</v>
      </c>
      <c r="FO100" s="170"/>
      <c r="FP100" s="171"/>
      <c r="FQ100" s="171"/>
      <c r="FR100" s="171"/>
      <c r="FS100" s="186" t="e">
        <f t="shared" si="76"/>
        <v>#DIV/0!</v>
      </c>
      <c r="FT100" s="170"/>
      <c r="FU100" s="171"/>
      <c r="FV100" s="171"/>
      <c r="FW100" s="171"/>
      <c r="FX100" s="186" t="e">
        <f t="shared" si="77"/>
        <v>#DIV/0!</v>
      </c>
      <c r="FY100" s="187" t="e">
        <f t="shared" si="53"/>
        <v>#DIV/0!</v>
      </c>
      <c r="FZ100" s="170"/>
      <c r="GA100" s="171"/>
      <c r="GB100" s="171"/>
      <c r="GC100" s="171"/>
      <c r="GD100" s="188" t="e">
        <f t="shared" si="78"/>
        <v>#DIV/0!</v>
      </c>
      <c r="GE100" s="189" t="e">
        <f t="shared" si="79"/>
        <v>#DIV/0!</v>
      </c>
      <c r="GF100" s="170"/>
      <c r="GG100" s="171"/>
      <c r="GH100" s="171"/>
      <c r="GI100" s="171"/>
      <c r="GJ100" s="171"/>
      <c r="GK100" s="171"/>
      <c r="GL100" s="171"/>
      <c r="GM100" s="171"/>
      <c r="GN100" s="188" t="e">
        <f t="shared" si="80"/>
        <v>#DIV/0!</v>
      </c>
      <c r="GO100" s="186" t="e">
        <f t="shared" si="81"/>
        <v>#DIV/0!</v>
      </c>
      <c r="GP100" s="170"/>
      <c r="GQ100" s="171"/>
      <c r="GR100" s="171"/>
      <c r="GS100" s="171"/>
      <c r="GT100" s="171"/>
      <c r="GU100" s="171"/>
      <c r="GV100" s="171"/>
      <c r="GW100" s="171"/>
      <c r="GX100" s="188" t="e">
        <f t="shared" si="82"/>
        <v>#DIV/0!</v>
      </c>
      <c r="GY100" s="190" t="e">
        <f t="shared" si="83"/>
        <v>#DIV/0!</v>
      </c>
      <c r="GZ100" s="170"/>
      <c r="HA100" s="191"/>
      <c r="HB100" s="191"/>
      <c r="HC100" s="191"/>
      <c r="HD100" s="191"/>
      <c r="HE100" s="171"/>
      <c r="HF100" s="171"/>
      <c r="HG100" s="171"/>
      <c r="HH100" s="188" t="e">
        <f t="shared" si="84"/>
        <v>#DIV/0!</v>
      </c>
      <c r="HI100" s="190" t="e">
        <f t="shared" si="85"/>
        <v>#DIV/0!</v>
      </c>
      <c r="HJ100" s="170"/>
      <c r="HK100" s="171"/>
      <c r="HL100" s="171"/>
      <c r="HM100" s="171"/>
      <c r="HN100" s="171"/>
      <c r="HO100" s="171"/>
      <c r="HP100" s="171"/>
      <c r="HQ100" s="171"/>
      <c r="HR100" s="188" t="e">
        <f t="shared" si="86"/>
        <v>#DIV/0!</v>
      </c>
      <c r="HS100" s="190" t="e">
        <f t="shared" si="87"/>
        <v>#DIV/0!</v>
      </c>
      <c r="HT100" s="170"/>
      <c r="HU100" s="171"/>
      <c r="HV100" s="171"/>
      <c r="HW100" s="171"/>
      <c r="HX100" s="171"/>
      <c r="HY100" s="171"/>
      <c r="HZ100" s="171"/>
      <c r="IA100" s="171"/>
      <c r="IB100" s="188" t="e">
        <f t="shared" si="88"/>
        <v>#DIV/0!</v>
      </c>
      <c r="IC100" s="192" t="e">
        <f t="shared" si="89"/>
        <v>#DIV/0!</v>
      </c>
      <c r="ID100" s="193"/>
      <c r="IE100" s="178"/>
      <c r="IF100" s="178"/>
      <c r="IG100" s="194" t="e">
        <f t="shared" si="90"/>
        <v>#DIV/0!</v>
      </c>
      <c r="IH100" s="195" t="e">
        <f t="shared" si="54"/>
        <v>#DIV/0!</v>
      </c>
      <c r="II100" s="196" t="e">
        <f t="shared" si="91"/>
        <v>#DIV/0!</v>
      </c>
      <c r="IJ100" s="197" t="e">
        <f t="shared" si="92"/>
        <v>#DIV/0!</v>
      </c>
      <c r="IK100" s="166"/>
    </row>
    <row r="101" spans="1:245" x14ac:dyDescent="0.3">
      <c r="A101" s="283" t="s">
        <v>203</v>
      </c>
      <c r="B101" s="284"/>
      <c r="C101" s="284"/>
      <c r="D101" s="284"/>
      <c r="E101" s="284"/>
      <c r="F101" s="285"/>
      <c r="G101" s="156">
        <f>G69</f>
        <v>0</v>
      </c>
      <c r="H101" s="198">
        <f>COUNTIF(H69:H100,"LULUS")</f>
        <v>0</v>
      </c>
      <c r="I101" s="198">
        <f>COUNTIF(I69:I100,"LULUS")</f>
        <v>0</v>
      </c>
    </row>
    <row r="102" spans="1:245" ht="17.25" thickBot="1" x14ac:dyDescent="0.35">
      <c r="A102" s="286" t="s">
        <v>204</v>
      </c>
      <c r="B102" s="287"/>
      <c r="C102" s="287"/>
      <c r="D102" s="287"/>
      <c r="E102" s="287"/>
      <c r="F102" s="288"/>
      <c r="G102" s="158">
        <f>G69</f>
        <v>0</v>
      </c>
      <c r="H102" s="210">
        <f>COUNTIF(H69:H100,"TIDAK LULUS")</f>
        <v>0</v>
      </c>
      <c r="I102" s="210">
        <f>COUNTIF(I69:I100,"TIDAK LULUS")</f>
        <v>0</v>
      </c>
    </row>
  </sheetData>
  <sheetProtection algorithmName="SHA-512" hashValue="AGT6j/Ym7MCCh8th6qdXhHsu/qRJ7/8sMEC3IpDv5QdMOghme+tm+sQbuSJTiLXWbNdOqjiWCEzzafzzLoZowA==" saltValue="/FfAJwHuEMw36dS8F0oc1A==" spinCount="100000" sheet="1" objects="1" scenarios="1"/>
  <protectedRanges>
    <protectedRange sqref="FS34:FS100 GZ13:HE13 GZ17:HE18 GZ31:HE31 HL15:HO32 HL13:HM14 HN13:HO13 HL5:HO11 HL3:HM4 HN2:HO3 HV3:HW11 HV13:HW32 HX2:HY32 FN34:FN100 FX34:FY100 GE34:GE100 GO2:GO100 FJ2:GE33" name="Range1_2"/>
  </protectedRanges>
  <mergeCells count="4">
    <mergeCell ref="A66:F66"/>
    <mergeCell ref="A67:F67"/>
    <mergeCell ref="A101:F101"/>
    <mergeCell ref="A102:F102"/>
  </mergeCells>
  <conditionalFormatting sqref="L2:II100">
    <cfRule type="cellIs" dxfId="19" priority="5" operator="equal">
      <formula>50.5</formula>
    </cfRule>
  </conditionalFormatting>
  <conditionalFormatting sqref="L2:IK100">
    <cfRule type="cellIs" dxfId="18" priority="3" operator="lessThan">
      <formula>75</formula>
    </cfRule>
    <cfRule type="cellIs" dxfId="17" priority="4" operator="equal">
      <formula>50.5</formula>
    </cfRule>
  </conditionalFormatting>
  <conditionalFormatting sqref="P58:U58 L2:O100">
    <cfRule type="cellIs" dxfId="16" priority="2" operator="lessThan">
      <formula>72</formula>
    </cfRule>
  </conditionalFormatting>
  <conditionalFormatting sqref="H2:I100">
    <cfRule type="containsText" dxfId="15" priority="1" operator="containsText" text="TIDAK LULUS">
      <formula>NOT(ISERROR(SEARCH("TIDAK LULUS",H2)))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showGridLines="0" tabSelected="1" zoomScale="80" zoomScaleNormal="80" zoomScaleSheetLayoutView="50" workbookViewId="0">
      <pane xSplit="7" ySplit="1" topLeftCell="H89" activePane="bottomRight" state="frozen"/>
      <selection pane="topRight" activeCell="H1" sqref="H1"/>
      <selection pane="bottomLeft" activeCell="A2" sqref="A2"/>
      <selection pane="bottomRight" activeCell="K99" sqref="K99"/>
    </sheetView>
  </sheetViews>
  <sheetFormatPr defaultRowHeight="16.5" zeroHeight="1" x14ac:dyDescent="0.3"/>
  <cols>
    <col min="1" max="1" width="4" style="199" customWidth="1"/>
    <col min="2" max="3" width="11.140625" style="39" hidden="1" customWidth="1"/>
    <col min="4" max="5" width="23.140625" style="39" hidden="1" customWidth="1"/>
    <col min="6" max="6" width="36" style="83" customWidth="1"/>
    <col min="7" max="7" width="11.5703125" style="199" customWidth="1"/>
    <col min="8" max="8" width="40.570312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69" customWidth="1"/>
    <col min="22" max="26" width="8.28515625" style="259" customWidth="1"/>
    <col min="27" max="27" width="8.28515625" style="220" customWidth="1"/>
    <col min="28" max="29" width="8.28515625" style="270" customWidth="1"/>
    <col min="30" max="30" width="9.140625" style="255" customWidth="1"/>
    <col min="31" max="31" width="9.140625" style="83" hidden="1" customWidth="1"/>
    <col min="32" max="115" width="9.140625" style="83"/>
    <col min="116" max="116" width="4.28515625" style="83" customWidth="1"/>
    <col min="117" max="117" width="11.140625" style="83" customWidth="1"/>
    <col min="118" max="118" width="22.28515625" style="83" customWidth="1"/>
    <col min="119" max="124" width="3.28515625" style="83" customWidth="1"/>
    <col min="125" max="125" width="5.28515625" style="83" customWidth="1"/>
    <col min="126" max="131" width="3.28515625" style="83" customWidth="1"/>
    <col min="132" max="132" width="5.5703125" style="83" customWidth="1"/>
    <col min="133" max="138" width="3.28515625" style="83" customWidth="1"/>
    <col min="139" max="139" width="5.42578125" style="83" customWidth="1"/>
    <col min="140" max="145" width="3.28515625" style="83" customWidth="1"/>
    <col min="146" max="146" width="5.42578125" style="83" customWidth="1"/>
    <col min="147" max="150" width="3.28515625" style="83" customWidth="1"/>
    <col min="151" max="151" width="5.7109375" style="83" customWidth="1"/>
    <col min="152" max="157" width="3.28515625" style="83" customWidth="1"/>
    <col min="158" max="158" width="6.28515625" style="83" customWidth="1"/>
    <col min="159" max="164" width="3.28515625" style="83" customWidth="1"/>
    <col min="165" max="165" width="5.85546875" style="83" customWidth="1"/>
    <col min="166" max="171" width="3.28515625" style="83" customWidth="1"/>
    <col min="172" max="172" width="5.28515625" style="83" customWidth="1"/>
    <col min="173" max="178" width="3.28515625" style="83" customWidth="1"/>
    <col min="179" max="179" width="6" style="83" customWidth="1"/>
    <col min="180" max="183" width="3.28515625" style="83" customWidth="1"/>
    <col min="184" max="184" width="5.140625" style="83" customWidth="1"/>
    <col min="185" max="188" width="3.28515625" style="83" customWidth="1"/>
    <col min="189" max="189" width="5.5703125" style="83" customWidth="1"/>
    <col min="190" max="195" width="3.28515625" style="83" customWidth="1"/>
    <col min="196" max="196" width="5.140625" style="83" customWidth="1"/>
    <col min="197" max="202" width="3.28515625" style="83" customWidth="1"/>
    <col min="203" max="203" width="6.7109375" style="83" customWidth="1"/>
    <col min="204" max="207" width="3.28515625" style="83" customWidth="1"/>
    <col min="208" max="208" width="5.5703125" style="83" customWidth="1"/>
    <col min="209" max="209" width="4.28515625" style="83" customWidth="1"/>
    <col min="210" max="212" width="3.28515625" style="83" customWidth="1"/>
    <col min="213" max="213" width="5.5703125" style="83" customWidth="1"/>
    <col min="214" max="219" width="3.85546875" style="83" customWidth="1"/>
    <col min="220" max="220" width="7" style="83" customWidth="1"/>
    <col min="221" max="221" width="3.85546875" style="83" customWidth="1"/>
    <col min="222" max="222" width="3.5703125" style="83" customWidth="1"/>
    <col min="223" max="226" width="3.85546875" style="83" customWidth="1"/>
    <col min="227" max="227" width="6" style="83" customWidth="1"/>
    <col min="228" max="228" width="3.28515625" style="83" customWidth="1"/>
    <col min="229" max="229" width="9" style="83" customWidth="1"/>
    <col min="230" max="239" width="3.28515625" style="83" customWidth="1"/>
    <col min="240" max="241" width="0" style="83" hidden="1" customWidth="1"/>
    <col min="242" max="242" width="5.85546875" style="83" customWidth="1"/>
    <col min="243" max="243" width="4.42578125" style="83" customWidth="1"/>
    <col min="244" max="245" width="4.28515625" style="83" customWidth="1"/>
    <col min="246" max="371" width="9.140625" style="83"/>
    <col min="372" max="372" width="4.28515625" style="83" customWidth="1"/>
    <col min="373" max="373" width="11.140625" style="83" customWidth="1"/>
    <col min="374" max="374" width="22.28515625" style="83" customWidth="1"/>
    <col min="375" max="380" width="3.28515625" style="83" customWidth="1"/>
    <col min="381" max="381" width="5.28515625" style="83" customWidth="1"/>
    <col min="382" max="387" width="3.28515625" style="83" customWidth="1"/>
    <col min="388" max="388" width="5.5703125" style="83" customWidth="1"/>
    <col min="389" max="394" width="3.28515625" style="83" customWidth="1"/>
    <col min="395" max="395" width="5.42578125" style="83" customWidth="1"/>
    <col min="396" max="401" width="3.28515625" style="83" customWidth="1"/>
    <col min="402" max="402" width="5.42578125" style="83" customWidth="1"/>
    <col min="403" max="406" width="3.28515625" style="83" customWidth="1"/>
    <col min="407" max="407" width="5.7109375" style="83" customWidth="1"/>
    <col min="408" max="413" width="3.28515625" style="83" customWidth="1"/>
    <col min="414" max="414" width="6.28515625" style="83" customWidth="1"/>
    <col min="415" max="420" width="3.28515625" style="83" customWidth="1"/>
    <col min="421" max="421" width="5.85546875" style="83" customWidth="1"/>
    <col min="422" max="427" width="3.28515625" style="83" customWidth="1"/>
    <col min="428" max="428" width="5.28515625" style="83" customWidth="1"/>
    <col min="429" max="434" width="3.28515625" style="83" customWidth="1"/>
    <col min="435" max="435" width="6" style="83" customWidth="1"/>
    <col min="436" max="439" width="3.28515625" style="83" customWidth="1"/>
    <col min="440" max="440" width="5.140625" style="83" customWidth="1"/>
    <col min="441" max="444" width="3.28515625" style="83" customWidth="1"/>
    <col min="445" max="445" width="5.5703125" style="83" customWidth="1"/>
    <col min="446" max="451" width="3.28515625" style="83" customWidth="1"/>
    <col min="452" max="452" width="5.140625" style="83" customWidth="1"/>
    <col min="453" max="458" width="3.28515625" style="83" customWidth="1"/>
    <col min="459" max="459" width="6.7109375" style="83" customWidth="1"/>
    <col min="460" max="463" width="3.28515625" style="83" customWidth="1"/>
    <col min="464" max="464" width="5.5703125" style="83" customWidth="1"/>
    <col min="465" max="465" width="4.28515625" style="83" customWidth="1"/>
    <col min="466" max="468" width="3.28515625" style="83" customWidth="1"/>
    <col min="469" max="469" width="5.5703125" style="83" customWidth="1"/>
    <col min="470" max="475" width="3.85546875" style="83" customWidth="1"/>
    <col min="476" max="476" width="7" style="83" customWidth="1"/>
    <col min="477" max="477" width="3.85546875" style="83" customWidth="1"/>
    <col min="478" max="478" width="3.5703125" style="83" customWidth="1"/>
    <col min="479" max="482" width="3.85546875" style="83" customWidth="1"/>
    <col min="483" max="483" width="6" style="83" customWidth="1"/>
    <col min="484" max="484" width="3.28515625" style="83" customWidth="1"/>
    <col min="485" max="485" width="9" style="83" customWidth="1"/>
    <col min="486" max="495" width="3.28515625" style="83" customWidth="1"/>
    <col min="496" max="497" width="0" style="83" hidden="1" customWidth="1"/>
    <col min="498" max="498" width="5.85546875" style="83" customWidth="1"/>
    <col min="499" max="499" width="4.42578125" style="83" customWidth="1"/>
    <col min="500" max="501" width="4.28515625" style="83" customWidth="1"/>
    <col min="502" max="627" width="9.140625" style="83"/>
    <col min="628" max="628" width="4.28515625" style="83" customWidth="1"/>
    <col min="629" max="629" width="11.140625" style="83" customWidth="1"/>
    <col min="630" max="630" width="22.28515625" style="83" customWidth="1"/>
    <col min="631" max="636" width="3.28515625" style="83" customWidth="1"/>
    <col min="637" max="637" width="5.28515625" style="83" customWidth="1"/>
    <col min="638" max="643" width="3.28515625" style="83" customWidth="1"/>
    <col min="644" max="644" width="5.5703125" style="83" customWidth="1"/>
    <col min="645" max="650" width="3.28515625" style="83" customWidth="1"/>
    <col min="651" max="651" width="5.42578125" style="83" customWidth="1"/>
    <col min="652" max="657" width="3.28515625" style="83" customWidth="1"/>
    <col min="658" max="658" width="5.42578125" style="83" customWidth="1"/>
    <col min="659" max="662" width="3.28515625" style="83" customWidth="1"/>
    <col min="663" max="663" width="5.7109375" style="83" customWidth="1"/>
    <col min="664" max="669" width="3.28515625" style="83" customWidth="1"/>
    <col min="670" max="670" width="6.28515625" style="83" customWidth="1"/>
    <col min="671" max="676" width="3.28515625" style="83" customWidth="1"/>
    <col min="677" max="677" width="5.85546875" style="83" customWidth="1"/>
    <col min="678" max="683" width="3.28515625" style="83" customWidth="1"/>
    <col min="684" max="684" width="5.28515625" style="83" customWidth="1"/>
    <col min="685" max="690" width="3.28515625" style="83" customWidth="1"/>
    <col min="691" max="691" width="6" style="83" customWidth="1"/>
    <col min="692" max="695" width="3.28515625" style="83" customWidth="1"/>
    <col min="696" max="696" width="5.140625" style="83" customWidth="1"/>
    <col min="697" max="700" width="3.28515625" style="83" customWidth="1"/>
    <col min="701" max="701" width="5.5703125" style="83" customWidth="1"/>
    <col min="702" max="707" width="3.28515625" style="83" customWidth="1"/>
    <col min="708" max="708" width="5.140625" style="83" customWidth="1"/>
    <col min="709" max="714" width="3.28515625" style="83" customWidth="1"/>
    <col min="715" max="715" width="6.7109375" style="83" customWidth="1"/>
    <col min="716" max="719" width="3.28515625" style="83" customWidth="1"/>
    <col min="720" max="720" width="5.5703125" style="83" customWidth="1"/>
    <col min="721" max="721" width="4.28515625" style="83" customWidth="1"/>
    <col min="722" max="724" width="3.28515625" style="83" customWidth="1"/>
    <col min="725" max="725" width="5.5703125" style="83" customWidth="1"/>
    <col min="726" max="731" width="3.85546875" style="83" customWidth="1"/>
    <col min="732" max="732" width="7" style="83" customWidth="1"/>
    <col min="733" max="733" width="3.85546875" style="83" customWidth="1"/>
    <col min="734" max="734" width="3.5703125" style="83" customWidth="1"/>
    <col min="735" max="738" width="3.85546875" style="83" customWidth="1"/>
    <col min="739" max="739" width="6" style="83" customWidth="1"/>
    <col min="740" max="740" width="3.28515625" style="83" customWidth="1"/>
    <col min="741" max="741" width="9" style="83" customWidth="1"/>
    <col min="742" max="751" width="3.28515625" style="83" customWidth="1"/>
    <col min="752" max="753" width="0" style="83" hidden="1" customWidth="1"/>
    <col min="754" max="754" width="5.85546875" style="83" customWidth="1"/>
    <col min="755" max="755" width="4.42578125" style="83" customWidth="1"/>
    <col min="756" max="757" width="4.28515625" style="83" customWidth="1"/>
    <col min="758" max="883" width="9.140625" style="83"/>
    <col min="884" max="884" width="4.28515625" style="83" customWidth="1"/>
    <col min="885" max="885" width="11.140625" style="83" customWidth="1"/>
    <col min="886" max="886" width="22.28515625" style="83" customWidth="1"/>
    <col min="887" max="892" width="3.28515625" style="83" customWidth="1"/>
    <col min="893" max="893" width="5.28515625" style="83" customWidth="1"/>
    <col min="894" max="899" width="3.28515625" style="83" customWidth="1"/>
    <col min="900" max="900" width="5.5703125" style="83" customWidth="1"/>
    <col min="901" max="906" width="3.28515625" style="83" customWidth="1"/>
    <col min="907" max="907" width="5.42578125" style="83" customWidth="1"/>
    <col min="908" max="913" width="3.28515625" style="83" customWidth="1"/>
    <col min="914" max="914" width="5.42578125" style="83" customWidth="1"/>
    <col min="915" max="918" width="3.28515625" style="83" customWidth="1"/>
    <col min="919" max="919" width="5.7109375" style="83" customWidth="1"/>
    <col min="920" max="925" width="3.28515625" style="83" customWidth="1"/>
    <col min="926" max="926" width="6.28515625" style="83" customWidth="1"/>
    <col min="927" max="932" width="3.28515625" style="83" customWidth="1"/>
    <col min="933" max="933" width="5.85546875" style="83" customWidth="1"/>
    <col min="934" max="939" width="3.28515625" style="83" customWidth="1"/>
    <col min="940" max="940" width="5.28515625" style="83" customWidth="1"/>
    <col min="941" max="946" width="3.28515625" style="83" customWidth="1"/>
    <col min="947" max="947" width="6" style="83" customWidth="1"/>
    <col min="948" max="951" width="3.28515625" style="83" customWidth="1"/>
    <col min="952" max="952" width="5.140625" style="83" customWidth="1"/>
    <col min="953" max="956" width="3.28515625" style="83" customWidth="1"/>
    <col min="957" max="957" width="5.5703125" style="83" customWidth="1"/>
    <col min="958" max="963" width="3.28515625" style="83" customWidth="1"/>
    <col min="964" max="964" width="5.140625" style="83" customWidth="1"/>
    <col min="965" max="970" width="3.28515625" style="83" customWidth="1"/>
    <col min="971" max="971" width="6.7109375" style="83" customWidth="1"/>
    <col min="972" max="975" width="3.28515625" style="83" customWidth="1"/>
    <col min="976" max="976" width="5.5703125" style="83" customWidth="1"/>
    <col min="977" max="977" width="4.28515625" style="83" customWidth="1"/>
    <col min="978" max="980" width="3.28515625" style="83" customWidth="1"/>
    <col min="981" max="981" width="5.5703125" style="83" customWidth="1"/>
    <col min="982" max="987" width="3.85546875" style="83" customWidth="1"/>
    <col min="988" max="988" width="7" style="83" customWidth="1"/>
    <col min="989" max="989" width="3.85546875" style="83" customWidth="1"/>
    <col min="990" max="990" width="3.5703125" style="83" customWidth="1"/>
    <col min="991" max="994" width="3.85546875" style="83" customWidth="1"/>
    <col min="995" max="995" width="6" style="83" customWidth="1"/>
    <col min="996" max="996" width="3.28515625" style="83" customWidth="1"/>
    <col min="997" max="997" width="9" style="83" customWidth="1"/>
    <col min="998" max="1007" width="3.28515625" style="83" customWidth="1"/>
    <col min="1008" max="1009" width="0" style="83" hidden="1" customWidth="1"/>
    <col min="1010" max="1010" width="5.85546875" style="83" customWidth="1"/>
    <col min="1011" max="1011" width="4.42578125" style="83" customWidth="1"/>
    <col min="1012" max="1013" width="4.28515625" style="83" customWidth="1"/>
    <col min="1014" max="1139" width="9.140625" style="83"/>
    <col min="1140" max="1140" width="4.28515625" style="83" customWidth="1"/>
    <col min="1141" max="1141" width="11.140625" style="83" customWidth="1"/>
    <col min="1142" max="1142" width="22.28515625" style="83" customWidth="1"/>
    <col min="1143" max="1148" width="3.28515625" style="83" customWidth="1"/>
    <col min="1149" max="1149" width="5.28515625" style="83" customWidth="1"/>
    <col min="1150" max="1155" width="3.28515625" style="83" customWidth="1"/>
    <col min="1156" max="1156" width="5.5703125" style="83" customWidth="1"/>
    <col min="1157" max="1162" width="3.28515625" style="83" customWidth="1"/>
    <col min="1163" max="1163" width="5.42578125" style="83" customWidth="1"/>
    <col min="1164" max="1169" width="3.28515625" style="83" customWidth="1"/>
    <col min="1170" max="1170" width="5.42578125" style="83" customWidth="1"/>
    <col min="1171" max="1174" width="3.28515625" style="83" customWidth="1"/>
    <col min="1175" max="1175" width="5.7109375" style="83" customWidth="1"/>
    <col min="1176" max="1181" width="3.28515625" style="83" customWidth="1"/>
    <col min="1182" max="1182" width="6.28515625" style="83" customWidth="1"/>
    <col min="1183" max="1188" width="3.28515625" style="83" customWidth="1"/>
    <col min="1189" max="1189" width="5.85546875" style="83" customWidth="1"/>
    <col min="1190" max="1195" width="3.28515625" style="83" customWidth="1"/>
    <col min="1196" max="1196" width="5.28515625" style="83" customWidth="1"/>
    <col min="1197" max="1202" width="3.28515625" style="83" customWidth="1"/>
    <col min="1203" max="1203" width="6" style="83" customWidth="1"/>
    <col min="1204" max="1207" width="3.28515625" style="83" customWidth="1"/>
    <col min="1208" max="1208" width="5.140625" style="83" customWidth="1"/>
    <col min="1209" max="1212" width="3.28515625" style="83" customWidth="1"/>
    <col min="1213" max="1213" width="5.5703125" style="83" customWidth="1"/>
    <col min="1214" max="1219" width="3.28515625" style="83" customWidth="1"/>
    <col min="1220" max="1220" width="5.140625" style="83" customWidth="1"/>
    <col min="1221" max="1226" width="3.28515625" style="83" customWidth="1"/>
    <col min="1227" max="1227" width="6.7109375" style="83" customWidth="1"/>
    <col min="1228" max="1231" width="3.28515625" style="83" customWidth="1"/>
    <col min="1232" max="1232" width="5.5703125" style="83" customWidth="1"/>
    <col min="1233" max="1233" width="4.28515625" style="83" customWidth="1"/>
    <col min="1234" max="1236" width="3.28515625" style="83" customWidth="1"/>
    <col min="1237" max="1237" width="5.5703125" style="83" customWidth="1"/>
    <col min="1238" max="1243" width="3.85546875" style="83" customWidth="1"/>
    <col min="1244" max="1244" width="7" style="83" customWidth="1"/>
    <col min="1245" max="1245" width="3.85546875" style="83" customWidth="1"/>
    <col min="1246" max="1246" width="3.5703125" style="83" customWidth="1"/>
    <col min="1247" max="1250" width="3.85546875" style="83" customWidth="1"/>
    <col min="1251" max="1251" width="6" style="83" customWidth="1"/>
    <col min="1252" max="1252" width="3.28515625" style="83" customWidth="1"/>
    <col min="1253" max="1253" width="9" style="83" customWidth="1"/>
    <col min="1254" max="1263" width="3.28515625" style="83" customWidth="1"/>
    <col min="1264" max="1265" width="0" style="83" hidden="1" customWidth="1"/>
    <col min="1266" max="1266" width="5.85546875" style="83" customWidth="1"/>
    <col min="1267" max="1267" width="4.42578125" style="83" customWidth="1"/>
    <col min="1268" max="1269" width="4.28515625" style="83" customWidth="1"/>
    <col min="1270" max="1395" width="9.140625" style="83"/>
    <col min="1396" max="1396" width="4.28515625" style="83" customWidth="1"/>
    <col min="1397" max="1397" width="11.140625" style="83" customWidth="1"/>
    <col min="1398" max="1398" width="22.28515625" style="83" customWidth="1"/>
    <col min="1399" max="1404" width="3.28515625" style="83" customWidth="1"/>
    <col min="1405" max="1405" width="5.28515625" style="83" customWidth="1"/>
    <col min="1406" max="1411" width="3.28515625" style="83" customWidth="1"/>
    <col min="1412" max="1412" width="5.5703125" style="83" customWidth="1"/>
    <col min="1413" max="1418" width="3.28515625" style="83" customWidth="1"/>
    <col min="1419" max="1419" width="5.42578125" style="83" customWidth="1"/>
    <col min="1420" max="1425" width="3.28515625" style="83" customWidth="1"/>
    <col min="1426" max="1426" width="5.42578125" style="83" customWidth="1"/>
    <col min="1427" max="1430" width="3.28515625" style="83" customWidth="1"/>
    <col min="1431" max="1431" width="5.7109375" style="83" customWidth="1"/>
    <col min="1432" max="1437" width="3.28515625" style="83" customWidth="1"/>
    <col min="1438" max="1438" width="6.28515625" style="83" customWidth="1"/>
    <col min="1439" max="1444" width="3.28515625" style="83" customWidth="1"/>
    <col min="1445" max="1445" width="5.85546875" style="83" customWidth="1"/>
    <col min="1446" max="1451" width="3.28515625" style="83" customWidth="1"/>
    <col min="1452" max="1452" width="5.28515625" style="83" customWidth="1"/>
    <col min="1453" max="1458" width="3.28515625" style="83" customWidth="1"/>
    <col min="1459" max="1459" width="6" style="83" customWidth="1"/>
    <col min="1460" max="1463" width="3.28515625" style="83" customWidth="1"/>
    <col min="1464" max="1464" width="5.140625" style="83" customWidth="1"/>
    <col min="1465" max="1468" width="3.28515625" style="83" customWidth="1"/>
    <col min="1469" max="1469" width="5.5703125" style="83" customWidth="1"/>
    <col min="1470" max="1475" width="3.28515625" style="83" customWidth="1"/>
    <col min="1476" max="1476" width="5.140625" style="83" customWidth="1"/>
    <col min="1477" max="1482" width="3.28515625" style="83" customWidth="1"/>
    <col min="1483" max="1483" width="6.7109375" style="83" customWidth="1"/>
    <col min="1484" max="1487" width="3.28515625" style="83" customWidth="1"/>
    <col min="1488" max="1488" width="5.5703125" style="83" customWidth="1"/>
    <col min="1489" max="1489" width="4.28515625" style="83" customWidth="1"/>
    <col min="1490" max="1492" width="3.28515625" style="83" customWidth="1"/>
    <col min="1493" max="1493" width="5.5703125" style="83" customWidth="1"/>
    <col min="1494" max="1499" width="3.85546875" style="83" customWidth="1"/>
    <col min="1500" max="1500" width="7" style="83" customWidth="1"/>
    <col min="1501" max="1501" width="3.85546875" style="83" customWidth="1"/>
    <col min="1502" max="1502" width="3.5703125" style="83" customWidth="1"/>
    <col min="1503" max="1506" width="3.85546875" style="83" customWidth="1"/>
    <col min="1507" max="1507" width="6" style="83" customWidth="1"/>
    <col min="1508" max="1508" width="3.28515625" style="83" customWidth="1"/>
    <col min="1509" max="1509" width="9" style="83" customWidth="1"/>
    <col min="1510" max="1519" width="3.28515625" style="83" customWidth="1"/>
    <col min="1520" max="1521" width="0" style="83" hidden="1" customWidth="1"/>
    <col min="1522" max="1522" width="5.85546875" style="83" customWidth="1"/>
    <col min="1523" max="1523" width="4.42578125" style="83" customWidth="1"/>
    <col min="1524" max="1525" width="4.28515625" style="83" customWidth="1"/>
    <col min="1526" max="1651" width="9.140625" style="83"/>
    <col min="1652" max="1652" width="4.28515625" style="83" customWidth="1"/>
    <col min="1653" max="1653" width="11.140625" style="83" customWidth="1"/>
    <col min="1654" max="1654" width="22.28515625" style="83" customWidth="1"/>
    <col min="1655" max="1660" width="3.28515625" style="83" customWidth="1"/>
    <col min="1661" max="1661" width="5.28515625" style="83" customWidth="1"/>
    <col min="1662" max="1667" width="3.28515625" style="83" customWidth="1"/>
    <col min="1668" max="1668" width="5.5703125" style="83" customWidth="1"/>
    <col min="1669" max="1674" width="3.28515625" style="83" customWidth="1"/>
    <col min="1675" max="1675" width="5.42578125" style="83" customWidth="1"/>
    <col min="1676" max="1681" width="3.28515625" style="83" customWidth="1"/>
    <col min="1682" max="1682" width="5.42578125" style="83" customWidth="1"/>
    <col min="1683" max="1686" width="3.28515625" style="83" customWidth="1"/>
    <col min="1687" max="1687" width="5.7109375" style="83" customWidth="1"/>
    <col min="1688" max="1693" width="3.28515625" style="83" customWidth="1"/>
    <col min="1694" max="1694" width="6.28515625" style="83" customWidth="1"/>
    <col min="1695" max="1700" width="3.28515625" style="83" customWidth="1"/>
    <col min="1701" max="1701" width="5.85546875" style="83" customWidth="1"/>
    <col min="1702" max="1707" width="3.28515625" style="83" customWidth="1"/>
    <col min="1708" max="1708" width="5.28515625" style="83" customWidth="1"/>
    <col min="1709" max="1714" width="3.28515625" style="83" customWidth="1"/>
    <col min="1715" max="1715" width="6" style="83" customWidth="1"/>
    <col min="1716" max="1719" width="3.28515625" style="83" customWidth="1"/>
    <col min="1720" max="1720" width="5.140625" style="83" customWidth="1"/>
    <col min="1721" max="1724" width="3.28515625" style="83" customWidth="1"/>
    <col min="1725" max="1725" width="5.5703125" style="83" customWidth="1"/>
    <col min="1726" max="1731" width="3.28515625" style="83" customWidth="1"/>
    <col min="1732" max="1732" width="5.140625" style="83" customWidth="1"/>
    <col min="1733" max="1738" width="3.28515625" style="83" customWidth="1"/>
    <col min="1739" max="1739" width="6.7109375" style="83" customWidth="1"/>
    <col min="1740" max="1743" width="3.28515625" style="83" customWidth="1"/>
    <col min="1744" max="1744" width="5.5703125" style="83" customWidth="1"/>
    <col min="1745" max="1745" width="4.28515625" style="83" customWidth="1"/>
    <col min="1746" max="1748" width="3.28515625" style="83" customWidth="1"/>
    <col min="1749" max="1749" width="5.5703125" style="83" customWidth="1"/>
    <col min="1750" max="1755" width="3.85546875" style="83" customWidth="1"/>
    <col min="1756" max="1756" width="7" style="83" customWidth="1"/>
    <col min="1757" max="1757" width="3.85546875" style="83" customWidth="1"/>
    <col min="1758" max="1758" width="3.5703125" style="83" customWidth="1"/>
    <col min="1759" max="1762" width="3.85546875" style="83" customWidth="1"/>
    <col min="1763" max="1763" width="6" style="83" customWidth="1"/>
    <col min="1764" max="1764" width="3.28515625" style="83" customWidth="1"/>
    <col min="1765" max="1765" width="9" style="83" customWidth="1"/>
    <col min="1766" max="1775" width="3.28515625" style="83" customWidth="1"/>
    <col min="1776" max="1777" width="0" style="83" hidden="1" customWidth="1"/>
    <col min="1778" max="1778" width="5.85546875" style="83" customWidth="1"/>
    <col min="1779" max="1779" width="4.42578125" style="83" customWidth="1"/>
    <col min="1780" max="1781" width="4.28515625" style="83" customWidth="1"/>
    <col min="1782" max="1907" width="9.140625" style="83"/>
    <col min="1908" max="1908" width="4.28515625" style="83" customWidth="1"/>
    <col min="1909" max="1909" width="11.140625" style="83" customWidth="1"/>
    <col min="1910" max="1910" width="22.28515625" style="83" customWidth="1"/>
    <col min="1911" max="1916" width="3.28515625" style="83" customWidth="1"/>
    <col min="1917" max="1917" width="5.28515625" style="83" customWidth="1"/>
    <col min="1918" max="1923" width="3.28515625" style="83" customWidth="1"/>
    <col min="1924" max="1924" width="5.5703125" style="83" customWidth="1"/>
    <col min="1925" max="1930" width="3.28515625" style="83" customWidth="1"/>
    <col min="1931" max="1931" width="5.42578125" style="83" customWidth="1"/>
    <col min="1932" max="1937" width="3.28515625" style="83" customWidth="1"/>
    <col min="1938" max="1938" width="5.42578125" style="83" customWidth="1"/>
    <col min="1939" max="1942" width="3.28515625" style="83" customWidth="1"/>
    <col min="1943" max="1943" width="5.7109375" style="83" customWidth="1"/>
    <col min="1944" max="1949" width="3.28515625" style="83" customWidth="1"/>
    <col min="1950" max="1950" width="6.28515625" style="83" customWidth="1"/>
    <col min="1951" max="1956" width="3.28515625" style="83" customWidth="1"/>
    <col min="1957" max="1957" width="5.85546875" style="83" customWidth="1"/>
    <col min="1958" max="1963" width="3.28515625" style="83" customWidth="1"/>
    <col min="1964" max="1964" width="5.28515625" style="83" customWidth="1"/>
    <col min="1965" max="1970" width="3.28515625" style="83" customWidth="1"/>
    <col min="1971" max="1971" width="6" style="83" customWidth="1"/>
    <col min="1972" max="1975" width="3.28515625" style="83" customWidth="1"/>
    <col min="1976" max="1976" width="5.140625" style="83" customWidth="1"/>
    <col min="1977" max="1980" width="3.28515625" style="83" customWidth="1"/>
    <col min="1981" max="1981" width="5.5703125" style="83" customWidth="1"/>
    <col min="1982" max="1987" width="3.28515625" style="83" customWidth="1"/>
    <col min="1988" max="1988" width="5.140625" style="83" customWidth="1"/>
    <col min="1989" max="1994" width="3.28515625" style="83" customWidth="1"/>
    <col min="1995" max="1995" width="6.7109375" style="83" customWidth="1"/>
    <col min="1996" max="1999" width="3.28515625" style="83" customWidth="1"/>
    <col min="2000" max="2000" width="5.5703125" style="83" customWidth="1"/>
    <col min="2001" max="2001" width="4.28515625" style="83" customWidth="1"/>
    <col min="2002" max="2004" width="3.28515625" style="83" customWidth="1"/>
    <col min="2005" max="2005" width="5.5703125" style="83" customWidth="1"/>
    <col min="2006" max="2011" width="3.85546875" style="83" customWidth="1"/>
    <col min="2012" max="2012" width="7" style="83" customWidth="1"/>
    <col min="2013" max="2013" width="3.85546875" style="83" customWidth="1"/>
    <col min="2014" max="2014" width="3.5703125" style="83" customWidth="1"/>
    <col min="2015" max="2018" width="3.85546875" style="83" customWidth="1"/>
    <col min="2019" max="2019" width="6" style="83" customWidth="1"/>
    <col min="2020" max="2020" width="3.28515625" style="83" customWidth="1"/>
    <col min="2021" max="2021" width="9" style="83" customWidth="1"/>
    <col min="2022" max="2031" width="3.28515625" style="83" customWidth="1"/>
    <col min="2032" max="2033" width="0" style="83" hidden="1" customWidth="1"/>
    <col min="2034" max="2034" width="5.85546875" style="83" customWidth="1"/>
    <col min="2035" max="2035" width="4.42578125" style="83" customWidth="1"/>
    <col min="2036" max="2037" width="4.28515625" style="83" customWidth="1"/>
    <col min="2038" max="2163" width="9.140625" style="83"/>
    <col min="2164" max="2164" width="4.28515625" style="83" customWidth="1"/>
    <col min="2165" max="2165" width="11.140625" style="83" customWidth="1"/>
    <col min="2166" max="2166" width="22.28515625" style="83" customWidth="1"/>
    <col min="2167" max="2172" width="3.28515625" style="83" customWidth="1"/>
    <col min="2173" max="2173" width="5.28515625" style="83" customWidth="1"/>
    <col min="2174" max="2179" width="3.28515625" style="83" customWidth="1"/>
    <col min="2180" max="2180" width="5.5703125" style="83" customWidth="1"/>
    <col min="2181" max="2186" width="3.28515625" style="83" customWidth="1"/>
    <col min="2187" max="2187" width="5.42578125" style="83" customWidth="1"/>
    <col min="2188" max="2193" width="3.28515625" style="83" customWidth="1"/>
    <col min="2194" max="2194" width="5.42578125" style="83" customWidth="1"/>
    <col min="2195" max="2198" width="3.28515625" style="83" customWidth="1"/>
    <col min="2199" max="2199" width="5.7109375" style="83" customWidth="1"/>
    <col min="2200" max="2205" width="3.28515625" style="83" customWidth="1"/>
    <col min="2206" max="2206" width="6.28515625" style="83" customWidth="1"/>
    <col min="2207" max="2212" width="3.28515625" style="83" customWidth="1"/>
    <col min="2213" max="2213" width="5.85546875" style="83" customWidth="1"/>
    <col min="2214" max="2219" width="3.28515625" style="83" customWidth="1"/>
    <col min="2220" max="2220" width="5.28515625" style="83" customWidth="1"/>
    <col min="2221" max="2226" width="3.28515625" style="83" customWidth="1"/>
    <col min="2227" max="2227" width="6" style="83" customWidth="1"/>
    <col min="2228" max="2231" width="3.28515625" style="83" customWidth="1"/>
    <col min="2232" max="2232" width="5.140625" style="83" customWidth="1"/>
    <col min="2233" max="2236" width="3.28515625" style="83" customWidth="1"/>
    <col min="2237" max="2237" width="5.5703125" style="83" customWidth="1"/>
    <col min="2238" max="2243" width="3.28515625" style="83" customWidth="1"/>
    <col min="2244" max="2244" width="5.140625" style="83" customWidth="1"/>
    <col min="2245" max="2250" width="3.28515625" style="83" customWidth="1"/>
    <col min="2251" max="2251" width="6.7109375" style="83" customWidth="1"/>
    <col min="2252" max="2255" width="3.28515625" style="83" customWidth="1"/>
    <col min="2256" max="2256" width="5.5703125" style="83" customWidth="1"/>
    <col min="2257" max="2257" width="4.28515625" style="83" customWidth="1"/>
    <col min="2258" max="2260" width="3.28515625" style="83" customWidth="1"/>
    <col min="2261" max="2261" width="5.5703125" style="83" customWidth="1"/>
    <col min="2262" max="2267" width="3.85546875" style="83" customWidth="1"/>
    <col min="2268" max="2268" width="7" style="83" customWidth="1"/>
    <col min="2269" max="2269" width="3.85546875" style="83" customWidth="1"/>
    <col min="2270" max="2270" width="3.5703125" style="83" customWidth="1"/>
    <col min="2271" max="2274" width="3.85546875" style="83" customWidth="1"/>
    <col min="2275" max="2275" width="6" style="83" customWidth="1"/>
    <col min="2276" max="2276" width="3.28515625" style="83" customWidth="1"/>
    <col min="2277" max="2277" width="9" style="83" customWidth="1"/>
    <col min="2278" max="2287" width="3.28515625" style="83" customWidth="1"/>
    <col min="2288" max="2289" width="0" style="83" hidden="1" customWidth="1"/>
    <col min="2290" max="2290" width="5.85546875" style="83" customWidth="1"/>
    <col min="2291" max="2291" width="4.42578125" style="83" customWidth="1"/>
    <col min="2292" max="2293" width="4.28515625" style="83" customWidth="1"/>
    <col min="2294" max="2419" width="9.140625" style="83"/>
    <col min="2420" max="2420" width="4.28515625" style="83" customWidth="1"/>
    <col min="2421" max="2421" width="11.140625" style="83" customWidth="1"/>
    <col min="2422" max="2422" width="22.28515625" style="83" customWidth="1"/>
    <col min="2423" max="2428" width="3.28515625" style="83" customWidth="1"/>
    <col min="2429" max="2429" width="5.28515625" style="83" customWidth="1"/>
    <col min="2430" max="2435" width="3.28515625" style="83" customWidth="1"/>
    <col min="2436" max="2436" width="5.5703125" style="83" customWidth="1"/>
    <col min="2437" max="2442" width="3.28515625" style="83" customWidth="1"/>
    <col min="2443" max="2443" width="5.42578125" style="83" customWidth="1"/>
    <col min="2444" max="2449" width="3.28515625" style="83" customWidth="1"/>
    <col min="2450" max="2450" width="5.42578125" style="83" customWidth="1"/>
    <col min="2451" max="2454" width="3.28515625" style="83" customWidth="1"/>
    <col min="2455" max="2455" width="5.7109375" style="83" customWidth="1"/>
    <col min="2456" max="2461" width="3.28515625" style="83" customWidth="1"/>
    <col min="2462" max="2462" width="6.28515625" style="83" customWidth="1"/>
    <col min="2463" max="2468" width="3.28515625" style="83" customWidth="1"/>
    <col min="2469" max="2469" width="5.85546875" style="83" customWidth="1"/>
    <col min="2470" max="2475" width="3.28515625" style="83" customWidth="1"/>
    <col min="2476" max="2476" width="5.28515625" style="83" customWidth="1"/>
    <col min="2477" max="2482" width="3.28515625" style="83" customWidth="1"/>
    <col min="2483" max="2483" width="6" style="83" customWidth="1"/>
    <col min="2484" max="2487" width="3.28515625" style="83" customWidth="1"/>
    <col min="2488" max="2488" width="5.140625" style="83" customWidth="1"/>
    <col min="2489" max="2492" width="3.28515625" style="83" customWidth="1"/>
    <col min="2493" max="2493" width="5.5703125" style="83" customWidth="1"/>
    <col min="2494" max="2499" width="3.28515625" style="83" customWidth="1"/>
    <col min="2500" max="2500" width="5.140625" style="83" customWidth="1"/>
    <col min="2501" max="2506" width="3.28515625" style="83" customWidth="1"/>
    <col min="2507" max="2507" width="6.7109375" style="83" customWidth="1"/>
    <col min="2508" max="2511" width="3.28515625" style="83" customWidth="1"/>
    <col min="2512" max="2512" width="5.5703125" style="83" customWidth="1"/>
    <col min="2513" max="2513" width="4.28515625" style="83" customWidth="1"/>
    <col min="2514" max="2516" width="3.28515625" style="83" customWidth="1"/>
    <col min="2517" max="2517" width="5.5703125" style="83" customWidth="1"/>
    <col min="2518" max="2523" width="3.85546875" style="83" customWidth="1"/>
    <col min="2524" max="2524" width="7" style="83" customWidth="1"/>
    <col min="2525" max="2525" width="3.85546875" style="83" customWidth="1"/>
    <col min="2526" max="2526" width="3.5703125" style="83" customWidth="1"/>
    <col min="2527" max="2530" width="3.85546875" style="83" customWidth="1"/>
    <col min="2531" max="2531" width="6" style="83" customWidth="1"/>
    <col min="2532" max="2532" width="3.28515625" style="83" customWidth="1"/>
    <col min="2533" max="2533" width="9" style="83" customWidth="1"/>
    <col min="2534" max="2543" width="3.28515625" style="83" customWidth="1"/>
    <col min="2544" max="2545" width="0" style="83" hidden="1" customWidth="1"/>
    <col min="2546" max="2546" width="5.85546875" style="83" customWidth="1"/>
    <col min="2547" max="2547" width="4.42578125" style="83" customWidth="1"/>
    <col min="2548" max="2549" width="4.28515625" style="83" customWidth="1"/>
    <col min="2550" max="2675" width="9.140625" style="83"/>
    <col min="2676" max="2676" width="4.28515625" style="83" customWidth="1"/>
    <col min="2677" max="2677" width="11.140625" style="83" customWidth="1"/>
    <col min="2678" max="2678" width="22.28515625" style="83" customWidth="1"/>
    <col min="2679" max="2684" width="3.28515625" style="83" customWidth="1"/>
    <col min="2685" max="2685" width="5.28515625" style="83" customWidth="1"/>
    <col min="2686" max="2691" width="3.28515625" style="83" customWidth="1"/>
    <col min="2692" max="2692" width="5.5703125" style="83" customWidth="1"/>
    <col min="2693" max="2698" width="3.28515625" style="83" customWidth="1"/>
    <col min="2699" max="2699" width="5.42578125" style="83" customWidth="1"/>
    <col min="2700" max="2705" width="3.28515625" style="83" customWidth="1"/>
    <col min="2706" max="2706" width="5.42578125" style="83" customWidth="1"/>
    <col min="2707" max="2710" width="3.28515625" style="83" customWidth="1"/>
    <col min="2711" max="2711" width="5.7109375" style="83" customWidth="1"/>
    <col min="2712" max="2717" width="3.28515625" style="83" customWidth="1"/>
    <col min="2718" max="2718" width="6.28515625" style="83" customWidth="1"/>
    <col min="2719" max="2724" width="3.28515625" style="83" customWidth="1"/>
    <col min="2725" max="2725" width="5.85546875" style="83" customWidth="1"/>
    <col min="2726" max="2731" width="3.28515625" style="83" customWidth="1"/>
    <col min="2732" max="2732" width="5.28515625" style="83" customWidth="1"/>
    <col min="2733" max="2738" width="3.28515625" style="83" customWidth="1"/>
    <col min="2739" max="2739" width="6" style="83" customWidth="1"/>
    <col min="2740" max="2743" width="3.28515625" style="83" customWidth="1"/>
    <col min="2744" max="2744" width="5.140625" style="83" customWidth="1"/>
    <col min="2745" max="2748" width="3.28515625" style="83" customWidth="1"/>
    <col min="2749" max="2749" width="5.5703125" style="83" customWidth="1"/>
    <col min="2750" max="2755" width="3.28515625" style="83" customWidth="1"/>
    <col min="2756" max="2756" width="5.140625" style="83" customWidth="1"/>
    <col min="2757" max="2762" width="3.28515625" style="83" customWidth="1"/>
    <col min="2763" max="2763" width="6.7109375" style="83" customWidth="1"/>
    <col min="2764" max="2767" width="3.28515625" style="83" customWidth="1"/>
    <col min="2768" max="2768" width="5.5703125" style="83" customWidth="1"/>
    <col min="2769" max="2769" width="4.28515625" style="83" customWidth="1"/>
    <col min="2770" max="2772" width="3.28515625" style="83" customWidth="1"/>
    <col min="2773" max="2773" width="5.5703125" style="83" customWidth="1"/>
    <col min="2774" max="2779" width="3.85546875" style="83" customWidth="1"/>
    <col min="2780" max="2780" width="7" style="83" customWidth="1"/>
    <col min="2781" max="2781" width="3.85546875" style="83" customWidth="1"/>
    <col min="2782" max="2782" width="3.5703125" style="83" customWidth="1"/>
    <col min="2783" max="2786" width="3.85546875" style="83" customWidth="1"/>
    <col min="2787" max="2787" width="6" style="83" customWidth="1"/>
    <col min="2788" max="2788" width="3.28515625" style="83" customWidth="1"/>
    <col min="2789" max="2789" width="9" style="83" customWidth="1"/>
    <col min="2790" max="2799" width="3.28515625" style="83" customWidth="1"/>
    <col min="2800" max="2801" width="0" style="83" hidden="1" customWidth="1"/>
    <col min="2802" max="2802" width="5.85546875" style="83" customWidth="1"/>
    <col min="2803" max="2803" width="4.42578125" style="83" customWidth="1"/>
    <col min="2804" max="2805" width="4.28515625" style="83" customWidth="1"/>
    <col min="2806" max="2931" width="9.140625" style="83"/>
    <col min="2932" max="2932" width="4.28515625" style="83" customWidth="1"/>
    <col min="2933" max="2933" width="11.140625" style="83" customWidth="1"/>
    <col min="2934" max="2934" width="22.28515625" style="83" customWidth="1"/>
    <col min="2935" max="2940" width="3.28515625" style="83" customWidth="1"/>
    <col min="2941" max="2941" width="5.28515625" style="83" customWidth="1"/>
    <col min="2942" max="2947" width="3.28515625" style="83" customWidth="1"/>
    <col min="2948" max="2948" width="5.5703125" style="83" customWidth="1"/>
    <col min="2949" max="2954" width="3.28515625" style="83" customWidth="1"/>
    <col min="2955" max="2955" width="5.42578125" style="83" customWidth="1"/>
    <col min="2956" max="2961" width="3.28515625" style="83" customWidth="1"/>
    <col min="2962" max="2962" width="5.42578125" style="83" customWidth="1"/>
    <col min="2963" max="2966" width="3.28515625" style="83" customWidth="1"/>
    <col min="2967" max="2967" width="5.7109375" style="83" customWidth="1"/>
    <col min="2968" max="2973" width="3.28515625" style="83" customWidth="1"/>
    <col min="2974" max="2974" width="6.28515625" style="83" customWidth="1"/>
    <col min="2975" max="2980" width="3.28515625" style="83" customWidth="1"/>
    <col min="2981" max="2981" width="5.85546875" style="83" customWidth="1"/>
    <col min="2982" max="2987" width="3.28515625" style="83" customWidth="1"/>
    <col min="2988" max="2988" width="5.28515625" style="83" customWidth="1"/>
    <col min="2989" max="2994" width="3.28515625" style="83" customWidth="1"/>
    <col min="2995" max="2995" width="6" style="83" customWidth="1"/>
    <col min="2996" max="2999" width="3.28515625" style="83" customWidth="1"/>
    <col min="3000" max="3000" width="5.140625" style="83" customWidth="1"/>
    <col min="3001" max="3004" width="3.28515625" style="83" customWidth="1"/>
    <col min="3005" max="3005" width="5.5703125" style="83" customWidth="1"/>
    <col min="3006" max="3011" width="3.28515625" style="83" customWidth="1"/>
    <col min="3012" max="3012" width="5.140625" style="83" customWidth="1"/>
    <col min="3013" max="3018" width="3.28515625" style="83" customWidth="1"/>
    <col min="3019" max="3019" width="6.7109375" style="83" customWidth="1"/>
    <col min="3020" max="3023" width="3.28515625" style="83" customWidth="1"/>
    <col min="3024" max="3024" width="5.5703125" style="83" customWidth="1"/>
    <col min="3025" max="3025" width="4.28515625" style="83" customWidth="1"/>
    <col min="3026" max="3028" width="3.28515625" style="83" customWidth="1"/>
    <col min="3029" max="3029" width="5.5703125" style="83" customWidth="1"/>
    <col min="3030" max="3035" width="3.85546875" style="83" customWidth="1"/>
    <col min="3036" max="3036" width="7" style="83" customWidth="1"/>
    <col min="3037" max="3037" width="3.85546875" style="83" customWidth="1"/>
    <col min="3038" max="3038" width="3.5703125" style="83" customWidth="1"/>
    <col min="3039" max="3042" width="3.85546875" style="83" customWidth="1"/>
    <col min="3043" max="3043" width="6" style="83" customWidth="1"/>
    <col min="3044" max="3044" width="3.28515625" style="83" customWidth="1"/>
    <col min="3045" max="3045" width="9" style="83" customWidth="1"/>
    <col min="3046" max="3055" width="3.28515625" style="83" customWidth="1"/>
    <col min="3056" max="3057" width="0" style="83" hidden="1" customWidth="1"/>
    <col min="3058" max="3058" width="5.85546875" style="83" customWidth="1"/>
    <col min="3059" max="3059" width="4.42578125" style="83" customWidth="1"/>
    <col min="3060" max="3061" width="4.28515625" style="83" customWidth="1"/>
    <col min="3062" max="3187" width="9.140625" style="83"/>
    <col min="3188" max="3188" width="4.28515625" style="83" customWidth="1"/>
    <col min="3189" max="3189" width="11.140625" style="83" customWidth="1"/>
    <col min="3190" max="3190" width="22.28515625" style="83" customWidth="1"/>
    <col min="3191" max="3196" width="3.28515625" style="83" customWidth="1"/>
    <col min="3197" max="3197" width="5.28515625" style="83" customWidth="1"/>
    <col min="3198" max="3203" width="3.28515625" style="83" customWidth="1"/>
    <col min="3204" max="3204" width="5.5703125" style="83" customWidth="1"/>
    <col min="3205" max="3210" width="3.28515625" style="83" customWidth="1"/>
    <col min="3211" max="3211" width="5.42578125" style="83" customWidth="1"/>
    <col min="3212" max="3217" width="3.28515625" style="83" customWidth="1"/>
    <col min="3218" max="3218" width="5.42578125" style="83" customWidth="1"/>
    <col min="3219" max="3222" width="3.28515625" style="83" customWidth="1"/>
    <col min="3223" max="3223" width="5.7109375" style="83" customWidth="1"/>
    <col min="3224" max="3229" width="3.28515625" style="83" customWidth="1"/>
    <col min="3230" max="3230" width="6.28515625" style="83" customWidth="1"/>
    <col min="3231" max="3236" width="3.28515625" style="83" customWidth="1"/>
    <col min="3237" max="3237" width="5.85546875" style="83" customWidth="1"/>
    <col min="3238" max="3243" width="3.28515625" style="83" customWidth="1"/>
    <col min="3244" max="3244" width="5.28515625" style="83" customWidth="1"/>
    <col min="3245" max="3250" width="3.28515625" style="83" customWidth="1"/>
    <col min="3251" max="3251" width="6" style="83" customWidth="1"/>
    <col min="3252" max="3255" width="3.28515625" style="83" customWidth="1"/>
    <col min="3256" max="3256" width="5.140625" style="83" customWidth="1"/>
    <col min="3257" max="3260" width="3.28515625" style="83" customWidth="1"/>
    <col min="3261" max="3261" width="5.5703125" style="83" customWidth="1"/>
    <col min="3262" max="3267" width="3.28515625" style="83" customWidth="1"/>
    <col min="3268" max="3268" width="5.140625" style="83" customWidth="1"/>
    <col min="3269" max="3274" width="3.28515625" style="83" customWidth="1"/>
    <col min="3275" max="3275" width="6.7109375" style="83" customWidth="1"/>
    <col min="3276" max="3279" width="3.28515625" style="83" customWidth="1"/>
    <col min="3280" max="3280" width="5.5703125" style="83" customWidth="1"/>
    <col min="3281" max="3281" width="4.28515625" style="83" customWidth="1"/>
    <col min="3282" max="3284" width="3.28515625" style="83" customWidth="1"/>
    <col min="3285" max="3285" width="5.5703125" style="83" customWidth="1"/>
    <col min="3286" max="3291" width="3.85546875" style="83" customWidth="1"/>
    <col min="3292" max="3292" width="7" style="83" customWidth="1"/>
    <col min="3293" max="3293" width="3.85546875" style="83" customWidth="1"/>
    <col min="3294" max="3294" width="3.5703125" style="83" customWidth="1"/>
    <col min="3295" max="3298" width="3.85546875" style="83" customWidth="1"/>
    <col min="3299" max="3299" width="6" style="83" customWidth="1"/>
    <col min="3300" max="3300" width="3.28515625" style="83" customWidth="1"/>
    <col min="3301" max="3301" width="9" style="83" customWidth="1"/>
    <col min="3302" max="3311" width="3.28515625" style="83" customWidth="1"/>
    <col min="3312" max="3313" width="0" style="83" hidden="1" customWidth="1"/>
    <col min="3314" max="3314" width="5.85546875" style="83" customWidth="1"/>
    <col min="3315" max="3315" width="4.42578125" style="83" customWidth="1"/>
    <col min="3316" max="3317" width="4.28515625" style="83" customWidth="1"/>
    <col min="3318" max="3443" width="9.140625" style="83"/>
    <col min="3444" max="3444" width="4.28515625" style="83" customWidth="1"/>
    <col min="3445" max="3445" width="11.140625" style="83" customWidth="1"/>
    <col min="3446" max="3446" width="22.28515625" style="83" customWidth="1"/>
    <col min="3447" max="3452" width="3.28515625" style="83" customWidth="1"/>
    <col min="3453" max="3453" width="5.28515625" style="83" customWidth="1"/>
    <col min="3454" max="3459" width="3.28515625" style="83" customWidth="1"/>
    <col min="3460" max="3460" width="5.5703125" style="83" customWidth="1"/>
    <col min="3461" max="3466" width="3.28515625" style="83" customWidth="1"/>
    <col min="3467" max="3467" width="5.42578125" style="83" customWidth="1"/>
    <col min="3468" max="3473" width="3.28515625" style="83" customWidth="1"/>
    <col min="3474" max="3474" width="5.42578125" style="83" customWidth="1"/>
    <col min="3475" max="3478" width="3.28515625" style="83" customWidth="1"/>
    <col min="3479" max="3479" width="5.7109375" style="83" customWidth="1"/>
    <col min="3480" max="3485" width="3.28515625" style="83" customWidth="1"/>
    <col min="3486" max="3486" width="6.28515625" style="83" customWidth="1"/>
    <col min="3487" max="3492" width="3.28515625" style="83" customWidth="1"/>
    <col min="3493" max="3493" width="5.85546875" style="83" customWidth="1"/>
    <col min="3494" max="3499" width="3.28515625" style="83" customWidth="1"/>
    <col min="3500" max="3500" width="5.28515625" style="83" customWidth="1"/>
    <col min="3501" max="3506" width="3.28515625" style="83" customWidth="1"/>
    <col min="3507" max="3507" width="6" style="83" customWidth="1"/>
    <col min="3508" max="3511" width="3.28515625" style="83" customWidth="1"/>
    <col min="3512" max="3512" width="5.140625" style="83" customWidth="1"/>
    <col min="3513" max="3516" width="3.28515625" style="83" customWidth="1"/>
    <col min="3517" max="3517" width="5.5703125" style="83" customWidth="1"/>
    <col min="3518" max="3523" width="3.28515625" style="83" customWidth="1"/>
    <col min="3524" max="3524" width="5.140625" style="83" customWidth="1"/>
    <col min="3525" max="3530" width="3.28515625" style="83" customWidth="1"/>
    <col min="3531" max="3531" width="6.7109375" style="83" customWidth="1"/>
    <col min="3532" max="3535" width="3.28515625" style="83" customWidth="1"/>
    <col min="3536" max="3536" width="5.5703125" style="83" customWidth="1"/>
    <col min="3537" max="3537" width="4.28515625" style="83" customWidth="1"/>
    <col min="3538" max="3540" width="3.28515625" style="83" customWidth="1"/>
    <col min="3541" max="3541" width="5.5703125" style="83" customWidth="1"/>
    <col min="3542" max="3547" width="3.85546875" style="83" customWidth="1"/>
    <col min="3548" max="3548" width="7" style="83" customWidth="1"/>
    <col min="3549" max="3549" width="3.85546875" style="83" customWidth="1"/>
    <col min="3550" max="3550" width="3.5703125" style="83" customWidth="1"/>
    <col min="3551" max="3554" width="3.85546875" style="83" customWidth="1"/>
    <col min="3555" max="3555" width="6" style="83" customWidth="1"/>
    <col min="3556" max="3556" width="3.28515625" style="83" customWidth="1"/>
    <col min="3557" max="3557" width="9" style="83" customWidth="1"/>
    <col min="3558" max="3567" width="3.28515625" style="83" customWidth="1"/>
    <col min="3568" max="3569" width="0" style="83" hidden="1" customWidth="1"/>
    <col min="3570" max="3570" width="5.85546875" style="83" customWidth="1"/>
    <col min="3571" max="3571" width="4.42578125" style="83" customWidth="1"/>
    <col min="3572" max="3573" width="4.28515625" style="83" customWidth="1"/>
    <col min="3574" max="3699" width="9.140625" style="83"/>
    <col min="3700" max="3700" width="4.28515625" style="83" customWidth="1"/>
    <col min="3701" max="3701" width="11.140625" style="83" customWidth="1"/>
    <col min="3702" max="3702" width="22.28515625" style="83" customWidth="1"/>
    <col min="3703" max="3708" width="3.28515625" style="83" customWidth="1"/>
    <col min="3709" max="3709" width="5.28515625" style="83" customWidth="1"/>
    <col min="3710" max="3715" width="3.28515625" style="83" customWidth="1"/>
    <col min="3716" max="3716" width="5.5703125" style="83" customWidth="1"/>
    <col min="3717" max="3722" width="3.28515625" style="83" customWidth="1"/>
    <col min="3723" max="3723" width="5.42578125" style="83" customWidth="1"/>
    <col min="3724" max="3729" width="3.28515625" style="83" customWidth="1"/>
    <col min="3730" max="3730" width="5.42578125" style="83" customWidth="1"/>
    <col min="3731" max="3734" width="3.28515625" style="83" customWidth="1"/>
    <col min="3735" max="3735" width="5.7109375" style="83" customWidth="1"/>
    <col min="3736" max="3741" width="3.28515625" style="83" customWidth="1"/>
    <col min="3742" max="3742" width="6.28515625" style="83" customWidth="1"/>
    <col min="3743" max="3748" width="3.28515625" style="83" customWidth="1"/>
    <col min="3749" max="3749" width="5.85546875" style="83" customWidth="1"/>
    <col min="3750" max="3755" width="3.28515625" style="83" customWidth="1"/>
    <col min="3756" max="3756" width="5.28515625" style="83" customWidth="1"/>
    <col min="3757" max="3762" width="3.28515625" style="83" customWidth="1"/>
    <col min="3763" max="3763" width="6" style="83" customWidth="1"/>
    <col min="3764" max="3767" width="3.28515625" style="83" customWidth="1"/>
    <col min="3768" max="3768" width="5.140625" style="83" customWidth="1"/>
    <col min="3769" max="3772" width="3.28515625" style="83" customWidth="1"/>
    <col min="3773" max="3773" width="5.5703125" style="83" customWidth="1"/>
    <col min="3774" max="3779" width="3.28515625" style="83" customWidth="1"/>
    <col min="3780" max="3780" width="5.140625" style="83" customWidth="1"/>
    <col min="3781" max="3786" width="3.28515625" style="83" customWidth="1"/>
    <col min="3787" max="3787" width="6.7109375" style="83" customWidth="1"/>
    <col min="3788" max="3791" width="3.28515625" style="83" customWidth="1"/>
    <col min="3792" max="3792" width="5.5703125" style="83" customWidth="1"/>
    <col min="3793" max="3793" width="4.28515625" style="83" customWidth="1"/>
    <col min="3794" max="3796" width="3.28515625" style="83" customWidth="1"/>
    <col min="3797" max="3797" width="5.5703125" style="83" customWidth="1"/>
    <col min="3798" max="3803" width="3.85546875" style="83" customWidth="1"/>
    <col min="3804" max="3804" width="7" style="83" customWidth="1"/>
    <col min="3805" max="3805" width="3.85546875" style="83" customWidth="1"/>
    <col min="3806" max="3806" width="3.5703125" style="83" customWidth="1"/>
    <col min="3807" max="3810" width="3.85546875" style="83" customWidth="1"/>
    <col min="3811" max="3811" width="6" style="83" customWidth="1"/>
    <col min="3812" max="3812" width="3.28515625" style="83" customWidth="1"/>
    <col min="3813" max="3813" width="9" style="83" customWidth="1"/>
    <col min="3814" max="3823" width="3.28515625" style="83" customWidth="1"/>
    <col min="3824" max="3825" width="0" style="83" hidden="1" customWidth="1"/>
    <col min="3826" max="3826" width="5.85546875" style="83" customWidth="1"/>
    <col min="3827" max="3827" width="4.42578125" style="83" customWidth="1"/>
    <col min="3828" max="3829" width="4.28515625" style="83" customWidth="1"/>
    <col min="3830" max="3955" width="9.140625" style="83"/>
    <col min="3956" max="3956" width="4.28515625" style="83" customWidth="1"/>
    <col min="3957" max="3957" width="11.140625" style="83" customWidth="1"/>
    <col min="3958" max="3958" width="22.28515625" style="83" customWidth="1"/>
    <col min="3959" max="3964" width="3.28515625" style="83" customWidth="1"/>
    <col min="3965" max="3965" width="5.28515625" style="83" customWidth="1"/>
    <col min="3966" max="3971" width="3.28515625" style="83" customWidth="1"/>
    <col min="3972" max="3972" width="5.5703125" style="83" customWidth="1"/>
    <col min="3973" max="3978" width="3.28515625" style="83" customWidth="1"/>
    <col min="3979" max="3979" width="5.42578125" style="83" customWidth="1"/>
    <col min="3980" max="3985" width="3.28515625" style="83" customWidth="1"/>
    <col min="3986" max="3986" width="5.42578125" style="83" customWidth="1"/>
    <col min="3987" max="3990" width="3.28515625" style="83" customWidth="1"/>
    <col min="3991" max="3991" width="5.7109375" style="83" customWidth="1"/>
    <col min="3992" max="3997" width="3.28515625" style="83" customWidth="1"/>
    <col min="3998" max="3998" width="6.28515625" style="83" customWidth="1"/>
    <col min="3999" max="4004" width="3.28515625" style="83" customWidth="1"/>
    <col min="4005" max="4005" width="5.85546875" style="83" customWidth="1"/>
    <col min="4006" max="4011" width="3.28515625" style="83" customWidth="1"/>
    <col min="4012" max="4012" width="5.28515625" style="83" customWidth="1"/>
    <col min="4013" max="4018" width="3.28515625" style="83" customWidth="1"/>
    <col min="4019" max="4019" width="6" style="83" customWidth="1"/>
    <col min="4020" max="4023" width="3.28515625" style="83" customWidth="1"/>
    <col min="4024" max="4024" width="5.140625" style="83" customWidth="1"/>
    <col min="4025" max="4028" width="3.28515625" style="83" customWidth="1"/>
    <col min="4029" max="4029" width="5.5703125" style="83" customWidth="1"/>
    <col min="4030" max="4035" width="3.28515625" style="83" customWidth="1"/>
    <col min="4036" max="4036" width="5.140625" style="83" customWidth="1"/>
    <col min="4037" max="4042" width="3.28515625" style="83" customWidth="1"/>
    <col min="4043" max="4043" width="6.7109375" style="83" customWidth="1"/>
    <col min="4044" max="4047" width="3.28515625" style="83" customWidth="1"/>
    <col min="4048" max="4048" width="5.5703125" style="83" customWidth="1"/>
    <col min="4049" max="4049" width="4.28515625" style="83" customWidth="1"/>
    <col min="4050" max="4052" width="3.28515625" style="83" customWidth="1"/>
    <col min="4053" max="4053" width="5.5703125" style="83" customWidth="1"/>
    <col min="4054" max="4059" width="3.85546875" style="83" customWidth="1"/>
    <col min="4060" max="4060" width="7" style="83" customWidth="1"/>
    <col min="4061" max="4061" width="3.85546875" style="83" customWidth="1"/>
    <col min="4062" max="4062" width="3.5703125" style="83" customWidth="1"/>
    <col min="4063" max="4066" width="3.85546875" style="83" customWidth="1"/>
    <col min="4067" max="4067" width="6" style="83" customWidth="1"/>
    <col min="4068" max="4068" width="3.28515625" style="83" customWidth="1"/>
    <col min="4069" max="4069" width="9" style="83" customWidth="1"/>
    <col min="4070" max="4079" width="3.28515625" style="83" customWidth="1"/>
    <col min="4080" max="4081" width="0" style="83" hidden="1" customWidth="1"/>
    <col min="4082" max="4082" width="5.85546875" style="83" customWidth="1"/>
    <col min="4083" max="4083" width="4.42578125" style="83" customWidth="1"/>
    <col min="4084" max="4085" width="4.28515625" style="83" customWidth="1"/>
    <col min="4086" max="4211" width="9.140625" style="83"/>
    <col min="4212" max="4212" width="4.28515625" style="83" customWidth="1"/>
    <col min="4213" max="4213" width="11.140625" style="83" customWidth="1"/>
    <col min="4214" max="4214" width="22.28515625" style="83" customWidth="1"/>
    <col min="4215" max="4220" width="3.28515625" style="83" customWidth="1"/>
    <col min="4221" max="4221" width="5.28515625" style="83" customWidth="1"/>
    <col min="4222" max="4227" width="3.28515625" style="83" customWidth="1"/>
    <col min="4228" max="4228" width="5.5703125" style="83" customWidth="1"/>
    <col min="4229" max="4234" width="3.28515625" style="83" customWidth="1"/>
    <col min="4235" max="4235" width="5.42578125" style="83" customWidth="1"/>
    <col min="4236" max="4241" width="3.28515625" style="83" customWidth="1"/>
    <col min="4242" max="4242" width="5.42578125" style="83" customWidth="1"/>
    <col min="4243" max="4246" width="3.28515625" style="83" customWidth="1"/>
    <col min="4247" max="4247" width="5.7109375" style="83" customWidth="1"/>
    <col min="4248" max="4253" width="3.28515625" style="83" customWidth="1"/>
    <col min="4254" max="4254" width="6.28515625" style="83" customWidth="1"/>
    <col min="4255" max="4260" width="3.28515625" style="83" customWidth="1"/>
    <col min="4261" max="4261" width="5.85546875" style="83" customWidth="1"/>
    <col min="4262" max="4267" width="3.28515625" style="83" customWidth="1"/>
    <col min="4268" max="4268" width="5.28515625" style="83" customWidth="1"/>
    <col min="4269" max="4274" width="3.28515625" style="83" customWidth="1"/>
    <col min="4275" max="4275" width="6" style="83" customWidth="1"/>
    <col min="4276" max="4279" width="3.28515625" style="83" customWidth="1"/>
    <col min="4280" max="4280" width="5.140625" style="83" customWidth="1"/>
    <col min="4281" max="4284" width="3.28515625" style="83" customWidth="1"/>
    <col min="4285" max="4285" width="5.5703125" style="83" customWidth="1"/>
    <col min="4286" max="4291" width="3.28515625" style="83" customWidth="1"/>
    <col min="4292" max="4292" width="5.140625" style="83" customWidth="1"/>
    <col min="4293" max="4298" width="3.28515625" style="83" customWidth="1"/>
    <col min="4299" max="4299" width="6.7109375" style="83" customWidth="1"/>
    <col min="4300" max="4303" width="3.28515625" style="83" customWidth="1"/>
    <col min="4304" max="4304" width="5.5703125" style="83" customWidth="1"/>
    <col min="4305" max="4305" width="4.28515625" style="83" customWidth="1"/>
    <col min="4306" max="4308" width="3.28515625" style="83" customWidth="1"/>
    <col min="4309" max="4309" width="5.5703125" style="83" customWidth="1"/>
    <col min="4310" max="4315" width="3.85546875" style="83" customWidth="1"/>
    <col min="4316" max="4316" width="7" style="83" customWidth="1"/>
    <col min="4317" max="4317" width="3.85546875" style="83" customWidth="1"/>
    <col min="4318" max="4318" width="3.5703125" style="83" customWidth="1"/>
    <col min="4319" max="4322" width="3.85546875" style="83" customWidth="1"/>
    <col min="4323" max="4323" width="6" style="83" customWidth="1"/>
    <col min="4324" max="4324" width="3.28515625" style="83" customWidth="1"/>
    <col min="4325" max="4325" width="9" style="83" customWidth="1"/>
    <col min="4326" max="4335" width="3.28515625" style="83" customWidth="1"/>
    <col min="4336" max="4337" width="0" style="83" hidden="1" customWidth="1"/>
    <col min="4338" max="4338" width="5.85546875" style="83" customWidth="1"/>
    <col min="4339" max="4339" width="4.42578125" style="83" customWidth="1"/>
    <col min="4340" max="4341" width="4.28515625" style="83" customWidth="1"/>
    <col min="4342" max="4467" width="9.140625" style="83"/>
    <col min="4468" max="4468" width="4.28515625" style="83" customWidth="1"/>
    <col min="4469" max="4469" width="11.140625" style="83" customWidth="1"/>
    <col min="4470" max="4470" width="22.28515625" style="83" customWidth="1"/>
    <col min="4471" max="4476" width="3.28515625" style="83" customWidth="1"/>
    <col min="4477" max="4477" width="5.28515625" style="83" customWidth="1"/>
    <col min="4478" max="4483" width="3.28515625" style="83" customWidth="1"/>
    <col min="4484" max="4484" width="5.5703125" style="83" customWidth="1"/>
    <col min="4485" max="4490" width="3.28515625" style="83" customWidth="1"/>
    <col min="4491" max="4491" width="5.42578125" style="83" customWidth="1"/>
    <col min="4492" max="4497" width="3.28515625" style="83" customWidth="1"/>
    <col min="4498" max="4498" width="5.42578125" style="83" customWidth="1"/>
    <col min="4499" max="4502" width="3.28515625" style="83" customWidth="1"/>
    <col min="4503" max="4503" width="5.7109375" style="83" customWidth="1"/>
    <col min="4504" max="4509" width="3.28515625" style="83" customWidth="1"/>
    <col min="4510" max="4510" width="6.28515625" style="83" customWidth="1"/>
    <col min="4511" max="4516" width="3.28515625" style="83" customWidth="1"/>
    <col min="4517" max="4517" width="5.85546875" style="83" customWidth="1"/>
    <col min="4518" max="4523" width="3.28515625" style="83" customWidth="1"/>
    <col min="4524" max="4524" width="5.28515625" style="83" customWidth="1"/>
    <col min="4525" max="4530" width="3.28515625" style="83" customWidth="1"/>
    <col min="4531" max="4531" width="6" style="83" customWidth="1"/>
    <col min="4532" max="4535" width="3.28515625" style="83" customWidth="1"/>
    <col min="4536" max="4536" width="5.140625" style="83" customWidth="1"/>
    <col min="4537" max="4540" width="3.28515625" style="83" customWidth="1"/>
    <col min="4541" max="4541" width="5.5703125" style="83" customWidth="1"/>
    <col min="4542" max="4547" width="3.28515625" style="83" customWidth="1"/>
    <col min="4548" max="4548" width="5.140625" style="83" customWidth="1"/>
    <col min="4549" max="4554" width="3.28515625" style="83" customWidth="1"/>
    <col min="4555" max="4555" width="6.7109375" style="83" customWidth="1"/>
    <col min="4556" max="4559" width="3.28515625" style="83" customWidth="1"/>
    <col min="4560" max="4560" width="5.5703125" style="83" customWidth="1"/>
    <col min="4561" max="4561" width="4.28515625" style="83" customWidth="1"/>
    <col min="4562" max="4564" width="3.28515625" style="83" customWidth="1"/>
    <col min="4565" max="4565" width="5.5703125" style="83" customWidth="1"/>
    <col min="4566" max="4571" width="3.85546875" style="83" customWidth="1"/>
    <col min="4572" max="4572" width="7" style="83" customWidth="1"/>
    <col min="4573" max="4573" width="3.85546875" style="83" customWidth="1"/>
    <col min="4574" max="4574" width="3.5703125" style="83" customWidth="1"/>
    <col min="4575" max="4578" width="3.85546875" style="83" customWidth="1"/>
    <col min="4579" max="4579" width="6" style="83" customWidth="1"/>
    <col min="4580" max="4580" width="3.28515625" style="83" customWidth="1"/>
    <col min="4581" max="4581" width="9" style="83" customWidth="1"/>
    <col min="4582" max="4591" width="3.28515625" style="83" customWidth="1"/>
    <col min="4592" max="4593" width="0" style="83" hidden="1" customWidth="1"/>
    <col min="4594" max="4594" width="5.85546875" style="83" customWidth="1"/>
    <col min="4595" max="4595" width="4.42578125" style="83" customWidth="1"/>
    <col min="4596" max="4597" width="4.28515625" style="83" customWidth="1"/>
    <col min="4598" max="4723" width="9.140625" style="83"/>
    <col min="4724" max="4724" width="4.28515625" style="83" customWidth="1"/>
    <col min="4725" max="4725" width="11.140625" style="83" customWidth="1"/>
    <col min="4726" max="4726" width="22.28515625" style="83" customWidth="1"/>
    <col min="4727" max="4732" width="3.28515625" style="83" customWidth="1"/>
    <col min="4733" max="4733" width="5.28515625" style="83" customWidth="1"/>
    <col min="4734" max="4739" width="3.28515625" style="83" customWidth="1"/>
    <col min="4740" max="4740" width="5.5703125" style="83" customWidth="1"/>
    <col min="4741" max="4746" width="3.28515625" style="83" customWidth="1"/>
    <col min="4747" max="4747" width="5.42578125" style="83" customWidth="1"/>
    <col min="4748" max="4753" width="3.28515625" style="83" customWidth="1"/>
    <col min="4754" max="4754" width="5.42578125" style="83" customWidth="1"/>
    <col min="4755" max="4758" width="3.28515625" style="83" customWidth="1"/>
    <col min="4759" max="4759" width="5.7109375" style="83" customWidth="1"/>
    <col min="4760" max="4765" width="3.28515625" style="83" customWidth="1"/>
    <col min="4766" max="4766" width="6.28515625" style="83" customWidth="1"/>
    <col min="4767" max="4772" width="3.28515625" style="83" customWidth="1"/>
    <col min="4773" max="4773" width="5.85546875" style="83" customWidth="1"/>
    <col min="4774" max="4779" width="3.28515625" style="83" customWidth="1"/>
    <col min="4780" max="4780" width="5.28515625" style="83" customWidth="1"/>
    <col min="4781" max="4786" width="3.28515625" style="83" customWidth="1"/>
    <col min="4787" max="4787" width="6" style="83" customWidth="1"/>
    <col min="4788" max="4791" width="3.28515625" style="83" customWidth="1"/>
    <col min="4792" max="4792" width="5.140625" style="83" customWidth="1"/>
    <col min="4793" max="4796" width="3.28515625" style="83" customWidth="1"/>
    <col min="4797" max="4797" width="5.5703125" style="83" customWidth="1"/>
    <col min="4798" max="4803" width="3.28515625" style="83" customWidth="1"/>
    <col min="4804" max="4804" width="5.140625" style="83" customWidth="1"/>
    <col min="4805" max="4810" width="3.28515625" style="83" customWidth="1"/>
    <col min="4811" max="4811" width="6.7109375" style="83" customWidth="1"/>
    <col min="4812" max="4815" width="3.28515625" style="83" customWidth="1"/>
    <col min="4816" max="4816" width="5.5703125" style="83" customWidth="1"/>
    <col min="4817" max="4817" width="4.28515625" style="83" customWidth="1"/>
    <col min="4818" max="4820" width="3.28515625" style="83" customWidth="1"/>
    <col min="4821" max="4821" width="5.5703125" style="83" customWidth="1"/>
    <col min="4822" max="4827" width="3.85546875" style="83" customWidth="1"/>
    <col min="4828" max="4828" width="7" style="83" customWidth="1"/>
    <col min="4829" max="4829" width="3.85546875" style="83" customWidth="1"/>
    <col min="4830" max="4830" width="3.5703125" style="83" customWidth="1"/>
    <col min="4831" max="4834" width="3.85546875" style="83" customWidth="1"/>
    <col min="4835" max="4835" width="6" style="83" customWidth="1"/>
    <col min="4836" max="4836" width="3.28515625" style="83" customWidth="1"/>
    <col min="4837" max="4837" width="9" style="83" customWidth="1"/>
    <col min="4838" max="4847" width="3.28515625" style="83" customWidth="1"/>
    <col min="4848" max="4849" width="0" style="83" hidden="1" customWidth="1"/>
    <col min="4850" max="4850" width="5.85546875" style="83" customWidth="1"/>
    <col min="4851" max="4851" width="4.42578125" style="83" customWidth="1"/>
    <col min="4852" max="4853" width="4.28515625" style="83" customWidth="1"/>
    <col min="4854" max="4979" width="9.140625" style="83"/>
    <col min="4980" max="4980" width="4.28515625" style="83" customWidth="1"/>
    <col min="4981" max="4981" width="11.140625" style="83" customWidth="1"/>
    <col min="4982" max="4982" width="22.28515625" style="83" customWidth="1"/>
    <col min="4983" max="4988" width="3.28515625" style="83" customWidth="1"/>
    <col min="4989" max="4989" width="5.28515625" style="83" customWidth="1"/>
    <col min="4990" max="4995" width="3.28515625" style="83" customWidth="1"/>
    <col min="4996" max="4996" width="5.5703125" style="83" customWidth="1"/>
    <col min="4997" max="5002" width="3.28515625" style="83" customWidth="1"/>
    <col min="5003" max="5003" width="5.42578125" style="83" customWidth="1"/>
    <col min="5004" max="5009" width="3.28515625" style="83" customWidth="1"/>
    <col min="5010" max="5010" width="5.42578125" style="83" customWidth="1"/>
    <col min="5011" max="5014" width="3.28515625" style="83" customWidth="1"/>
    <col min="5015" max="5015" width="5.7109375" style="83" customWidth="1"/>
    <col min="5016" max="5021" width="3.28515625" style="83" customWidth="1"/>
    <col min="5022" max="5022" width="6.28515625" style="83" customWidth="1"/>
    <col min="5023" max="5028" width="3.28515625" style="83" customWidth="1"/>
    <col min="5029" max="5029" width="5.85546875" style="83" customWidth="1"/>
    <col min="5030" max="5035" width="3.28515625" style="83" customWidth="1"/>
    <col min="5036" max="5036" width="5.28515625" style="83" customWidth="1"/>
    <col min="5037" max="5042" width="3.28515625" style="83" customWidth="1"/>
    <col min="5043" max="5043" width="6" style="83" customWidth="1"/>
    <col min="5044" max="5047" width="3.28515625" style="83" customWidth="1"/>
    <col min="5048" max="5048" width="5.140625" style="83" customWidth="1"/>
    <col min="5049" max="5052" width="3.28515625" style="83" customWidth="1"/>
    <col min="5053" max="5053" width="5.5703125" style="83" customWidth="1"/>
    <col min="5054" max="5059" width="3.28515625" style="83" customWidth="1"/>
    <col min="5060" max="5060" width="5.140625" style="83" customWidth="1"/>
    <col min="5061" max="5066" width="3.28515625" style="83" customWidth="1"/>
    <col min="5067" max="5067" width="6.7109375" style="83" customWidth="1"/>
    <col min="5068" max="5071" width="3.28515625" style="83" customWidth="1"/>
    <col min="5072" max="5072" width="5.5703125" style="83" customWidth="1"/>
    <col min="5073" max="5073" width="4.28515625" style="83" customWidth="1"/>
    <col min="5074" max="5076" width="3.28515625" style="83" customWidth="1"/>
    <col min="5077" max="5077" width="5.5703125" style="83" customWidth="1"/>
    <col min="5078" max="5083" width="3.85546875" style="83" customWidth="1"/>
    <col min="5084" max="5084" width="7" style="83" customWidth="1"/>
    <col min="5085" max="5085" width="3.85546875" style="83" customWidth="1"/>
    <col min="5086" max="5086" width="3.5703125" style="83" customWidth="1"/>
    <col min="5087" max="5090" width="3.85546875" style="83" customWidth="1"/>
    <col min="5091" max="5091" width="6" style="83" customWidth="1"/>
    <col min="5092" max="5092" width="3.28515625" style="83" customWidth="1"/>
    <col min="5093" max="5093" width="9" style="83" customWidth="1"/>
    <col min="5094" max="5103" width="3.28515625" style="83" customWidth="1"/>
    <col min="5104" max="5105" width="0" style="83" hidden="1" customWidth="1"/>
    <col min="5106" max="5106" width="5.85546875" style="83" customWidth="1"/>
    <col min="5107" max="5107" width="4.42578125" style="83" customWidth="1"/>
    <col min="5108" max="5109" width="4.28515625" style="83" customWidth="1"/>
    <col min="5110" max="5235" width="9.140625" style="83"/>
    <col min="5236" max="5236" width="4.28515625" style="83" customWidth="1"/>
    <col min="5237" max="5237" width="11.140625" style="83" customWidth="1"/>
    <col min="5238" max="5238" width="22.28515625" style="83" customWidth="1"/>
    <col min="5239" max="5244" width="3.28515625" style="83" customWidth="1"/>
    <col min="5245" max="5245" width="5.28515625" style="83" customWidth="1"/>
    <col min="5246" max="5251" width="3.28515625" style="83" customWidth="1"/>
    <col min="5252" max="5252" width="5.5703125" style="83" customWidth="1"/>
    <col min="5253" max="5258" width="3.28515625" style="83" customWidth="1"/>
    <col min="5259" max="5259" width="5.42578125" style="83" customWidth="1"/>
    <col min="5260" max="5265" width="3.28515625" style="83" customWidth="1"/>
    <col min="5266" max="5266" width="5.42578125" style="83" customWidth="1"/>
    <col min="5267" max="5270" width="3.28515625" style="83" customWidth="1"/>
    <col min="5271" max="5271" width="5.7109375" style="83" customWidth="1"/>
    <col min="5272" max="5277" width="3.28515625" style="83" customWidth="1"/>
    <col min="5278" max="5278" width="6.28515625" style="83" customWidth="1"/>
    <col min="5279" max="5284" width="3.28515625" style="83" customWidth="1"/>
    <col min="5285" max="5285" width="5.85546875" style="83" customWidth="1"/>
    <col min="5286" max="5291" width="3.28515625" style="83" customWidth="1"/>
    <col min="5292" max="5292" width="5.28515625" style="83" customWidth="1"/>
    <col min="5293" max="5298" width="3.28515625" style="83" customWidth="1"/>
    <col min="5299" max="5299" width="6" style="83" customWidth="1"/>
    <col min="5300" max="5303" width="3.28515625" style="83" customWidth="1"/>
    <col min="5304" max="5304" width="5.140625" style="83" customWidth="1"/>
    <col min="5305" max="5308" width="3.28515625" style="83" customWidth="1"/>
    <col min="5309" max="5309" width="5.5703125" style="83" customWidth="1"/>
    <col min="5310" max="5315" width="3.28515625" style="83" customWidth="1"/>
    <col min="5316" max="5316" width="5.140625" style="83" customWidth="1"/>
    <col min="5317" max="5322" width="3.28515625" style="83" customWidth="1"/>
    <col min="5323" max="5323" width="6.7109375" style="83" customWidth="1"/>
    <col min="5324" max="5327" width="3.28515625" style="83" customWidth="1"/>
    <col min="5328" max="5328" width="5.5703125" style="83" customWidth="1"/>
    <col min="5329" max="5329" width="4.28515625" style="83" customWidth="1"/>
    <col min="5330" max="5332" width="3.28515625" style="83" customWidth="1"/>
    <col min="5333" max="5333" width="5.5703125" style="83" customWidth="1"/>
    <col min="5334" max="5339" width="3.85546875" style="83" customWidth="1"/>
    <col min="5340" max="5340" width="7" style="83" customWidth="1"/>
    <col min="5341" max="5341" width="3.85546875" style="83" customWidth="1"/>
    <col min="5342" max="5342" width="3.5703125" style="83" customWidth="1"/>
    <col min="5343" max="5346" width="3.85546875" style="83" customWidth="1"/>
    <col min="5347" max="5347" width="6" style="83" customWidth="1"/>
    <col min="5348" max="5348" width="3.28515625" style="83" customWidth="1"/>
    <col min="5349" max="5349" width="9" style="83" customWidth="1"/>
    <col min="5350" max="5359" width="3.28515625" style="83" customWidth="1"/>
    <col min="5360" max="5361" width="0" style="83" hidden="1" customWidth="1"/>
    <col min="5362" max="5362" width="5.85546875" style="83" customWidth="1"/>
    <col min="5363" max="5363" width="4.42578125" style="83" customWidth="1"/>
    <col min="5364" max="5365" width="4.28515625" style="83" customWidth="1"/>
    <col min="5366" max="5491" width="9.140625" style="83"/>
    <col min="5492" max="5492" width="4.28515625" style="83" customWidth="1"/>
    <col min="5493" max="5493" width="11.140625" style="83" customWidth="1"/>
    <col min="5494" max="5494" width="22.28515625" style="83" customWidth="1"/>
    <col min="5495" max="5500" width="3.28515625" style="83" customWidth="1"/>
    <col min="5501" max="5501" width="5.28515625" style="83" customWidth="1"/>
    <col min="5502" max="5507" width="3.28515625" style="83" customWidth="1"/>
    <col min="5508" max="5508" width="5.5703125" style="83" customWidth="1"/>
    <col min="5509" max="5514" width="3.28515625" style="83" customWidth="1"/>
    <col min="5515" max="5515" width="5.42578125" style="83" customWidth="1"/>
    <col min="5516" max="5521" width="3.28515625" style="83" customWidth="1"/>
    <col min="5522" max="5522" width="5.42578125" style="83" customWidth="1"/>
    <col min="5523" max="5526" width="3.28515625" style="83" customWidth="1"/>
    <col min="5527" max="5527" width="5.7109375" style="83" customWidth="1"/>
    <col min="5528" max="5533" width="3.28515625" style="83" customWidth="1"/>
    <col min="5534" max="5534" width="6.28515625" style="83" customWidth="1"/>
    <col min="5535" max="5540" width="3.28515625" style="83" customWidth="1"/>
    <col min="5541" max="5541" width="5.85546875" style="83" customWidth="1"/>
    <col min="5542" max="5547" width="3.28515625" style="83" customWidth="1"/>
    <col min="5548" max="5548" width="5.28515625" style="83" customWidth="1"/>
    <col min="5549" max="5554" width="3.28515625" style="83" customWidth="1"/>
    <col min="5555" max="5555" width="6" style="83" customWidth="1"/>
    <col min="5556" max="5559" width="3.28515625" style="83" customWidth="1"/>
    <col min="5560" max="5560" width="5.140625" style="83" customWidth="1"/>
    <col min="5561" max="5564" width="3.28515625" style="83" customWidth="1"/>
    <col min="5565" max="5565" width="5.5703125" style="83" customWidth="1"/>
    <col min="5566" max="5571" width="3.28515625" style="83" customWidth="1"/>
    <col min="5572" max="5572" width="5.140625" style="83" customWidth="1"/>
    <col min="5573" max="5578" width="3.28515625" style="83" customWidth="1"/>
    <col min="5579" max="5579" width="6.7109375" style="83" customWidth="1"/>
    <col min="5580" max="5583" width="3.28515625" style="83" customWidth="1"/>
    <col min="5584" max="5584" width="5.5703125" style="83" customWidth="1"/>
    <col min="5585" max="5585" width="4.28515625" style="83" customWidth="1"/>
    <col min="5586" max="5588" width="3.28515625" style="83" customWidth="1"/>
    <col min="5589" max="5589" width="5.5703125" style="83" customWidth="1"/>
    <col min="5590" max="5595" width="3.85546875" style="83" customWidth="1"/>
    <col min="5596" max="5596" width="7" style="83" customWidth="1"/>
    <col min="5597" max="5597" width="3.85546875" style="83" customWidth="1"/>
    <col min="5598" max="5598" width="3.5703125" style="83" customWidth="1"/>
    <col min="5599" max="5602" width="3.85546875" style="83" customWidth="1"/>
    <col min="5603" max="5603" width="6" style="83" customWidth="1"/>
    <col min="5604" max="5604" width="3.28515625" style="83" customWidth="1"/>
    <col min="5605" max="5605" width="9" style="83" customWidth="1"/>
    <col min="5606" max="5615" width="3.28515625" style="83" customWidth="1"/>
    <col min="5616" max="5617" width="0" style="83" hidden="1" customWidth="1"/>
    <col min="5618" max="5618" width="5.85546875" style="83" customWidth="1"/>
    <col min="5619" max="5619" width="4.42578125" style="83" customWidth="1"/>
    <col min="5620" max="5621" width="4.28515625" style="83" customWidth="1"/>
    <col min="5622" max="5747" width="9.140625" style="83"/>
    <col min="5748" max="5748" width="4.28515625" style="83" customWidth="1"/>
    <col min="5749" max="5749" width="11.140625" style="83" customWidth="1"/>
    <col min="5750" max="5750" width="22.28515625" style="83" customWidth="1"/>
    <col min="5751" max="5756" width="3.28515625" style="83" customWidth="1"/>
    <col min="5757" max="5757" width="5.28515625" style="83" customWidth="1"/>
    <col min="5758" max="5763" width="3.28515625" style="83" customWidth="1"/>
    <col min="5764" max="5764" width="5.5703125" style="83" customWidth="1"/>
    <col min="5765" max="5770" width="3.28515625" style="83" customWidth="1"/>
    <col min="5771" max="5771" width="5.42578125" style="83" customWidth="1"/>
    <col min="5772" max="5777" width="3.28515625" style="83" customWidth="1"/>
    <col min="5778" max="5778" width="5.42578125" style="83" customWidth="1"/>
    <col min="5779" max="5782" width="3.28515625" style="83" customWidth="1"/>
    <col min="5783" max="5783" width="5.7109375" style="83" customWidth="1"/>
    <col min="5784" max="5789" width="3.28515625" style="83" customWidth="1"/>
    <col min="5790" max="5790" width="6.28515625" style="83" customWidth="1"/>
    <col min="5791" max="5796" width="3.28515625" style="83" customWidth="1"/>
    <col min="5797" max="5797" width="5.85546875" style="83" customWidth="1"/>
    <col min="5798" max="5803" width="3.28515625" style="83" customWidth="1"/>
    <col min="5804" max="5804" width="5.28515625" style="83" customWidth="1"/>
    <col min="5805" max="5810" width="3.28515625" style="83" customWidth="1"/>
    <col min="5811" max="5811" width="6" style="83" customWidth="1"/>
    <col min="5812" max="5815" width="3.28515625" style="83" customWidth="1"/>
    <col min="5816" max="5816" width="5.140625" style="83" customWidth="1"/>
    <col min="5817" max="5820" width="3.28515625" style="83" customWidth="1"/>
    <col min="5821" max="5821" width="5.5703125" style="83" customWidth="1"/>
    <col min="5822" max="5827" width="3.28515625" style="83" customWidth="1"/>
    <col min="5828" max="5828" width="5.140625" style="83" customWidth="1"/>
    <col min="5829" max="5834" width="3.28515625" style="83" customWidth="1"/>
    <col min="5835" max="5835" width="6.7109375" style="83" customWidth="1"/>
    <col min="5836" max="5839" width="3.28515625" style="83" customWidth="1"/>
    <col min="5840" max="5840" width="5.5703125" style="83" customWidth="1"/>
    <col min="5841" max="5841" width="4.28515625" style="83" customWidth="1"/>
    <col min="5842" max="5844" width="3.28515625" style="83" customWidth="1"/>
    <col min="5845" max="5845" width="5.5703125" style="83" customWidth="1"/>
    <col min="5846" max="5851" width="3.85546875" style="83" customWidth="1"/>
    <col min="5852" max="5852" width="7" style="83" customWidth="1"/>
    <col min="5853" max="5853" width="3.85546875" style="83" customWidth="1"/>
    <col min="5854" max="5854" width="3.5703125" style="83" customWidth="1"/>
    <col min="5855" max="5858" width="3.85546875" style="83" customWidth="1"/>
    <col min="5859" max="5859" width="6" style="83" customWidth="1"/>
    <col min="5860" max="5860" width="3.28515625" style="83" customWidth="1"/>
    <col min="5861" max="5861" width="9" style="83" customWidth="1"/>
    <col min="5862" max="5871" width="3.28515625" style="83" customWidth="1"/>
    <col min="5872" max="5873" width="0" style="83" hidden="1" customWidth="1"/>
    <col min="5874" max="5874" width="5.85546875" style="83" customWidth="1"/>
    <col min="5875" max="5875" width="4.42578125" style="83" customWidth="1"/>
    <col min="5876" max="5877" width="4.28515625" style="83" customWidth="1"/>
    <col min="5878" max="6003" width="9.140625" style="83"/>
    <col min="6004" max="6004" width="4.28515625" style="83" customWidth="1"/>
    <col min="6005" max="6005" width="11.140625" style="83" customWidth="1"/>
    <col min="6006" max="6006" width="22.28515625" style="83" customWidth="1"/>
    <col min="6007" max="6012" width="3.28515625" style="83" customWidth="1"/>
    <col min="6013" max="6013" width="5.28515625" style="83" customWidth="1"/>
    <col min="6014" max="6019" width="3.28515625" style="83" customWidth="1"/>
    <col min="6020" max="6020" width="5.5703125" style="83" customWidth="1"/>
    <col min="6021" max="6026" width="3.28515625" style="83" customWidth="1"/>
    <col min="6027" max="6027" width="5.42578125" style="83" customWidth="1"/>
    <col min="6028" max="6033" width="3.28515625" style="83" customWidth="1"/>
    <col min="6034" max="6034" width="5.42578125" style="83" customWidth="1"/>
    <col min="6035" max="6038" width="3.28515625" style="83" customWidth="1"/>
    <col min="6039" max="6039" width="5.7109375" style="83" customWidth="1"/>
    <col min="6040" max="6045" width="3.28515625" style="83" customWidth="1"/>
    <col min="6046" max="6046" width="6.28515625" style="83" customWidth="1"/>
    <col min="6047" max="6052" width="3.28515625" style="83" customWidth="1"/>
    <col min="6053" max="6053" width="5.85546875" style="83" customWidth="1"/>
    <col min="6054" max="6059" width="3.28515625" style="83" customWidth="1"/>
    <col min="6060" max="6060" width="5.28515625" style="83" customWidth="1"/>
    <col min="6061" max="6066" width="3.28515625" style="83" customWidth="1"/>
    <col min="6067" max="6067" width="6" style="83" customWidth="1"/>
    <col min="6068" max="6071" width="3.28515625" style="83" customWidth="1"/>
    <col min="6072" max="6072" width="5.140625" style="83" customWidth="1"/>
    <col min="6073" max="6076" width="3.28515625" style="83" customWidth="1"/>
    <col min="6077" max="6077" width="5.5703125" style="83" customWidth="1"/>
    <col min="6078" max="6083" width="3.28515625" style="83" customWidth="1"/>
    <col min="6084" max="6084" width="5.140625" style="83" customWidth="1"/>
    <col min="6085" max="6090" width="3.28515625" style="83" customWidth="1"/>
    <col min="6091" max="6091" width="6.7109375" style="83" customWidth="1"/>
    <col min="6092" max="6095" width="3.28515625" style="83" customWidth="1"/>
    <col min="6096" max="6096" width="5.5703125" style="83" customWidth="1"/>
    <col min="6097" max="6097" width="4.28515625" style="83" customWidth="1"/>
    <col min="6098" max="6100" width="3.28515625" style="83" customWidth="1"/>
    <col min="6101" max="6101" width="5.5703125" style="83" customWidth="1"/>
    <col min="6102" max="6107" width="3.85546875" style="83" customWidth="1"/>
    <col min="6108" max="6108" width="7" style="83" customWidth="1"/>
    <col min="6109" max="6109" width="3.85546875" style="83" customWidth="1"/>
    <col min="6110" max="6110" width="3.5703125" style="83" customWidth="1"/>
    <col min="6111" max="6114" width="3.85546875" style="83" customWidth="1"/>
    <col min="6115" max="6115" width="6" style="83" customWidth="1"/>
    <col min="6116" max="6116" width="3.28515625" style="83" customWidth="1"/>
    <col min="6117" max="6117" width="9" style="83" customWidth="1"/>
    <col min="6118" max="6127" width="3.28515625" style="83" customWidth="1"/>
    <col min="6128" max="6129" width="0" style="83" hidden="1" customWidth="1"/>
    <col min="6130" max="6130" width="5.85546875" style="83" customWidth="1"/>
    <col min="6131" max="6131" width="4.42578125" style="83" customWidth="1"/>
    <col min="6132" max="6133" width="4.28515625" style="83" customWidth="1"/>
    <col min="6134" max="6259" width="9.140625" style="83"/>
    <col min="6260" max="6260" width="4.28515625" style="83" customWidth="1"/>
    <col min="6261" max="6261" width="11.140625" style="83" customWidth="1"/>
    <col min="6262" max="6262" width="22.28515625" style="83" customWidth="1"/>
    <col min="6263" max="6268" width="3.28515625" style="83" customWidth="1"/>
    <col min="6269" max="6269" width="5.28515625" style="83" customWidth="1"/>
    <col min="6270" max="6275" width="3.28515625" style="83" customWidth="1"/>
    <col min="6276" max="6276" width="5.5703125" style="83" customWidth="1"/>
    <col min="6277" max="6282" width="3.28515625" style="83" customWidth="1"/>
    <col min="6283" max="6283" width="5.42578125" style="83" customWidth="1"/>
    <col min="6284" max="6289" width="3.28515625" style="83" customWidth="1"/>
    <col min="6290" max="6290" width="5.42578125" style="83" customWidth="1"/>
    <col min="6291" max="6294" width="3.28515625" style="83" customWidth="1"/>
    <col min="6295" max="6295" width="5.7109375" style="83" customWidth="1"/>
    <col min="6296" max="6301" width="3.28515625" style="83" customWidth="1"/>
    <col min="6302" max="6302" width="6.28515625" style="83" customWidth="1"/>
    <col min="6303" max="6308" width="3.28515625" style="83" customWidth="1"/>
    <col min="6309" max="6309" width="5.85546875" style="83" customWidth="1"/>
    <col min="6310" max="6315" width="3.28515625" style="83" customWidth="1"/>
    <col min="6316" max="6316" width="5.28515625" style="83" customWidth="1"/>
    <col min="6317" max="6322" width="3.28515625" style="83" customWidth="1"/>
    <col min="6323" max="6323" width="6" style="83" customWidth="1"/>
    <col min="6324" max="6327" width="3.28515625" style="83" customWidth="1"/>
    <col min="6328" max="6328" width="5.140625" style="83" customWidth="1"/>
    <col min="6329" max="6332" width="3.28515625" style="83" customWidth="1"/>
    <col min="6333" max="6333" width="5.5703125" style="83" customWidth="1"/>
    <col min="6334" max="6339" width="3.28515625" style="83" customWidth="1"/>
    <col min="6340" max="6340" width="5.140625" style="83" customWidth="1"/>
    <col min="6341" max="6346" width="3.28515625" style="83" customWidth="1"/>
    <col min="6347" max="6347" width="6.7109375" style="83" customWidth="1"/>
    <col min="6348" max="6351" width="3.28515625" style="83" customWidth="1"/>
    <col min="6352" max="6352" width="5.5703125" style="83" customWidth="1"/>
    <col min="6353" max="6353" width="4.28515625" style="83" customWidth="1"/>
    <col min="6354" max="6356" width="3.28515625" style="83" customWidth="1"/>
    <col min="6357" max="6357" width="5.5703125" style="83" customWidth="1"/>
    <col min="6358" max="6363" width="3.85546875" style="83" customWidth="1"/>
    <col min="6364" max="6364" width="7" style="83" customWidth="1"/>
    <col min="6365" max="6365" width="3.85546875" style="83" customWidth="1"/>
    <col min="6366" max="6366" width="3.5703125" style="83" customWidth="1"/>
    <col min="6367" max="6370" width="3.85546875" style="83" customWidth="1"/>
    <col min="6371" max="6371" width="6" style="83" customWidth="1"/>
    <col min="6372" max="6372" width="3.28515625" style="83" customWidth="1"/>
    <col min="6373" max="6373" width="9" style="83" customWidth="1"/>
    <col min="6374" max="6383" width="3.28515625" style="83" customWidth="1"/>
    <col min="6384" max="6385" width="0" style="83" hidden="1" customWidth="1"/>
    <col min="6386" max="6386" width="5.85546875" style="83" customWidth="1"/>
    <col min="6387" max="6387" width="4.42578125" style="83" customWidth="1"/>
    <col min="6388" max="6389" width="4.28515625" style="83" customWidth="1"/>
    <col min="6390" max="6515" width="9.140625" style="83"/>
    <col min="6516" max="6516" width="4.28515625" style="83" customWidth="1"/>
    <col min="6517" max="6517" width="11.140625" style="83" customWidth="1"/>
    <col min="6518" max="6518" width="22.28515625" style="83" customWidth="1"/>
    <col min="6519" max="6524" width="3.28515625" style="83" customWidth="1"/>
    <col min="6525" max="6525" width="5.28515625" style="83" customWidth="1"/>
    <col min="6526" max="6531" width="3.28515625" style="83" customWidth="1"/>
    <col min="6532" max="6532" width="5.5703125" style="83" customWidth="1"/>
    <col min="6533" max="6538" width="3.28515625" style="83" customWidth="1"/>
    <col min="6539" max="6539" width="5.42578125" style="83" customWidth="1"/>
    <col min="6540" max="6545" width="3.28515625" style="83" customWidth="1"/>
    <col min="6546" max="6546" width="5.42578125" style="83" customWidth="1"/>
    <col min="6547" max="6550" width="3.28515625" style="83" customWidth="1"/>
    <col min="6551" max="6551" width="5.7109375" style="83" customWidth="1"/>
    <col min="6552" max="6557" width="3.28515625" style="83" customWidth="1"/>
    <col min="6558" max="6558" width="6.28515625" style="83" customWidth="1"/>
    <col min="6559" max="6564" width="3.28515625" style="83" customWidth="1"/>
    <col min="6565" max="6565" width="5.85546875" style="83" customWidth="1"/>
    <col min="6566" max="6571" width="3.28515625" style="83" customWidth="1"/>
    <col min="6572" max="6572" width="5.28515625" style="83" customWidth="1"/>
    <col min="6573" max="6578" width="3.28515625" style="83" customWidth="1"/>
    <col min="6579" max="6579" width="6" style="83" customWidth="1"/>
    <col min="6580" max="6583" width="3.28515625" style="83" customWidth="1"/>
    <col min="6584" max="6584" width="5.140625" style="83" customWidth="1"/>
    <col min="6585" max="6588" width="3.28515625" style="83" customWidth="1"/>
    <col min="6589" max="6589" width="5.5703125" style="83" customWidth="1"/>
    <col min="6590" max="6595" width="3.28515625" style="83" customWidth="1"/>
    <col min="6596" max="6596" width="5.140625" style="83" customWidth="1"/>
    <col min="6597" max="6602" width="3.28515625" style="83" customWidth="1"/>
    <col min="6603" max="6603" width="6.7109375" style="83" customWidth="1"/>
    <col min="6604" max="6607" width="3.28515625" style="83" customWidth="1"/>
    <col min="6608" max="6608" width="5.5703125" style="83" customWidth="1"/>
    <col min="6609" max="6609" width="4.28515625" style="83" customWidth="1"/>
    <col min="6610" max="6612" width="3.28515625" style="83" customWidth="1"/>
    <col min="6613" max="6613" width="5.5703125" style="83" customWidth="1"/>
    <col min="6614" max="6619" width="3.85546875" style="83" customWidth="1"/>
    <col min="6620" max="6620" width="7" style="83" customWidth="1"/>
    <col min="6621" max="6621" width="3.85546875" style="83" customWidth="1"/>
    <col min="6622" max="6622" width="3.5703125" style="83" customWidth="1"/>
    <col min="6623" max="6626" width="3.85546875" style="83" customWidth="1"/>
    <col min="6627" max="6627" width="6" style="83" customWidth="1"/>
    <col min="6628" max="6628" width="3.28515625" style="83" customWidth="1"/>
    <col min="6629" max="6629" width="9" style="83" customWidth="1"/>
    <col min="6630" max="6639" width="3.28515625" style="83" customWidth="1"/>
    <col min="6640" max="6641" width="0" style="83" hidden="1" customWidth="1"/>
    <col min="6642" max="6642" width="5.85546875" style="83" customWidth="1"/>
    <col min="6643" max="6643" width="4.42578125" style="83" customWidth="1"/>
    <col min="6644" max="6645" width="4.28515625" style="83" customWidth="1"/>
    <col min="6646" max="6771" width="9.140625" style="83"/>
    <col min="6772" max="6772" width="4.28515625" style="83" customWidth="1"/>
    <col min="6773" max="6773" width="11.140625" style="83" customWidth="1"/>
    <col min="6774" max="6774" width="22.28515625" style="83" customWidth="1"/>
    <col min="6775" max="6780" width="3.28515625" style="83" customWidth="1"/>
    <col min="6781" max="6781" width="5.28515625" style="83" customWidth="1"/>
    <col min="6782" max="6787" width="3.28515625" style="83" customWidth="1"/>
    <col min="6788" max="6788" width="5.5703125" style="83" customWidth="1"/>
    <col min="6789" max="6794" width="3.28515625" style="83" customWidth="1"/>
    <col min="6795" max="6795" width="5.42578125" style="83" customWidth="1"/>
    <col min="6796" max="6801" width="3.28515625" style="83" customWidth="1"/>
    <col min="6802" max="6802" width="5.42578125" style="83" customWidth="1"/>
    <col min="6803" max="6806" width="3.28515625" style="83" customWidth="1"/>
    <col min="6807" max="6807" width="5.7109375" style="83" customWidth="1"/>
    <col min="6808" max="6813" width="3.28515625" style="83" customWidth="1"/>
    <col min="6814" max="6814" width="6.28515625" style="83" customWidth="1"/>
    <col min="6815" max="6820" width="3.28515625" style="83" customWidth="1"/>
    <col min="6821" max="6821" width="5.85546875" style="83" customWidth="1"/>
    <col min="6822" max="6827" width="3.28515625" style="83" customWidth="1"/>
    <col min="6828" max="6828" width="5.28515625" style="83" customWidth="1"/>
    <col min="6829" max="6834" width="3.28515625" style="83" customWidth="1"/>
    <col min="6835" max="6835" width="6" style="83" customWidth="1"/>
    <col min="6836" max="6839" width="3.28515625" style="83" customWidth="1"/>
    <col min="6840" max="6840" width="5.140625" style="83" customWidth="1"/>
    <col min="6841" max="6844" width="3.28515625" style="83" customWidth="1"/>
    <col min="6845" max="6845" width="5.5703125" style="83" customWidth="1"/>
    <col min="6846" max="6851" width="3.28515625" style="83" customWidth="1"/>
    <col min="6852" max="6852" width="5.140625" style="83" customWidth="1"/>
    <col min="6853" max="6858" width="3.28515625" style="83" customWidth="1"/>
    <col min="6859" max="6859" width="6.7109375" style="83" customWidth="1"/>
    <col min="6860" max="6863" width="3.28515625" style="83" customWidth="1"/>
    <col min="6864" max="6864" width="5.5703125" style="83" customWidth="1"/>
    <col min="6865" max="6865" width="4.28515625" style="83" customWidth="1"/>
    <col min="6866" max="6868" width="3.28515625" style="83" customWidth="1"/>
    <col min="6869" max="6869" width="5.5703125" style="83" customWidth="1"/>
    <col min="6870" max="6875" width="3.85546875" style="83" customWidth="1"/>
    <col min="6876" max="6876" width="7" style="83" customWidth="1"/>
    <col min="6877" max="6877" width="3.85546875" style="83" customWidth="1"/>
    <col min="6878" max="6878" width="3.5703125" style="83" customWidth="1"/>
    <col min="6879" max="6882" width="3.85546875" style="83" customWidth="1"/>
    <col min="6883" max="6883" width="6" style="83" customWidth="1"/>
    <col min="6884" max="6884" width="3.28515625" style="83" customWidth="1"/>
    <col min="6885" max="6885" width="9" style="83" customWidth="1"/>
    <col min="6886" max="6895" width="3.28515625" style="83" customWidth="1"/>
    <col min="6896" max="6897" width="0" style="83" hidden="1" customWidth="1"/>
    <col min="6898" max="6898" width="5.85546875" style="83" customWidth="1"/>
    <col min="6899" max="6899" width="4.42578125" style="83" customWidth="1"/>
    <col min="6900" max="6901" width="4.28515625" style="83" customWidth="1"/>
    <col min="6902" max="7027" width="9.140625" style="83"/>
    <col min="7028" max="7028" width="4.28515625" style="83" customWidth="1"/>
    <col min="7029" max="7029" width="11.140625" style="83" customWidth="1"/>
    <col min="7030" max="7030" width="22.28515625" style="83" customWidth="1"/>
    <col min="7031" max="7036" width="3.28515625" style="83" customWidth="1"/>
    <col min="7037" max="7037" width="5.28515625" style="83" customWidth="1"/>
    <col min="7038" max="7043" width="3.28515625" style="83" customWidth="1"/>
    <col min="7044" max="7044" width="5.5703125" style="83" customWidth="1"/>
    <col min="7045" max="7050" width="3.28515625" style="83" customWidth="1"/>
    <col min="7051" max="7051" width="5.42578125" style="83" customWidth="1"/>
    <col min="7052" max="7057" width="3.28515625" style="83" customWidth="1"/>
    <col min="7058" max="7058" width="5.42578125" style="83" customWidth="1"/>
    <col min="7059" max="7062" width="3.28515625" style="83" customWidth="1"/>
    <col min="7063" max="7063" width="5.7109375" style="83" customWidth="1"/>
    <col min="7064" max="7069" width="3.28515625" style="83" customWidth="1"/>
    <col min="7070" max="7070" width="6.28515625" style="83" customWidth="1"/>
    <col min="7071" max="7076" width="3.28515625" style="83" customWidth="1"/>
    <col min="7077" max="7077" width="5.85546875" style="83" customWidth="1"/>
    <col min="7078" max="7083" width="3.28515625" style="83" customWidth="1"/>
    <col min="7084" max="7084" width="5.28515625" style="83" customWidth="1"/>
    <col min="7085" max="7090" width="3.28515625" style="83" customWidth="1"/>
    <col min="7091" max="7091" width="6" style="83" customWidth="1"/>
    <col min="7092" max="7095" width="3.28515625" style="83" customWidth="1"/>
    <col min="7096" max="7096" width="5.140625" style="83" customWidth="1"/>
    <col min="7097" max="7100" width="3.28515625" style="83" customWidth="1"/>
    <col min="7101" max="7101" width="5.5703125" style="83" customWidth="1"/>
    <col min="7102" max="7107" width="3.28515625" style="83" customWidth="1"/>
    <col min="7108" max="7108" width="5.140625" style="83" customWidth="1"/>
    <col min="7109" max="7114" width="3.28515625" style="83" customWidth="1"/>
    <col min="7115" max="7115" width="6.7109375" style="83" customWidth="1"/>
    <col min="7116" max="7119" width="3.28515625" style="83" customWidth="1"/>
    <col min="7120" max="7120" width="5.5703125" style="83" customWidth="1"/>
    <col min="7121" max="7121" width="4.28515625" style="83" customWidth="1"/>
    <col min="7122" max="7124" width="3.28515625" style="83" customWidth="1"/>
    <col min="7125" max="7125" width="5.5703125" style="83" customWidth="1"/>
    <col min="7126" max="7131" width="3.85546875" style="83" customWidth="1"/>
    <col min="7132" max="7132" width="7" style="83" customWidth="1"/>
    <col min="7133" max="7133" width="3.85546875" style="83" customWidth="1"/>
    <col min="7134" max="7134" width="3.5703125" style="83" customWidth="1"/>
    <col min="7135" max="7138" width="3.85546875" style="83" customWidth="1"/>
    <col min="7139" max="7139" width="6" style="83" customWidth="1"/>
    <col min="7140" max="7140" width="3.28515625" style="83" customWidth="1"/>
    <col min="7141" max="7141" width="9" style="83" customWidth="1"/>
    <col min="7142" max="7151" width="3.28515625" style="83" customWidth="1"/>
    <col min="7152" max="7153" width="0" style="83" hidden="1" customWidth="1"/>
    <col min="7154" max="7154" width="5.85546875" style="83" customWidth="1"/>
    <col min="7155" max="7155" width="4.42578125" style="83" customWidth="1"/>
    <col min="7156" max="7157" width="4.28515625" style="83" customWidth="1"/>
    <col min="7158" max="7283" width="9.140625" style="83"/>
    <col min="7284" max="7284" width="4.28515625" style="83" customWidth="1"/>
    <col min="7285" max="7285" width="11.140625" style="83" customWidth="1"/>
    <col min="7286" max="7286" width="22.28515625" style="83" customWidth="1"/>
    <col min="7287" max="7292" width="3.28515625" style="83" customWidth="1"/>
    <col min="7293" max="7293" width="5.28515625" style="83" customWidth="1"/>
    <col min="7294" max="7299" width="3.28515625" style="83" customWidth="1"/>
    <col min="7300" max="7300" width="5.5703125" style="83" customWidth="1"/>
    <col min="7301" max="7306" width="3.28515625" style="83" customWidth="1"/>
    <col min="7307" max="7307" width="5.42578125" style="83" customWidth="1"/>
    <col min="7308" max="7313" width="3.28515625" style="83" customWidth="1"/>
    <col min="7314" max="7314" width="5.42578125" style="83" customWidth="1"/>
    <col min="7315" max="7318" width="3.28515625" style="83" customWidth="1"/>
    <col min="7319" max="7319" width="5.7109375" style="83" customWidth="1"/>
    <col min="7320" max="7325" width="3.28515625" style="83" customWidth="1"/>
    <col min="7326" max="7326" width="6.28515625" style="83" customWidth="1"/>
    <col min="7327" max="7332" width="3.28515625" style="83" customWidth="1"/>
    <col min="7333" max="7333" width="5.85546875" style="83" customWidth="1"/>
    <col min="7334" max="7339" width="3.28515625" style="83" customWidth="1"/>
    <col min="7340" max="7340" width="5.28515625" style="83" customWidth="1"/>
    <col min="7341" max="7346" width="3.28515625" style="83" customWidth="1"/>
    <col min="7347" max="7347" width="6" style="83" customWidth="1"/>
    <col min="7348" max="7351" width="3.28515625" style="83" customWidth="1"/>
    <col min="7352" max="7352" width="5.140625" style="83" customWidth="1"/>
    <col min="7353" max="7356" width="3.28515625" style="83" customWidth="1"/>
    <col min="7357" max="7357" width="5.5703125" style="83" customWidth="1"/>
    <col min="7358" max="7363" width="3.28515625" style="83" customWidth="1"/>
    <col min="7364" max="7364" width="5.140625" style="83" customWidth="1"/>
    <col min="7365" max="7370" width="3.28515625" style="83" customWidth="1"/>
    <col min="7371" max="7371" width="6.7109375" style="83" customWidth="1"/>
    <col min="7372" max="7375" width="3.28515625" style="83" customWidth="1"/>
    <col min="7376" max="7376" width="5.5703125" style="83" customWidth="1"/>
    <col min="7377" max="7377" width="4.28515625" style="83" customWidth="1"/>
    <col min="7378" max="7380" width="3.28515625" style="83" customWidth="1"/>
    <col min="7381" max="7381" width="5.5703125" style="83" customWidth="1"/>
    <col min="7382" max="7387" width="3.85546875" style="83" customWidth="1"/>
    <col min="7388" max="7388" width="7" style="83" customWidth="1"/>
    <col min="7389" max="7389" width="3.85546875" style="83" customWidth="1"/>
    <col min="7390" max="7390" width="3.5703125" style="83" customWidth="1"/>
    <col min="7391" max="7394" width="3.85546875" style="83" customWidth="1"/>
    <col min="7395" max="7395" width="6" style="83" customWidth="1"/>
    <col min="7396" max="7396" width="3.28515625" style="83" customWidth="1"/>
    <col min="7397" max="7397" width="9" style="83" customWidth="1"/>
    <col min="7398" max="7407" width="3.28515625" style="83" customWidth="1"/>
    <col min="7408" max="7409" width="0" style="83" hidden="1" customWidth="1"/>
    <col min="7410" max="7410" width="5.85546875" style="83" customWidth="1"/>
    <col min="7411" max="7411" width="4.42578125" style="83" customWidth="1"/>
    <col min="7412" max="7413" width="4.28515625" style="83" customWidth="1"/>
    <col min="7414" max="7539" width="9.140625" style="83"/>
    <col min="7540" max="7540" width="4.28515625" style="83" customWidth="1"/>
    <col min="7541" max="7541" width="11.140625" style="83" customWidth="1"/>
    <col min="7542" max="7542" width="22.28515625" style="83" customWidth="1"/>
    <col min="7543" max="7548" width="3.28515625" style="83" customWidth="1"/>
    <col min="7549" max="7549" width="5.28515625" style="83" customWidth="1"/>
    <col min="7550" max="7555" width="3.28515625" style="83" customWidth="1"/>
    <col min="7556" max="7556" width="5.5703125" style="83" customWidth="1"/>
    <col min="7557" max="7562" width="3.28515625" style="83" customWidth="1"/>
    <col min="7563" max="7563" width="5.42578125" style="83" customWidth="1"/>
    <col min="7564" max="7569" width="3.28515625" style="83" customWidth="1"/>
    <col min="7570" max="7570" width="5.42578125" style="83" customWidth="1"/>
    <col min="7571" max="7574" width="3.28515625" style="83" customWidth="1"/>
    <col min="7575" max="7575" width="5.7109375" style="83" customWidth="1"/>
    <col min="7576" max="7581" width="3.28515625" style="83" customWidth="1"/>
    <col min="7582" max="7582" width="6.28515625" style="83" customWidth="1"/>
    <col min="7583" max="7588" width="3.28515625" style="83" customWidth="1"/>
    <col min="7589" max="7589" width="5.85546875" style="83" customWidth="1"/>
    <col min="7590" max="7595" width="3.28515625" style="83" customWidth="1"/>
    <col min="7596" max="7596" width="5.28515625" style="83" customWidth="1"/>
    <col min="7597" max="7602" width="3.28515625" style="83" customWidth="1"/>
    <col min="7603" max="7603" width="6" style="83" customWidth="1"/>
    <col min="7604" max="7607" width="3.28515625" style="83" customWidth="1"/>
    <col min="7608" max="7608" width="5.140625" style="83" customWidth="1"/>
    <col min="7609" max="7612" width="3.28515625" style="83" customWidth="1"/>
    <col min="7613" max="7613" width="5.5703125" style="83" customWidth="1"/>
    <col min="7614" max="7619" width="3.28515625" style="83" customWidth="1"/>
    <col min="7620" max="7620" width="5.140625" style="83" customWidth="1"/>
    <col min="7621" max="7626" width="3.28515625" style="83" customWidth="1"/>
    <col min="7627" max="7627" width="6.7109375" style="83" customWidth="1"/>
    <col min="7628" max="7631" width="3.28515625" style="83" customWidth="1"/>
    <col min="7632" max="7632" width="5.5703125" style="83" customWidth="1"/>
    <col min="7633" max="7633" width="4.28515625" style="83" customWidth="1"/>
    <col min="7634" max="7636" width="3.28515625" style="83" customWidth="1"/>
    <col min="7637" max="7637" width="5.5703125" style="83" customWidth="1"/>
    <col min="7638" max="7643" width="3.85546875" style="83" customWidth="1"/>
    <col min="7644" max="7644" width="7" style="83" customWidth="1"/>
    <col min="7645" max="7645" width="3.85546875" style="83" customWidth="1"/>
    <col min="7646" max="7646" width="3.5703125" style="83" customWidth="1"/>
    <col min="7647" max="7650" width="3.85546875" style="83" customWidth="1"/>
    <col min="7651" max="7651" width="6" style="83" customWidth="1"/>
    <col min="7652" max="7652" width="3.28515625" style="83" customWidth="1"/>
    <col min="7653" max="7653" width="9" style="83" customWidth="1"/>
    <col min="7654" max="7663" width="3.28515625" style="83" customWidth="1"/>
    <col min="7664" max="7665" width="0" style="83" hidden="1" customWidth="1"/>
    <col min="7666" max="7666" width="5.85546875" style="83" customWidth="1"/>
    <col min="7667" max="7667" width="4.42578125" style="83" customWidth="1"/>
    <col min="7668" max="7669" width="4.28515625" style="83" customWidth="1"/>
    <col min="7670" max="7795" width="9.140625" style="83"/>
    <col min="7796" max="7796" width="4.28515625" style="83" customWidth="1"/>
    <col min="7797" max="7797" width="11.140625" style="83" customWidth="1"/>
    <col min="7798" max="7798" width="22.28515625" style="83" customWidth="1"/>
    <col min="7799" max="7804" width="3.28515625" style="83" customWidth="1"/>
    <col min="7805" max="7805" width="5.28515625" style="83" customWidth="1"/>
    <col min="7806" max="7811" width="3.28515625" style="83" customWidth="1"/>
    <col min="7812" max="7812" width="5.5703125" style="83" customWidth="1"/>
    <col min="7813" max="7818" width="3.28515625" style="83" customWidth="1"/>
    <col min="7819" max="7819" width="5.42578125" style="83" customWidth="1"/>
    <col min="7820" max="7825" width="3.28515625" style="83" customWidth="1"/>
    <col min="7826" max="7826" width="5.42578125" style="83" customWidth="1"/>
    <col min="7827" max="7830" width="3.28515625" style="83" customWidth="1"/>
    <col min="7831" max="7831" width="5.7109375" style="83" customWidth="1"/>
    <col min="7832" max="7837" width="3.28515625" style="83" customWidth="1"/>
    <col min="7838" max="7838" width="6.28515625" style="83" customWidth="1"/>
    <col min="7839" max="7844" width="3.28515625" style="83" customWidth="1"/>
    <col min="7845" max="7845" width="5.85546875" style="83" customWidth="1"/>
    <col min="7846" max="7851" width="3.28515625" style="83" customWidth="1"/>
    <col min="7852" max="7852" width="5.28515625" style="83" customWidth="1"/>
    <col min="7853" max="7858" width="3.28515625" style="83" customWidth="1"/>
    <col min="7859" max="7859" width="6" style="83" customWidth="1"/>
    <col min="7860" max="7863" width="3.28515625" style="83" customWidth="1"/>
    <col min="7864" max="7864" width="5.140625" style="83" customWidth="1"/>
    <col min="7865" max="7868" width="3.28515625" style="83" customWidth="1"/>
    <col min="7869" max="7869" width="5.5703125" style="83" customWidth="1"/>
    <col min="7870" max="7875" width="3.28515625" style="83" customWidth="1"/>
    <col min="7876" max="7876" width="5.140625" style="83" customWidth="1"/>
    <col min="7877" max="7882" width="3.28515625" style="83" customWidth="1"/>
    <col min="7883" max="7883" width="6.7109375" style="83" customWidth="1"/>
    <col min="7884" max="7887" width="3.28515625" style="83" customWidth="1"/>
    <col min="7888" max="7888" width="5.5703125" style="83" customWidth="1"/>
    <col min="7889" max="7889" width="4.28515625" style="83" customWidth="1"/>
    <col min="7890" max="7892" width="3.28515625" style="83" customWidth="1"/>
    <col min="7893" max="7893" width="5.5703125" style="83" customWidth="1"/>
    <col min="7894" max="7899" width="3.85546875" style="83" customWidth="1"/>
    <col min="7900" max="7900" width="7" style="83" customWidth="1"/>
    <col min="7901" max="7901" width="3.85546875" style="83" customWidth="1"/>
    <col min="7902" max="7902" width="3.5703125" style="83" customWidth="1"/>
    <col min="7903" max="7906" width="3.85546875" style="83" customWidth="1"/>
    <col min="7907" max="7907" width="6" style="83" customWidth="1"/>
    <col min="7908" max="7908" width="3.28515625" style="83" customWidth="1"/>
    <col min="7909" max="7909" width="9" style="83" customWidth="1"/>
    <col min="7910" max="7919" width="3.28515625" style="83" customWidth="1"/>
    <col min="7920" max="7921" width="0" style="83" hidden="1" customWidth="1"/>
    <col min="7922" max="7922" width="5.85546875" style="83" customWidth="1"/>
    <col min="7923" max="7923" width="4.42578125" style="83" customWidth="1"/>
    <col min="7924" max="7925" width="4.28515625" style="83" customWidth="1"/>
    <col min="7926" max="8051" width="9.140625" style="83"/>
    <col min="8052" max="8052" width="4.28515625" style="83" customWidth="1"/>
    <col min="8053" max="8053" width="11.140625" style="83" customWidth="1"/>
    <col min="8054" max="8054" width="22.28515625" style="83" customWidth="1"/>
    <col min="8055" max="8060" width="3.28515625" style="83" customWidth="1"/>
    <col min="8061" max="8061" width="5.28515625" style="83" customWidth="1"/>
    <col min="8062" max="8067" width="3.28515625" style="83" customWidth="1"/>
    <col min="8068" max="8068" width="5.5703125" style="83" customWidth="1"/>
    <col min="8069" max="8074" width="3.28515625" style="83" customWidth="1"/>
    <col min="8075" max="8075" width="5.42578125" style="83" customWidth="1"/>
    <col min="8076" max="8081" width="3.28515625" style="83" customWidth="1"/>
    <col min="8082" max="8082" width="5.42578125" style="83" customWidth="1"/>
    <col min="8083" max="8086" width="3.28515625" style="83" customWidth="1"/>
    <col min="8087" max="8087" width="5.7109375" style="83" customWidth="1"/>
    <col min="8088" max="8093" width="3.28515625" style="83" customWidth="1"/>
    <col min="8094" max="8094" width="6.28515625" style="83" customWidth="1"/>
    <col min="8095" max="8100" width="3.28515625" style="83" customWidth="1"/>
    <col min="8101" max="8101" width="5.85546875" style="83" customWidth="1"/>
    <col min="8102" max="8107" width="3.28515625" style="83" customWidth="1"/>
    <col min="8108" max="8108" width="5.28515625" style="83" customWidth="1"/>
    <col min="8109" max="8114" width="3.28515625" style="83" customWidth="1"/>
    <col min="8115" max="8115" width="6" style="83" customWidth="1"/>
    <col min="8116" max="8119" width="3.28515625" style="83" customWidth="1"/>
    <col min="8120" max="8120" width="5.140625" style="83" customWidth="1"/>
    <col min="8121" max="8124" width="3.28515625" style="83" customWidth="1"/>
    <col min="8125" max="8125" width="5.5703125" style="83" customWidth="1"/>
    <col min="8126" max="8131" width="3.28515625" style="83" customWidth="1"/>
    <col min="8132" max="8132" width="5.140625" style="83" customWidth="1"/>
    <col min="8133" max="8138" width="3.28515625" style="83" customWidth="1"/>
    <col min="8139" max="8139" width="6.7109375" style="83" customWidth="1"/>
    <col min="8140" max="8143" width="3.28515625" style="83" customWidth="1"/>
    <col min="8144" max="8144" width="5.5703125" style="83" customWidth="1"/>
    <col min="8145" max="8145" width="4.28515625" style="83" customWidth="1"/>
    <col min="8146" max="8148" width="3.28515625" style="83" customWidth="1"/>
    <col min="8149" max="8149" width="5.5703125" style="83" customWidth="1"/>
    <col min="8150" max="8155" width="3.85546875" style="83" customWidth="1"/>
    <col min="8156" max="8156" width="7" style="83" customWidth="1"/>
    <col min="8157" max="8157" width="3.85546875" style="83" customWidth="1"/>
    <col min="8158" max="8158" width="3.5703125" style="83" customWidth="1"/>
    <col min="8159" max="8162" width="3.85546875" style="83" customWidth="1"/>
    <col min="8163" max="8163" width="6" style="83" customWidth="1"/>
    <col min="8164" max="8164" width="3.28515625" style="83" customWidth="1"/>
    <col min="8165" max="8165" width="9" style="83" customWidth="1"/>
    <col min="8166" max="8175" width="3.28515625" style="83" customWidth="1"/>
    <col min="8176" max="8177" width="0" style="83" hidden="1" customWidth="1"/>
    <col min="8178" max="8178" width="5.85546875" style="83" customWidth="1"/>
    <col min="8179" max="8179" width="4.42578125" style="83" customWidth="1"/>
    <col min="8180" max="8181" width="4.28515625" style="83" customWidth="1"/>
    <col min="8182" max="8307" width="9.140625" style="83"/>
    <col min="8308" max="8308" width="4.28515625" style="83" customWidth="1"/>
    <col min="8309" max="8309" width="11.140625" style="83" customWidth="1"/>
    <col min="8310" max="8310" width="22.28515625" style="83" customWidth="1"/>
    <col min="8311" max="8316" width="3.28515625" style="83" customWidth="1"/>
    <col min="8317" max="8317" width="5.28515625" style="83" customWidth="1"/>
    <col min="8318" max="8323" width="3.28515625" style="83" customWidth="1"/>
    <col min="8324" max="8324" width="5.5703125" style="83" customWidth="1"/>
    <col min="8325" max="8330" width="3.28515625" style="83" customWidth="1"/>
    <col min="8331" max="8331" width="5.42578125" style="83" customWidth="1"/>
    <col min="8332" max="8337" width="3.28515625" style="83" customWidth="1"/>
    <col min="8338" max="8338" width="5.42578125" style="83" customWidth="1"/>
    <col min="8339" max="8342" width="3.28515625" style="83" customWidth="1"/>
    <col min="8343" max="8343" width="5.7109375" style="83" customWidth="1"/>
    <col min="8344" max="8349" width="3.28515625" style="83" customWidth="1"/>
    <col min="8350" max="8350" width="6.28515625" style="83" customWidth="1"/>
    <col min="8351" max="8356" width="3.28515625" style="83" customWidth="1"/>
    <col min="8357" max="8357" width="5.85546875" style="83" customWidth="1"/>
    <col min="8358" max="8363" width="3.28515625" style="83" customWidth="1"/>
    <col min="8364" max="8364" width="5.28515625" style="83" customWidth="1"/>
    <col min="8365" max="8370" width="3.28515625" style="83" customWidth="1"/>
    <col min="8371" max="8371" width="6" style="83" customWidth="1"/>
    <col min="8372" max="8375" width="3.28515625" style="83" customWidth="1"/>
    <col min="8376" max="8376" width="5.140625" style="83" customWidth="1"/>
    <col min="8377" max="8380" width="3.28515625" style="83" customWidth="1"/>
    <col min="8381" max="8381" width="5.5703125" style="83" customWidth="1"/>
    <col min="8382" max="8387" width="3.28515625" style="83" customWidth="1"/>
    <col min="8388" max="8388" width="5.140625" style="83" customWidth="1"/>
    <col min="8389" max="8394" width="3.28515625" style="83" customWidth="1"/>
    <col min="8395" max="8395" width="6.7109375" style="83" customWidth="1"/>
    <col min="8396" max="8399" width="3.28515625" style="83" customWidth="1"/>
    <col min="8400" max="8400" width="5.5703125" style="83" customWidth="1"/>
    <col min="8401" max="8401" width="4.28515625" style="83" customWidth="1"/>
    <col min="8402" max="8404" width="3.28515625" style="83" customWidth="1"/>
    <col min="8405" max="8405" width="5.5703125" style="83" customWidth="1"/>
    <col min="8406" max="8411" width="3.85546875" style="83" customWidth="1"/>
    <col min="8412" max="8412" width="7" style="83" customWidth="1"/>
    <col min="8413" max="8413" width="3.85546875" style="83" customWidth="1"/>
    <col min="8414" max="8414" width="3.5703125" style="83" customWidth="1"/>
    <col min="8415" max="8418" width="3.85546875" style="83" customWidth="1"/>
    <col min="8419" max="8419" width="6" style="83" customWidth="1"/>
    <col min="8420" max="8420" width="3.28515625" style="83" customWidth="1"/>
    <col min="8421" max="8421" width="9" style="83" customWidth="1"/>
    <col min="8422" max="8431" width="3.28515625" style="83" customWidth="1"/>
    <col min="8432" max="8433" width="0" style="83" hidden="1" customWidth="1"/>
    <col min="8434" max="8434" width="5.85546875" style="83" customWidth="1"/>
    <col min="8435" max="8435" width="4.42578125" style="83" customWidth="1"/>
    <col min="8436" max="8437" width="4.28515625" style="83" customWidth="1"/>
    <col min="8438" max="8563" width="9.140625" style="83"/>
    <col min="8564" max="8564" width="4.28515625" style="83" customWidth="1"/>
    <col min="8565" max="8565" width="11.140625" style="83" customWidth="1"/>
    <col min="8566" max="8566" width="22.28515625" style="83" customWidth="1"/>
    <col min="8567" max="8572" width="3.28515625" style="83" customWidth="1"/>
    <col min="8573" max="8573" width="5.28515625" style="83" customWidth="1"/>
    <col min="8574" max="8579" width="3.28515625" style="83" customWidth="1"/>
    <col min="8580" max="8580" width="5.5703125" style="83" customWidth="1"/>
    <col min="8581" max="8586" width="3.28515625" style="83" customWidth="1"/>
    <col min="8587" max="8587" width="5.42578125" style="83" customWidth="1"/>
    <col min="8588" max="8593" width="3.28515625" style="83" customWidth="1"/>
    <col min="8594" max="8594" width="5.42578125" style="83" customWidth="1"/>
    <col min="8595" max="8598" width="3.28515625" style="83" customWidth="1"/>
    <col min="8599" max="8599" width="5.7109375" style="83" customWidth="1"/>
    <col min="8600" max="8605" width="3.28515625" style="83" customWidth="1"/>
    <col min="8606" max="8606" width="6.28515625" style="83" customWidth="1"/>
    <col min="8607" max="8612" width="3.28515625" style="83" customWidth="1"/>
    <col min="8613" max="8613" width="5.85546875" style="83" customWidth="1"/>
    <col min="8614" max="8619" width="3.28515625" style="83" customWidth="1"/>
    <col min="8620" max="8620" width="5.28515625" style="83" customWidth="1"/>
    <col min="8621" max="8626" width="3.28515625" style="83" customWidth="1"/>
    <col min="8627" max="8627" width="6" style="83" customWidth="1"/>
    <col min="8628" max="8631" width="3.28515625" style="83" customWidth="1"/>
    <col min="8632" max="8632" width="5.140625" style="83" customWidth="1"/>
    <col min="8633" max="8636" width="3.28515625" style="83" customWidth="1"/>
    <col min="8637" max="8637" width="5.5703125" style="83" customWidth="1"/>
    <col min="8638" max="8643" width="3.28515625" style="83" customWidth="1"/>
    <col min="8644" max="8644" width="5.140625" style="83" customWidth="1"/>
    <col min="8645" max="8650" width="3.28515625" style="83" customWidth="1"/>
    <col min="8651" max="8651" width="6.7109375" style="83" customWidth="1"/>
    <col min="8652" max="8655" width="3.28515625" style="83" customWidth="1"/>
    <col min="8656" max="8656" width="5.5703125" style="83" customWidth="1"/>
    <col min="8657" max="8657" width="4.28515625" style="83" customWidth="1"/>
    <col min="8658" max="8660" width="3.28515625" style="83" customWidth="1"/>
    <col min="8661" max="8661" width="5.5703125" style="83" customWidth="1"/>
    <col min="8662" max="8667" width="3.85546875" style="83" customWidth="1"/>
    <col min="8668" max="8668" width="7" style="83" customWidth="1"/>
    <col min="8669" max="8669" width="3.85546875" style="83" customWidth="1"/>
    <col min="8670" max="8670" width="3.5703125" style="83" customWidth="1"/>
    <col min="8671" max="8674" width="3.85546875" style="83" customWidth="1"/>
    <col min="8675" max="8675" width="6" style="83" customWidth="1"/>
    <col min="8676" max="8676" width="3.28515625" style="83" customWidth="1"/>
    <col min="8677" max="8677" width="9" style="83" customWidth="1"/>
    <col min="8678" max="8687" width="3.28515625" style="83" customWidth="1"/>
    <col min="8688" max="8689" width="0" style="83" hidden="1" customWidth="1"/>
    <col min="8690" max="8690" width="5.85546875" style="83" customWidth="1"/>
    <col min="8691" max="8691" width="4.42578125" style="83" customWidth="1"/>
    <col min="8692" max="8693" width="4.28515625" style="83" customWidth="1"/>
    <col min="8694" max="8819" width="9.140625" style="83"/>
    <col min="8820" max="8820" width="4.28515625" style="83" customWidth="1"/>
    <col min="8821" max="8821" width="11.140625" style="83" customWidth="1"/>
    <col min="8822" max="8822" width="22.28515625" style="83" customWidth="1"/>
    <col min="8823" max="8828" width="3.28515625" style="83" customWidth="1"/>
    <col min="8829" max="8829" width="5.28515625" style="83" customWidth="1"/>
    <col min="8830" max="8835" width="3.28515625" style="83" customWidth="1"/>
    <col min="8836" max="8836" width="5.5703125" style="83" customWidth="1"/>
    <col min="8837" max="8842" width="3.28515625" style="83" customWidth="1"/>
    <col min="8843" max="8843" width="5.42578125" style="83" customWidth="1"/>
    <col min="8844" max="8849" width="3.28515625" style="83" customWidth="1"/>
    <col min="8850" max="8850" width="5.42578125" style="83" customWidth="1"/>
    <col min="8851" max="8854" width="3.28515625" style="83" customWidth="1"/>
    <col min="8855" max="8855" width="5.7109375" style="83" customWidth="1"/>
    <col min="8856" max="8861" width="3.28515625" style="83" customWidth="1"/>
    <col min="8862" max="8862" width="6.28515625" style="83" customWidth="1"/>
    <col min="8863" max="8868" width="3.28515625" style="83" customWidth="1"/>
    <col min="8869" max="8869" width="5.85546875" style="83" customWidth="1"/>
    <col min="8870" max="8875" width="3.28515625" style="83" customWidth="1"/>
    <col min="8876" max="8876" width="5.28515625" style="83" customWidth="1"/>
    <col min="8877" max="8882" width="3.28515625" style="83" customWidth="1"/>
    <col min="8883" max="8883" width="6" style="83" customWidth="1"/>
    <col min="8884" max="8887" width="3.28515625" style="83" customWidth="1"/>
    <col min="8888" max="8888" width="5.140625" style="83" customWidth="1"/>
    <col min="8889" max="8892" width="3.28515625" style="83" customWidth="1"/>
    <col min="8893" max="8893" width="5.5703125" style="83" customWidth="1"/>
    <col min="8894" max="8899" width="3.28515625" style="83" customWidth="1"/>
    <col min="8900" max="8900" width="5.140625" style="83" customWidth="1"/>
    <col min="8901" max="8906" width="3.28515625" style="83" customWidth="1"/>
    <col min="8907" max="8907" width="6.7109375" style="83" customWidth="1"/>
    <col min="8908" max="8911" width="3.28515625" style="83" customWidth="1"/>
    <col min="8912" max="8912" width="5.5703125" style="83" customWidth="1"/>
    <col min="8913" max="8913" width="4.28515625" style="83" customWidth="1"/>
    <col min="8914" max="8916" width="3.28515625" style="83" customWidth="1"/>
    <col min="8917" max="8917" width="5.5703125" style="83" customWidth="1"/>
    <col min="8918" max="8923" width="3.85546875" style="83" customWidth="1"/>
    <col min="8924" max="8924" width="7" style="83" customWidth="1"/>
    <col min="8925" max="8925" width="3.85546875" style="83" customWidth="1"/>
    <col min="8926" max="8926" width="3.5703125" style="83" customWidth="1"/>
    <col min="8927" max="8930" width="3.85546875" style="83" customWidth="1"/>
    <col min="8931" max="8931" width="6" style="83" customWidth="1"/>
    <col min="8932" max="8932" width="3.28515625" style="83" customWidth="1"/>
    <col min="8933" max="8933" width="9" style="83" customWidth="1"/>
    <col min="8934" max="8943" width="3.28515625" style="83" customWidth="1"/>
    <col min="8944" max="8945" width="0" style="83" hidden="1" customWidth="1"/>
    <col min="8946" max="8946" width="5.85546875" style="83" customWidth="1"/>
    <col min="8947" max="8947" width="4.42578125" style="83" customWidth="1"/>
    <col min="8948" max="8949" width="4.28515625" style="83" customWidth="1"/>
    <col min="8950" max="9075" width="9.140625" style="83"/>
    <col min="9076" max="9076" width="4.28515625" style="83" customWidth="1"/>
    <col min="9077" max="9077" width="11.140625" style="83" customWidth="1"/>
    <col min="9078" max="9078" width="22.28515625" style="83" customWidth="1"/>
    <col min="9079" max="9084" width="3.28515625" style="83" customWidth="1"/>
    <col min="9085" max="9085" width="5.28515625" style="83" customWidth="1"/>
    <col min="9086" max="9091" width="3.28515625" style="83" customWidth="1"/>
    <col min="9092" max="9092" width="5.5703125" style="83" customWidth="1"/>
    <col min="9093" max="9098" width="3.28515625" style="83" customWidth="1"/>
    <col min="9099" max="9099" width="5.42578125" style="83" customWidth="1"/>
    <col min="9100" max="9105" width="3.28515625" style="83" customWidth="1"/>
    <col min="9106" max="9106" width="5.42578125" style="83" customWidth="1"/>
    <col min="9107" max="9110" width="3.28515625" style="83" customWidth="1"/>
    <col min="9111" max="9111" width="5.7109375" style="83" customWidth="1"/>
    <col min="9112" max="9117" width="3.28515625" style="83" customWidth="1"/>
    <col min="9118" max="9118" width="6.28515625" style="83" customWidth="1"/>
    <col min="9119" max="9124" width="3.28515625" style="83" customWidth="1"/>
    <col min="9125" max="9125" width="5.85546875" style="83" customWidth="1"/>
    <col min="9126" max="9131" width="3.28515625" style="83" customWidth="1"/>
    <col min="9132" max="9132" width="5.28515625" style="83" customWidth="1"/>
    <col min="9133" max="9138" width="3.28515625" style="83" customWidth="1"/>
    <col min="9139" max="9139" width="6" style="83" customWidth="1"/>
    <col min="9140" max="9143" width="3.28515625" style="83" customWidth="1"/>
    <col min="9144" max="9144" width="5.140625" style="83" customWidth="1"/>
    <col min="9145" max="9148" width="3.28515625" style="83" customWidth="1"/>
    <col min="9149" max="9149" width="5.5703125" style="83" customWidth="1"/>
    <col min="9150" max="9155" width="3.28515625" style="83" customWidth="1"/>
    <col min="9156" max="9156" width="5.140625" style="83" customWidth="1"/>
    <col min="9157" max="9162" width="3.28515625" style="83" customWidth="1"/>
    <col min="9163" max="9163" width="6.7109375" style="83" customWidth="1"/>
    <col min="9164" max="9167" width="3.28515625" style="83" customWidth="1"/>
    <col min="9168" max="9168" width="5.5703125" style="83" customWidth="1"/>
    <col min="9169" max="9169" width="4.28515625" style="83" customWidth="1"/>
    <col min="9170" max="9172" width="3.28515625" style="83" customWidth="1"/>
    <col min="9173" max="9173" width="5.5703125" style="83" customWidth="1"/>
    <col min="9174" max="9179" width="3.85546875" style="83" customWidth="1"/>
    <col min="9180" max="9180" width="7" style="83" customWidth="1"/>
    <col min="9181" max="9181" width="3.85546875" style="83" customWidth="1"/>
    <col min="9182" max="9182" width="3.5703125" style="83" customWidth="1"/>
    <col min="9183" max="9186" width="3.85546875" style="83" customWidth="1"/>
    <col min="9187" max="9187" width="6" style="83" customWidth="1"/>
    <col min="9188" max="9188" width="3.28515625" style="83" customWidth="1"/>
    <col min="9189" max="9189" width="9" style="83" customWidth="1"/>
    <col min="9190" max="9199" width="3.28515625" style="83" customWidth="1"/>
    <col min="9200" max="9201" width="0" style="83" hidden="1" customWidth="1"/>
    <col min="9202" max="9202" width="5.85546875" style="83" customWidth="1"/>
    <col min="9203" max="9203" width="4.42578125" style="83" customWidth="1"/>
    <col min="9204" max="9205" width="4.28515625" style="83" customWidth="1"/>
    <col min="9206" max="9331" width="9.140625" style="83"/>
    <col min="9332" max="9332" width="4.28515625" style="83" customWidth="1"/>
    <col min="9333" max="9333" width="11.140625" style="83" customWidth="1"/>
    <col min="9334" max="9334" width="22.28515625" style="83" customWidth="1"/>
    <col min="9335" max="9340" width="3.28515625" style="83" customWidth="1"/>
    <col min="9341" max="9341" width="5.28515625" style="83" customWidth="1"/>
    <col min="9342" max="9347" width="3.28515625" style="83" customWidth="1"/>
    <col min="9348" max="9348" width="5.5703125" style="83" customWidth="1"/>
    <col min="9349" max="9354" width="3.28515625" style="83" customWidth="1"/>
    <col min="9355" max="9355" width="5.42578125" style="83" customWidth="1"/>
    <col min="9356" max="9361" width="3.28515625" style="83" customWidth="1"/>
    <col min="9362" max="9362" width="5.42578125" style="83" customWidth="1"/>
    <col min="9363" max="9366" width="3.28515625" style="83" customWidth="1"/>
    <col min="9367" max="9367" width="5.7109375" style="83" customWidth="1"/>
    <col min="9368" max="9373" width="3.28515625" style="83" customWidth="1"/>
    <col min="9374" max="9374" width="6.28515625" style="83" customWidth="1"/>
    <col min="9375" max="9380" width="3.28515625" style="83" customWidth="1"/>
    <col min="9381" max="9381" width="5.85546875" style="83" customWidth="1"/>
    <col min="9382" max="9387" width="3.28515625" style="83" customWidth="1"/>
    <col min="9388" max="9388" width="5.28515625" style="83" customWidth="1"/>
    <col min="9389" max="9394" width="3.28515625" style="83" customWidth="1"/>
    <col min="9395" max="9395" width="6" style="83" customWidth="1"/>
    <col min="9396" max="9399" width="3.28515625" style="83" customWidth="1"/>
    <col min="9400" max="9400" width="5.140625" style="83" customWidth="1"/>
    <col min="9401" max="9404" width="3.28515625" style="83" customWidth="1"/>
    <col min="9405" max="9405" width="5.5703125" style="83" customWidth="1"/>
    <col min="9406" max="9411" width="3.28515625" style="83" customWidth="1"/>
    <col min="9412" max="9412" width="5.140625" style="83" customWidth="1"/>
    <col min="9413" max="9418" width="3.28515625" style="83" customWidth="1"/>
    <col min="9419" max="9419" width="6.7109375" style="83" customWidth="1"/>
    <col min="9420" max="9423" width="3.28515625" style="83" customWidth="1"/>
    <col min="9424" max="9424" width="5.5703125" style="83" customWidth="1"/>
    <col min="9425" max="9425" width="4.28515625" style="83" customWidth="1"/>
    <col min="9426" max="9428" width="3.28515625" style="83" customWidth="1"/>
    <col min="9429" max="9429" width="5.5703125" style="83" customWidth="1"/>
    <col min="9430" max="9435" width="3.85546875" style="83" customWidth="1"/>
    <col min="9436" max="9436" width="7" style="83" customWidth="1"/>
    <col min="9437" max="9437" width="3.85546875" style="83" customWidth="1"/>
    <col min="9438" max="9438" width="3.5703125" style="83" customWidth="1"/>
    <col min="9439" max="9442" width="3.85546875" style="83" customWidth="1"/>
    <col min="9443" max="9443" width="6" style="83" customWidth="1"/>
    <col min="9444" max="9444" width="3.28515625" style="83" customWidth="1"/>
    <col min="9445" max="9445" width="9" style="83" customWidth="1"/>
    <col min="9446" max="9455" width="3.28515625" style="83" customWidth="1"/>
    <col min="9456" max="9457" width="0" style="83" hidden="1" customWidth="1"/>
    <col min="9458" max="9458" width="5.85546875" style="83" customWidth="1"/>
    <col min="9459" max="9459" width="4.42578125" style="83" customWidth="1"/>
    <col min="9460" max="9461" width="4.28515625" style="83" customWidth="1"/>
    <col min="9462" max="9587" width="9.140625" style="83"/>
    <col min="9588" max="9588" width="4.28515625" style="83" customWidth="1"/>
    <col min="9589" max="9589" width="11.140625" style="83" customWidth="1"/>
    <col min="9590" max="9590" width="22.28515625" style="83" customWidth="1"/>
    <col min="9591" max="9596" width="3.28515625" style="83" customWidth="1"/>
    <col min="9597" max="9597" width="5.28515625" style="83" customWidth="1"/>
    <col min="9598" max="9603" width="3.28515625" style="83" customWidth="1"/>
    <col min="9604" max="9604" width="5.5703125" style="83" customWidth="1"/>
    <col min="9605" max="9610" width="3.28515625" style="83" customWidth="1"/>
    <col min="9611" max="9611" width="5.42578125" style="83" customWidth="1"/>
    <col min="9612" max="9617" width="3.28515625" style="83" customWidth="1"/>
    <col min="9618" max="9618" width="5.42578125" style="83" customWidth="1"/>
    <col min="9619" max="9622" width="3.28515625" style="83" customWidth="1"/>
    <col min="9623" max="9623" width="5.7109375" style="83" customWidth="1"/>
    <col min="9624" max="9629" width="3.28515625" style="83" customWidth="1"/>
    <col min="9630" max="9630" width="6.28515625" style="83" customWidth="1"/>
    <col min="9631" max="9636" width="3.28515625" style="83" customWidth="1"/>
    <col min="9637" max="9637" width="5.85546875" style="83" customWidth="1"/>
    <col min="9638" max="9643" width="3.28515625" style="83" customWidth="1"/>
    <col min="9644" max="9644" width="5.28515625" style="83" customWidth="1"/>
    <col min="9645" max="9650" width="3.28515625" style="83" customWidth="1"/>
    <col min="9651" max="9651" width="6" style="83" customWidth="1"/>
    <col min="9652" max="9655" width="3.28515625" style="83" customWidth="1"/>
    <col min="9656" max="9656" width="5.140625" style="83" customWidth="1"/>
    <col min="9657" max="9660" width="3.28515625" style="83" customWidth="1"/>
    <col min="9661" max="9661" width="5.5703125" style="83" customWidth="1"/>
    <col min="9662" max="9667" width="3.28515625" style="83" customWidth="1"/>
    <col min="9668" max="9668" width="5.140625" style="83" customWidth="1"/>
    <col min="9669" max="9674" width="3.28515625" style="83" customWidth="1"/>
    <col min="9675" max="9675" width="6.7109375" style="83" customWidth="1"/>
    <col min="9676" max="9679" width="3.28515625" style="83" customWidth="1"/>
    <col min="9680" max="9680" width="5.5703125" style="83" customWidth="1"/>
    <col min="9681" max="9681" width="4.28515625" style="83" customWidth="1"/>
    <col min="9682" max="9684" width="3.28515625" style="83" customWidth="1"/>
    <col min="9685" max="9685" width="5.5703125" style="83" customWidth="1"/>
    <col min="9686" max="9691" width="3.85546875" style="83" customWidth="1"/>
    <col min="9692" max="9692" width="7" style="83" customWidth="1"/>
    <col min="9693" max="9693" width="3.85546875" style="83" customWidth="1"/>
    <col min="9694" max="9694" width="3.5703125" style="83" customWidth="1"/>
    <col min="9695" max="9698" width="3.85546875" style="83" customWidth="1"/>
    <col min="9699" max="9699" width="6" style="83" customWidth="1"/>
    <col min="9700" max="9700" width="3.28515625" style="83" customWidth="1"/>
    <col min="9701" max="9701" width="9" style="83" customWidth="1"/>
    <col min="9702" max="9711" width="3.28515625" style="83" customWidth="1"/>
    <col min="9712" max="9713" width="0" style="83" hidden="1" customWidth="1"/>
    <col min="9714" max="9714" width="5.85546875" style="83" customWidth="1"/>
    <col min="9715" max="9715" width="4.42578125" style="83" customWidth="1"/>
    <col min="9716" max="9717" width="4.28515625" style="83" customWidth="1"/>
    <col min="9718" max="9843" width="9.140625" style="83"/>
    <col min="9844" max="9844" width="4.28515625" style="83" customWidth="1"/>
    <col min="9845" max="9845" width="11.140625" style="83" customWidth="1"/>
    <col min="9846" max="9846" width="22.28515625" style="83" customWidth="1"/>
    <col min="9847" max="9852" width="3.28515625" style="83" customWidth="1"/>
    <col min="9853" max="9853" width="5.28515625" style="83" customWidth="1"/>
    <col min="9854" max="9859" width="3.28515625" style="83" customWidth="1"/>
    <col min="9860" max="9860" width="5.5703125" style="83" customWidth="1"/>
    <col min="9861" max="9866" width="3.28515625" style="83" customWidth="1"/>
    <col min="9867" max="9867" width="5.42578125" style="83" customWidth="1"/>
    <col min="9868" max="9873" width="3.28515625" style="83" customWidth="1"/>
    <col min="9874" max="9874" width="5.42578125" style="83" customWidth="1"/>
    <col min="9875" max="9878" width="3.28515625" style="83" customWidth="1"/>
    <col min="9879" max="9879" width="5.7109375" style="83" customWidth="1"/>
    <col min="9880" max="9885" width="3.28515625" style="83" customWidth="1"/>
    <col min="9886" max="9886" width="6.28515625" style="83" customWidth="1"/>
    <col min="9887" max="9892" width="3.28515625" style="83" customWidth="1"/>
    <col min="9893" max="9893" width="5.85546875" style="83" customWidth="1"/>
    <col min="9894" max="9899" width="3.28515625" style="83" customWidth="1"/>
    <col min="9900" max="9900" width="5.28515625" style="83" customWidth="1"/>
    <col min="9901" max="9906" width="3.28515625" style="83" customWidth="1"/>
    <col min="9907" max="9907" width="6" style="83" customWidth="1"/>
    <col min="9908" max="9911" width="3.28515625" style="83" customWidth="1"/>
    <col min="9912" max="9912" width="5.140625" style="83" customWidth="1"/>
    <col min="9913" max="9916" width="3.28515625" style="83" customWidth="1"/>
    <col min="9917" max="9917" width="5.5703125" style="83" customWidth="1"/>
    <col min="9918" max="9923" width="3.28515625" style="83" customWidth="1"/>
    <col min="9924" max="9924" width="5.140625" style="83" customWidth="1"/>
    <col min="9925" max="9930" width="3.28515625" style="83" customWidth="1"/>
    <col min="9931" max="9931" width="6.7109375" style="83" customWidth="1"/>
    <col min="9932" max="9935" width="3.28515625" style="83" customWidth="1"/>
    <col min="9936" max="9936" width="5.5703125" style="83" customWidth="1"/>
    <col min="9937" max="9937" width="4.28515625" style="83" customWidth="1"/>
    <col min="9938" max="9940" width="3.28515625" style="83" customWidth="1"/>
    <col min="9941" max="9941" width="5.5703125" style="83" customWidth="1"/>
    <col min="9942" max="9947" width="3.85546875" style="83" customWidth="1"/>
    <col min="9948" max="9948" width="7" style="83" customWidth="1"/>
    <col min="9949" max="9949" width="3.85546875" style="83" customWidth="1"/>
    <col min="9950" max="9950" width="3.5703125" style="83" customWidth="1"/>
    <col min="9951" max="9954" width="3.85546875" style="83" customWidth="1"/>
    <col min="9955" max="9955" width="6" style="83" customWidth="1"/>
    <col min="9956" max="9956" width="3.28515625" style="83" customWidth="1"/>
    <col min="9957" max="9957" width="9" style="83" customWidth="1"/>
    <col min="9958" max="9967" width="3.28515625" style="83" customWidth="1"/>
    <col min="9968" max="9969" width="0" style="83" hidden="1" customWidth="1"/>
    <col min="9970" max="9970" width="5.85546875" style="83" customWidth="1"/>
    <col min="9971" max="9971" width="4.42578125" style="83" customWidth="1"/>
    <col min="9972" max="9973" width="4.28515625" style="83" customWidth="1"/>
    <col min="9974" max="10099" width="9.140625" style="83"/>
    <col min="10100" max="10100" width="4.28515625" style="83" customWidth="1"/>
    <col min="10101" max="10101" width="11.140625" style="83" customWidth="1"/>
    <col min="10102" max="10102" width="22.28515625" style="83" customWidth="1"/>
    <col min="10103" max="10108" width="3.28515625" style="83" customWidth="1"/>
    <col min="10109" max="10109" width="5.28515625" style="83" customWidth="1"/>
    <col min="10110" max="10115" width="3.28515625" style="83" customWidth="1"/>
    <col min="10116" max="10116" width="5.5703125" style="83" customWidth="1"/>
    <col min="10117" max="10122" width="3.28515625" style="83" customWidth="1"/>
    <col min="10123" max="10123" width="5.42578125" style="83" customWidth="1"/>
    <col min="10124" max="10129" width="3.28515625" style="83" customWidth="1"/>
    <col min="10130" max="10130" width="5.42578125" style="83" customWidth="1"/>
    <col min="10131" max="10134" width="3.28515625" style="83" customWidth="1"/>
    <col min="10135" max="10135" width="5.7109375" style="83" customWidth="1"/>
    <col min="10136" max="10141" width="3.28515625" style="83" customWidth="1"/>
    <col min="10142" max="10142" width="6.28515625" style="83" customWidth="1"/>
    <col min="10143" max="10148" width="3.28515625" style="83" customWidth="1"/>
    <col min="10149" max="10149" width="5.85546875" style="83" customWidth="1"/>
    <col min="10150" max="10155" width="3.28515625" style="83" customWidth="1"/>
    <col min="10156" max="10156" width="5.28515625" style="83" customWidth="1"/>
    <col min="10157" max="10162" width="3.28515625" style="83" customWidth="1"/>
    <col min="10163" max="10163" width="6" style="83" customWidth="1"/>
    <col min="10164" max="10167" width="3.28515625" style="83" customWidth="1"/>
    <col min="10168" max="10168" width="5.140625" style="83" customWidth="1"/>
    <col min="10169" max="10172" width="3.28515625" style="83" customWidth="1"/>
    <col min="10173" max="10173" width="5.5703125" style="83" customWidth="1"/>
    <col min="10174" max="10179" width="3.28515625" style="83" customWidth="1"/>
    <col min="10180" max="10180" width="5.140625" style="83" customWidth="1"/>
    <col min="10181" max="10186" width="3.28515625" style="83" customWidth="1"/>
    <col min="10187" max="10187" width="6.7109375" style="83" customWidth="1"/>
    <col min="10188" max="10191" width="3.28515625" style="83" customWidth="1"/>
    <col min="10192" max="10192" width="5.5703125" style="83" customWidth="1"/>
    <col min="10193" max="10193" width="4.28515625" style="83" customWidth="1"/>
    <col min="10194" max="10196" width="3.28515625" style="83" customWidth="1"/>
    <col min="10197" max="10197" width="5.5703125" style="83" customWidth="1"/>
    <col min="10198" max="10203" width="3.85546875" style="83" customWidth="1"/>
    <col min="10204" max="10204" width="7" style="83" customWidth="1"/>
    <col min="10205" max="10205" width="3.85546875" style="83" customWidth="1"/>
    <col min="10206" max="10206" width="3.5703125" style="83" customWidth="1"/>
    <col min="10207" max="10210" width="3.85546875" style="83" customWidth="1"/>
    <col min="10211" max="10211" width="6" style="83" customWidth="1"/>
    <col min="10212" max="10212" width="3.28515625" style="83" customWidth="1"/>
    <col min="10213" max="10213" width="9" style="83" customWidth="1"/>
    <col min="10214" max="10223" width="3.28515625" style="83" customWidth="1"/>
    <col min="10224" max="10225" width="0" style="83" hidden="1" customWidth="1"/>
    <col min="10226" max="10226" width="5.85546875" style="83" customWidth="1"/>
    <col min="10227" max="10227" width="4.42578125" style="83" customWidth="1"/>
    <col min="10228" max="10229" width="4.28515625" style="83" customWidth="1"/>
    <col min="10230" max="10355" width="9.140625" style="83"/>
    <col min="10356" max="10356" width="4.28515625" style="83" customWidth="1"/>
    <col min="10357" max="10357" width="11.140625" style="83" customWidth="1"/>
    <col min="10358" max="10358" width="22.28515625" style="83" customWidth="1"/>
    <col min="10359" max="10364" width="3.28515625" style="83" customWidth="1"/>
    <col min="10365" max="10365" width="5.28515625" style="83" customWidth="1"/>
    <col min="10366" max="10371" width="3.28515625" style="83" customWidth="1"/>
    <col min="10372" max="10372" width="5.5703125" style="83" customWidth="1"/>
    <col min="10373" max="10378" width="3.28515625" style="83" customWidth="1"/>
    <col min="10379" max="10379" width="5.42578125" style="83" customWidth="1"/>
    <col min="10380" max="10385" width="3.28515625" style="83" customWidth="1"/>
    <col min="10386" max="10386" width="5.42578125" style="83" customWidth="1"/>
    <col min="10387" max="10390" width="3.28515625" style="83" customWidth="1"/>
    <col min="10391" max="10391" width="5.7109375" style="83" customWidth="1"/>
    <col min="10392" max="10397" width="3.28515625" style="83" customWidth="1"/>
    <col min="10398" max="10398" width="6.28515625" style="83" customWidth="1"/>
    <col min="10399" max="10404" width="3.28515625" style="83" customWidth="1"/>
    <col min="10405" max="10405" width="5.85546875" style="83" customWidth="1"/>
    <col min="10406" max="10411" width="3.28515625" style="83" customWidth="1"/>
    <col min="10412" max="10412" width="5.28515625" style="83" customWidth="1"/>
    <col min="10413" max="10418" width="3.28515625" style="83" customWidth="1"/>
    <col min="10419" max="10419" width="6" style="83" customWidth="1"/>
    <col min="10420" max="10423" width="3.28515625" style="83" customWidth="1"/>
    <col min="10424" max="10424" width="5.140625" style="83" customWidth="1"/>
    <col min="10425" max="10428" width="3.28515625" style="83" customWidth="1"/>
    <col min="10429" max="10429" width="5.5703125" style="83" customWidth="1"/>
    <col min="10430" max="10435" width="3.28515625" style="83" customWidth="1"/>
    <col min="10436" max="10436" width="5.140625" style="83" customWidth="1"/>
    <col min="10437" max="10442" width="3.28515625" style="83" customWidth="1"/>
    <col min="10443" max="10443" width="6.7109375" style="83" customWidth="1"/>
    <col min="10444" max="10447" width="3.28515625" style="83" customWidth="1"/>
    <col min="10448" max="10448" width="5.5703125" style="83" customWidth="1"/>
    <col min="10449" max="10449" width="4.28515625" style="83" customWidth="1"/>
    <col min="10450" max="10452" width="3.28515625" style="83" customWidth="1"/>
    <col min="10453" max="10453" width="5.5703125" style="83" customWidth="1"/>
    <col min="10454" max="10459" width="3.85546875" style="83" customWidth="1"/>
    <col min="10460" max="10460" width="7" style="83" customWidth="1"/>
    <col min="10461" max="10461" width="3.85546875" style="83" customWidth="1"/>
    <col min="10462" max="10462" width="3.5703125" style="83" customWidth="1"/>
    <col min="10463" max="10466" width="3.85546875" style="83" customWidth="1"/>
    <col min="10467" max="10467" width="6" style="83" customWidth="1"/>
    <col min="10468" max="10468" width="3.28515625" style="83" customWidth="1"/>
    <col min="10469" max="10469" width="9" style="83" customWidth="1"/>
    <col min="10470" max="10479" width="3.28515625" style="83" customWidth="1"/>
    <col min="10480" max="10481" width="0" style="83" hidden="1" customWidth="1"/>
    <col min="10482" max="10482" width="5.85546875" style="83" customWidth="1"/>
    <col min="10483" max="10483" width="4.42578125" style="83" customWidth="1"/>
    <col min="10484" max="10485" width="4.28515625" style="83" customWidth="1"/>
    <col min="10486" max="10611" width="9.140625" style="83"/>
    <col min="10612" max="10612" width="4.28515625" style="83" customWidth="1"/>
    <col min="10613" max="10613" width="11.140625" style="83" customWidth="1"/>
    <col min="10614" max="10614" width="22.28515625" style="83" customWidth="1"/>
    <col min="10615" max="10620" width="3.28515625" style="83" customWidth="1"/>
    <col min="10621" max="10621" width="5.28515625" style="83" customWidth="1"/>
    <col min="10622" max="10627" width="3.28515625" style="83" customWidth="1"/>
    <col min="10628" max="10628" width="5.5703125" style="83" customWidth="1"/>
    <col min="10629" max="10634" width="3.28515625" style="83" customWidth="1"/>
    <col min="10635" max="10635" width="5.42578125" style="83" customWidth="1"/>
    <col min="10636" max="10641" width="3.28515625" style="83" customWidth="1"/>
    <col min="10642" max="10642" width="5.42578125" style="83" customWidth="1"/>
    <col min="10643" max="10646" width="3.28515625" style="83" customWidth="1"/>
    <col min="10647" max="10647" width="5.7109375" style="83" customWidth="1"/>
    <col min="10648" max="10653" width="3.28515625" style="83" customWidth="1"/>
    <col min="10654" max="10654" width="6.28515625" style="83" customWidth="1"/>
    <col min="10655" max="10660" width="3.28515625" style="83" customWidth="1"/>
    <col min="10661" max="10661" width="5.85546875" style="83" customWidth="1"/>
    <col min="10662" max="10667" width="3.28515625" style="83" customWidth="1"/>
    <col min="10668" max="10668" width="5.28515625" style="83" customWidth="1"/>
    <col min="10669" max="10674" width="3.28515625" style="83" customWidth="1"/>
    <col min="10675" max="10675" width="6" style="83" customWidth="1"/>
    <col min="10676" max="10679" width="3.28515625" style="83" customWidth="1"/>
    <col min="10680" max="10680" width="5.140625" style="83" customWidth="1"/>
    <col min="10681" max="10684" width="3.28515625" style="83" customWidth="1"/>
    <col min="10685" max="10685" width="5.5703125" style="83" customWidth="1"/>
    <col min="10686" max="10691" width="3.28515625" style="83" customWidth="1"/>
    <col min="10692" max="10692" width="5.140625" style="83" customWidth="1"/>
    <col min="10693" max="10698" width="3.28515625" style="83" customWidth="1"/>
    <col min="10699" max="10699" width="6.7109375" style="83" customWidth="1"/>
    <col min="10700" max="10703" width="3.28515625" style="83" customWidth="1"/>
    <col min="10704" max="10704" width="5.5703125" style="83" customWidth="1"/>
    <col min="10705" max="10705" width="4.28515625" style="83" customWidth="1"/>
    <col min="10706" max="10708" width="3.28515625" style="83" customWidth="1"/>
    <col min="10709" max="10709" width="5.5703125" style="83" customWidth="1"/>
    <col min="10710" max="10715" width="3.85546875" style="83" customWidth="1"/>
    <col min="10716" max="10716" width="7" style="83" customWidth="1"/>
    <col min="10717" max="10717" width="3.85546875" style="83" customWidth="1"/>
    <col min="10718" max="10718" width="3.5703125" style="83" customWidth="1"/>
    <col min="10719" max="10722" width="3.85546875" style="83" customWidth="1"/>
    <col min="10723" max="10723" width="6" style="83" customWidth="1"/>
    <col min="10724" max="10724" width="3.28515625" style="83" customWidth="1"/>
    <col min="10725" max="10725" width="9" style="83" customWidth="1"/>
    <col min="10726" max="10735" width="3.28515625" style="83" customWidth="1"/>
    <col min="10736" max="10737" width="0" style="83" hidden="1" customWidth="1"/>
    <col min="10738" max="10738" width="5.85546875" style="83" customWidth="1"/>
    <col min="10739" max="10739" width="4.42578125" style="83" customWidth="1"/>
    <col min="10740" max="10741" width="4.28515625" style="83" customWidth="1"/>
    <col min="10742" max="10867" width="9.140625" style="83"/>
    <col min="10868" max="10868" width="4.28515625" style="83" customWidth="1"/>
    <col min="10869" max="10869" width="11.140625" style="83" customWidth="1"/>
    <col min="10870" max="10870" width="22.28515625" style="83" customWidth="1"/>
    <col min="10871" max="10876" width="3.28515625" style="83" customWidth="1"/>
    <col min="10877" max="10877" width="5.28515625" style="83" customWidth="1"/>
    <col min="10878" max="10883" width="3.28515625" style="83" customWidth="1"/>
    <col min="10884" max="10884" width="5.5703125" style="83" customWidth="1"/>
    <col min="10885" max="10890" width="3.28515625" style="83" customWidth="1"/>
    <col min="10891" max="10891" width="5.42578125" style="83" customWidth="1"/>
    <col min="10892" max="10897" width="3.28515625" style="83" customWidth="1"/>
    <col min="10898" max="10898" width="5.42578125" style="83" customWidth="1"/>
    <col min="10899" max="10902" width="3.28515625" style="83" customWidth="1"/>
    <col min="10903" max="10903" width="5.7109375" style="83" customWidth="1"/>
    <col min="10904" max="10909" width="3.28515625" style="83" customWidth="1"/>
    <col min="10910" max="10910" width="6.28515625" style="83" customWidth="1"/>
    <col min="10911" max="10916" width="3.28515625" style="83" customWidth="1"/>
    <col min="10917" max="10917" width="5.85546875" style="83" customWidth="1"/>
    <col min="10918" max="10923" width="3.28515625" style="83" customWidth="1"/>
    <col min="10924" max="10924" width="5.28515625" style="83" customWidth="1"/>
    <col min="10925" max="10930" width="3.28515625" style="83" customWidth="1"/>
    <col min="10931" max="10931" width="6" style="83" customWidth="1"/>
    <col min="10932" max="10935" width="3.28515625" style="83" customWidth="1"/>
    <col min="10936" max="10936" width="5.140625" style="83" customWidth="1"/>
    <col min="10937" max="10940" width="3.28515625" style="83" customWidth="1"/>
    <col min="10941" max="10941" width="5.5703125" style="83" customWidth="1"/>
    <col min="10942" max="10947" width="3.28515625" style="83" customWidth="1"/>
    <col min="10948" max="10948" width="5.140625" style="83" customWidth="1"/>
    <col min="10949" max="10954" width="3.28515625" style="83" customWidth="1"/>
    <col min="10955" max="10955" width="6.7109375" style="83" customWidth="1"/>
    <col min="10956" max="10959" width="3.28515625" style="83" customWidth="1"/>
    <col min="10960" max="10960" width="5.5703125" style="83" customWidth="1"/>
    <col min="10961" max="10961" width="4.28515625" style="83" customWidth="1"/>
    <col min="10962" max="10964" width="3.28515625" style="83" customWidth="1"/>
    <col min="10965" max="10965" width="5.5703125" style="83" customWidth="1"/>
    <col min="10966" max="10971" width="3.85546875" style="83" customWidth="1"/>
    <col min="10972" max="10972" width="7" style="83" customWidth="1"/>
    <col min="10973" max="10973" width="3.85546875" style="83" customWidth="1"/>
    <col min="10974" max="10974" width="3.5703125" style="83" customWidth="1"/>
    <col min="10975" max="10978" width="3.85546875" style="83" customWidth="1"/>
    <col min="10979" max="10979" width="6" style="83" customWidth="1"/>
    <col min="10980" max="10980" width="3.28515625" style="83" customWidth="1"/>
    <col min="10981" max="10981" width="9" style="83" customWidth="1"/>
    <col min="10982" max="10991" width="3.28515625" style="83" customWidth="1"/>
    <col min="10992" max="10993" width="0" style="83" hidden="1" customWidth="1"/>
    <col min="10994" max="10994" width="5.85546875" style="83" customWidth="1"/>
    <col min="10995" max="10995" width="4.42578125" style="83" customWidth="1"/>
    <col min="10996" max="10997" width="4.28515625" style="83" customWidth="1"/>
    <col min="10998" max="11123" width="9.140625" style="83"/>
    <col min="11124" max="11124" width="4.28515625" style="83" customWidth="1"/>
    <col min="11125" max="11125" width="11.140625" style="83" customWidth="1"/>
    <col min="11126" max="11126" width="22.28515625" style="83" customWidth="1"/>
    <col min="11127" max="11132" width="3.28515625" style="83" customWidth="1"/>
    <col min="11133" max="11133" width="5.28515625" style="83" customWidth="1"/>
    <col min="11134" max="11139" width="3.28515625" style="83" customWidth="1"/>
    <col min="11140" max="11140" width="5.5703125" style="83" customWidth="1"/>
    <col min="11141" max="11146" width="3.28515625" style="83" customWidth="1"/>
    <col min="11147" max="11147" width="5.42578125" style="83" customWidth="1"/>
    <col min="11148" max="11153" width="3.28515625" style="83" customWidth="1"/>
    <col min="11154" max="11154" width="5.42578125" style="83" customWidth="1"/>
    <col min="11155" max="11158" width="3.28515625" style="83" customWidth="1"/>
    <col min="11159" max="11159" width="5.7109375" style="83" customWidth="1"/>
    <col min="11160" max="11165" width="3.28515625" style="83" customWidth="1"/>
    <col min="11166" max="11166" width="6.28515625" style="83" customWidth="1"/>
    <col min="11167" max="11172" width="3.28515625" style="83" customWidth="1"/>
    <col min="11173" max="11173" width="5.85546875" style="83" customWidth="1"/>
    <col min="11174" max="11179" width="3.28515625" style="83" customWidth="1"/>
    <col min="11180" max="11180" width="5.28515625" style="83" customWidth="1"/>
    <col min="11181" max="11186" width="3.28515625" style="83" customWidth="1"/>
    <col min="11187" max="11187" width="6" style="83" customWidth="1"/>
    <col min="11188" max="11191" width="3.28515625" style="83" customWidth="1"/>
    <col min="11192" max="11192" width="5.140625" style="83" customWidth="1"/>
    <col min="11193" max="11196" width="3.28515625" style="83" customWidth="1"/>
    <col min="11197" max="11197" width="5.5703125" style="83" customWidth="1"/>
    <col min="11198" max="11203" width="3.28515625" style="83" customWidth="1"/>
    <col min="11204" max="11204" width="5.140625" style="83" customWidth="1"/>
    <col min="11205" max="11210" width="3.28515625" style="83" customWidth="1"/>
    <col min="11211" max="11211" width="6.7109375" style="83" customWidth="1"/>
    <col min="11212" max="11215" width="3.28515625" style="83" customWidth="1"/>
    <col min="11216" max="11216" width="5.5703125" style="83" customWidth="1"/>
    <col min="11217" max="11217" width="4.28515625" style="83" customWidth="1"/>
    <col min="11218" max="11220" width="3.28515625" style="83" customWidth="1"/>
    <col min="11221" max="11221" width="5.5703125" style="83" customWidth="1"/>
    <col min="11222" max="11227" width="3.85546875" style="83" customWidth="1"/>
    <col min="11228" max="11228" width="7" style="83" customWidth="1"/>
    <col min="11229" max="11229" width="3.85546875" style="83" customWidth="1"/>
    <col min="11230" max="11230" width="3.5703125" style="83" customWidth="1"/>
    <col min="11231" max="11234" width="3.85546875" style="83" customWidth="1"/>
    <col min="11235" max="11235" width="6" style="83" customWidth="1"/>
    <col min="11236" max="11236" width="3.28515625" style="83" customWidth="1"/>
    <col min="11237" max="11237" width="9" style="83" customWidth="1"/>
    <col min="11238" max="11247" width="3.28515625" style="83" customWidth="1"/>
    <col min="11248" max="11249" width="0" style="83" hidden="1" customWidth="1"/>
    <col min="11250" max="11250" width="5.85546875" style="83" customWidth="1"/>
    <col min="11251" max="11251" width="4.42578125" style="83" customWidth="1"/>
    <col min="11252" max="11253" width="4.28515625" style="83" customWidth="1"/>
    <col min="11254" max="11379" width="9.140625" style="83"/>
    <col min="11380" max="11380" width="4.28515625" style="83" customWidth="1"/>
    <col min="11381" max="11381" width="11.140625" style="83" customWidth="1"/>
    <col min="11382" max="11382" width="22.28515625" style="83" customWidth="1"/>
    <col min="11383" max="11388" width="3.28515625" style="83" customWidth="1"/>
    <col min="11389" max="11389" width="5.28515625" style="83" customWidth="1"/>
    <col min="11390" max="11395" width="3.28515625" style="83" customWidth="1"/>
    <col min="11396" max="11396" width="5.5703125" style="83" customWidth="1"/>
    <col min="11397" max="11402" width="3.28515625" style="83" customWidth="1"/>
    <col min="11403" max="11403" width="5.42578125" style="83" customWidth="1"/>
    <col min="11404" max="11409" width="3.28515625" style="83" customWidth="1"/>
    <col min="11410" max="11410" width="5.42578125" style="83" customWidth="1"/>
    <col min="11411" max="11414" width="3.28515625" style="83" customWidth="1"/>
    <col min="11415" max="11415" width="5.7109375" style="83" customWidth="1"/>
    <col min="11416" max="11421" width="3.28515625" style="83" customWidth="1"/>
    <col min="11422" max="11422" width="6.28515625" style="83" customWidth="1"/>
    <col min="11423" max="11428" width="3.28515625" style="83" customWidth="1"/>
    <col min="11429" max="11429" width="5.85546875" style="83" customWidth="1"/>
    <col min="11430" max="11435" width="3.28515625" style="83" customWidth="1"/>
    <col min="11436" max="11436" width="5.28515625" style="83" customWidth="1"/>
    <col min="11437" max="11442" width="3.28515625" style="83" customWidth="1"/>
    <col min="11443" max="11443" width="6" style="83" customWidth="1"/>
    <col min="11444" max="11447" width="3.28515625" style="83" customWidth="1"/>
    <col min="11448" max="11448" width="5.140625" style="83" customWidth="1"/>
    <col min="11449" max="11452" width="3.28515625" style="83" customWidth="1"/>
    <col min="11453" max="11453" width="5.5703125" style="83" customWidth="1"/>
    <col min="11454" max="11459" width="3.28515625" style="83" customWidth="1"/>
    <col min="11460" max="11460" width="5.140625" style="83" customWidth="1"/>
    <col min="11461" max="11466" width="3.28515625" style="83" customWidth="1"/>
    <col min="11467" max="11467" width="6.7109375" style="83" customWidth="1"/>
    <col min="11468" max="11471" width="3.28515625" style="83" customWidth="1"/>
    <col min="11472" max="11472" width="5.5703125" style="83" customWidth="1"/>
    <col min="11473" max="11473" width="4.28515625" style="83" customWidth="1"/>
    <col min="11474" max="11476" width="3.28515625" style="83" customWidth="1"/>
    <col min="11477" max="11477" width="5.5703125" style="83" customWidth="1"/>
    <col min="11478" max="11483" width="3.85546875" style="83" customWidth="1"/>
    <col min="11484" max="11484" width="7" style="83" customWidth="1"/>
    <col min="11485" max="11485" width="3.85546875" style="83" customWidth="1"/>
    <col min="11486" max="11486" width="3.5703125" style="83" customWidth="1"/>
    <col min="11487" max="11490" width="3.85546875" style="83" customWidth="1"/>
    <col min="11491" max="11491" width="6" style="83" customWidth="1"/>
    <col min="11492" max="11492" width="3.28515625" style="83" customWidth="1"/>
    <col min="11493" max="11493" width="9" style="83" customWidth="1"/>
    <col min="11494" max="11503" width="3.28515625" style="83" customWidth="1"/>
    <col min="11504" max="11505" width="0" style="83" hidden="1" customWidth="1"/>
    <col min="11506" max="11506" width="5.85546875" style="83" customWidth="1"/>
    <col min="11507" max="11507" width="4.42578125" style="83" customWidth="1"/>
    <col min="11508" max="11509" width="4.28515625" style="83" customWidth="1"/>
    <col min="11510" max="11635" width="9.140625" style="83"/>
    <col min="11636" max="11636" width="4.28515625" style="83" customWidth="1"/>
    <col min="11637" max="11637" width="11.140625" style="83" customWidth="1"/>
    <col min="11638" max="11638" width="22.28515625" style="83" customWidth="1"/>
    <col min="11639" max="11644" width="3.28515625" style="83" customWidth="1"/>
    <col min="11645" max="11645" width="5.28515625" style="83" customWidth="1"/>
    <col min="11646" max="11651" width="3.28515625" style="83" customWidth="1"/>
    <col min="11652" max="11652" width="5.5703125" style="83" customWidth="1"/>
    <col min="11653" max="11658" width="3.28515625" style="83" customWidth="1"/>
    <col min="11659" max="11659" width="5.42578125" style="83" customWidth="1"/>
    <col min="11660" max="11665" width="3.28515625" style="83" customWidth="1"/>
    <col min="11666" max="11666" width="5.42578125" style="83" customWidth="1"/>
    <col min="11667" max="11670" width="3.28515625" style="83" customWidth="1"/>
    <col min="11671" max="11671" width="5.7109375" style="83" customWidth="1"/>
    <col min="11672" max="11677" width="3.28515625" style="83" customWidth="1"/>
    <col min="11678" max="11678" width="6.28515625" style="83" customWidth="1"/>
    <col min="11679" max="11684" width="3.28515625" style="83" customWidth="1"/>
    <col min="11685" max="11685" width="5.85546875" style="83" customWidth="1"/>
    <col min="11686" max="11691" width="3.28515625" style="83" customWidth="1"/>
    <col min="11692" max="11692" width="5.28515625" style="83" customWidth="1"/>
    <col min="11693" max="11698" width="3.28515625" style="83" customWidth="1"/>
    <col min="11699" max="11699" width="6" style="83" customWidth="1"/>
    <col min="11700" max="11703" width="3.28515625" style="83" customWidth="1"/>
    <col min="11704" max="11704" width="5.140625" style="83" customWidth="1"/>
    <col min="11705" max="11708" width="3.28515625" style="83" customWidth="1"/>
    <col min="11709" max="11709" width="5.5703125" style="83" customWidth="1"/>
    <col min="11710" max="11715" width="3.28515625" style="83" customWidth="1"/>
    <col min="11716" max="11716" width="5.140625" style="83" customWidth="1"/>
    <col min="11717" max="11722" width="3.28515625" style="83" customWidth="1"/>
    <col min="11723" max="11723" width="6.7109375" style="83" customWidth="1"/>
    <col min="11724" max="11727" width="3.28515625" style="83" customWidth="1"/>
    <col min="11728" max="11728" width="5.5703125" style="83" customWidth="1"/>
    <col min="11729" max="11729" width="4.28515625" style="83" customWidth="1"/>
    <col min="11730" max="11732" width="3.28515625" style="83" customWidth="1"/>
    <col min="11733" max="11733" width="5.5703125" style="83" customWidth="1"/>
    <col min="11734" max="11739" width="3.85546875" style="83" customWidth="1"/>
    <col min="11740" max="11740" width="7" style="83" customWidth="1"/>
    <col min="11741" max="11741" width="3.85546875" style="83" customWidth="1"/>
    <col min="11742" max="11742" width="3.5703125" style="83" customWidth="1"/>
    <col min="11743" max="11746" width="3.85546875" style="83" customWidth="1"/>
    <col min="11747" max="11747" width="6" style="83" customWidth="1"/>
    <col min="11748" max="11748" width="3.28515625" style="83" customWidth="1"/>
    <col min="11749" max="11749" width="9" style="83" customWidth="1"/>
    <col min="11750" max="11759" width="3.28515625" style="83" customWidth="1"/>
    <col min="11760" max="11761" width="0" style="83" hidden="1" customWidth="1"/>
    <col min="11762" max="11762" width="5.85546875" style="83" customWidth="1"/>
    <col min="11763" max="11763" width="4.42578125" style="83" customWidth="1"/>
    <col min="11764" max="11765" width="4.28515625" style="83" customWidth="1"/>
    <col min="11766" max="11891" width="9.140625" style="83"/>
    <col min="11892" max="11892" width="4.28515625" style="83" customWidth="1"/>
    <col min="11893" max="11893" width="11.140625" style="83" customWidth="1"/>
    <col min="11894" max="11894" width="22.28515625" style="83" customWidth="1"/>
    <col min="11895" max="11900" width="3.28515625" style="83" customWidth="1"/>
    <col min="11901" max="11901" width="5.28515625" style="83" customWidth="1"/>
    <col min="11902" max="11907" width="3.28515625" style="83" customWidth="1"/>
    <col min="11908" max="11908" width="5.5703125" style="83" customWidth="1"/>
    <col min="11909" max="11914" width="3.28515625" style="83" customWidth="1"/>
    <col min="11915" max="11915" width="5.42578125" style="83" customWidth="1"/>
    <col min="11916" max="11921" width="3.28515625" style="83" customWidth="1"/>
    <col min="11922" max="11922" width="5.42578125" style="83" customWidth="1"/>
    <col min="11923" max="11926" width="3.28515625" style="83" customWidth="1"/>
    <col min="11927" max="11927" width="5.7109375" style="83" customWidth="1"/>
    <col min="11928" max="11933" width="3.28515625" style="83" customWidth="1"/>
    <col min="11934" max="11934" width="6.28515625" style="83" customWidth="1"/>
    <col min="11935" max="11940" width="3.28515625" style="83" customWidth="1"/>
    <col min="11941" max="11941" width="5.85546875" style="83" customWidth="1"/>
    <col min="11942" max="11947" width="3.28515625" style="83" customWidth="1"/>
    <col min="11948" max="11948" width="5.28515625" style="83" customWidth="1"/>
    <col min="11949" max="11954" width="3.28515625" style="83" customWidth="1"/>
    <col min="11955" max="11955" width="6" style="83" customWidth="1"/>
    <col min="11956" max="11959" width="3.28515625" style="83" customWidth="1"/>
    <col min="11960" max="11960" width="5.140625" style="83" customWidth="1"/>
    <col min="11961" max="11964" width="3.28515625" style="83" customWidth="1"/>
    <col min="11965" max="11965" width="5.5703125" style="83" customWidth="1"/>
    <col min="11966" max="11971" width="3.28515625" style="83" customWidth="1"/>
    <col min="11972" max="11972" width="5.140625" style="83" customWidth="1"/>
    <col min="11973" max="11978" width="3.28515625" style="83" customWidth="1"/>
    <col min="11979" max="11979" width="6.7109375" style="83" customWidth="1"/>
    <col min="11980" max="11983" width="3.28515625" style="83" customWidth="1"/>
    <col min="11984" max="11984" width="5.5703125" style="83" customWidth="1"/>
    <col min="11985" max="11985" width="4.28515625" style="83" customWidth="1"/>
    <col min="11986" max="11988" width="3.28515625" style="83" customWidth="1"/>
    <col min="11989" max="11989" width="5.5703125" style="83" customWidth="1"/>
    <col min="11990" max="11995" width="3.85546875" style="83" customWidth="1"/>
    <col min="11996" max="11996" width="7" style="83" customWidth="1"/>
    <col min="11997" max="11997" width="3.85546875" style="83" customWidth="1"/>
    <col min="11998" max="11998" width="3.5703125" style="83" customWidth="1"/>
    <col min="11999" max="12002" width="3.85546875" style="83" customWidth="1"/>
    <col min="12003" max="12003" width="6" style="83" customWidth="1"/>
    <col min="12004" max="12004" width="3.28515625" style="83" customWidth="1"/>
    <col min="12005" max="12005" width="9" style="83" customWidth="1"/>
    <col min="12006" max="12015" width="3.28515625" style="83" customWidth="1"/>
    <col min="12016" max="12017" width="0" style="83" hidden="1" customWidth="1"/>
    <col min="12018" max="12018" width="5.85546875" style="83" customWidth="1"/>
    <col min="12019" max="12019" width="4.42578125" style="83" customWidth="1"/>
    <col min="12020" max="12021" width="4.28515625" style="83" customWidth="1"/>
    <col min="12022" max="12147" width="9.140625" style="83"/>
    <col min="12148" max="12148" width="4.28515625" style="83" customWidth="1"/>
    <col min="12149" max="12149" width="11.140625" style="83" customWidth="1"/>
    <col min="12150" max="12150" width="22.28515625" style="83" customWidth="1"/>
    <col min="12151" max="12156" width="3.28515625" style="83" customWidth="1"/>
    <col min="12157" max="12157" width="5.28515625" style="83" customWidth="1"/>
    <col min="12158" max="12163" width="3.28515625" style="83" customWidth="1"/>
    <col min="12164" max="12164" width="5.5703125" style="83" customWidth="1"/>
    <col min="12165" max="12170" width="3.28515625" style="83" customWidth="1"/>
    <col min="12171" max="12171" width="5.42578125" style="83" customWidth="1"/>
    <col min="12172" max="12177" width="3.28515625" style="83" customWidth="1"/>
    <col min="12178" max="12178" width="5.42578125" style="83" customWidth="1"/>
    <col min="12179" max="12182" width="3.28515625" style="83" customWidth="1"/>
    <col min="12183" max="12183" width="5.7109375" style="83" customWidth="1"/>
    <col min="12184" max="12189" width="3.28515625" style="83" customWidth="1"/>
    <col min="12190" max="12190" width="6.28515625" style="83" customWidth="1"/>
    <col min="12191" max="12196" width="3.28515625" style="83" customWidth="1"/>
    <col min="12197" max="12197" width="5.85546875" style="83" customWidth="1"/>
    <col min="12198" max="12203" width="3.28515625" style="83" customWidth="1"/>
    <col min="12204" max="12204" width="5.28515625" style="83" customWidth="1"/>
    <col min="12205" max="12210" width="3.28515625" style="83" customWidth="1"/>
    <col min="12211" max="12211" width="6" style="83" customWidth="1"/>
    <col min="12212" max="12215" width="3.28515625" style="83" customWidth="1"/>
    <col min="12216" max="12216" width="5.140625" style="83" customWidth="1"/>
    <col min="12217" max="12220" width="3.28515625" style="83" customWidth="1"/>
    <col min="12221" max="12221" width="5.5703125" style="83" customWidth="1"/>
    <col min="12222" max="12227" width="3.28515625" style="83" customWidth="1"/>
    <col min="12228" max="12228" width="5.140625" style="83" customWidth="1"/>
    <col min="12229" max="12234" width="3.28515625" style="83" customWidth="1"/>
    <col min="12235" max="12235" width="6.7109375" style="83" customWidth="1"/>
    <col min="12236" max="12239" width="3.28515625" style="83" customWidth="1"/>
    <col min="12240" max="12240" width="5.5703125" style="83" customWidth="1"/>
    <col min="12241" max="12241" width="4.28515625" style="83" customWidth="1"/>
    <col min="12242" max="12244" width="3.28515625" style="83" customWidth="1"/>
    <col min="12245" max="12245" width="5.5703125" style="83" customWidth="1"/>
    <col min="12246" max="12251" width="3.85546875" style="83" customWidth="1"/>
    <col min="12252" max="12252" width="7" style="83" customWidth="1"/>
    <col min="12253" max="12253" width="3.85546875" style="83" customWidth="1"/>
    <col min="12254" max="12254" width="3.5703125" style="83" customWidth="1"/>
    <col min="12255" max="12258" width="3.85546875" style="83" customWidth="1"/>
    <col min="12259" max="12259" width="6" style="83" customWidth="1"/>
    <col min="12260" max="12260" width="3.28515625" style="83" customWidth="1"/>
    <col min="12261" max="12261" width="9" style="83" customWidth="1"/>
    <col min="12262" max="12271" width="3.28515625" style="83" customWidth="1"/>
    <col min="12272" max="12273" width="0" style="83" hidden="1" customWidth="1"/>
    <col min="12274" max="12274" width="5.85546875" style="83" customWidth="1"/>
    <col min="12275" max="12275" width="4.42578125" style="83" customWidth="1"/>
    <col min="12276" max="12277" width="4.28515625" style="83" customWidth="1"/>
    <col min="12278" max="12403" width="9.140625" style="83"/>
    <col min="12404" max="12404" width="4.28515625" style="83" customWidth="1"/>
    <col min="12405" max="12405" width="11.140625" style="83" customWidth="1"/>
    <col min="12406" max="12406" width="22.28515625" style="83" customWidth="1"/>
    <col min="12407" max="12412" width="3.28515625" style="83" customWidth="1"/>
    <col min="12413" max="12413" width="5.28515625" style="83" customWidth="1"/>
    <col min="12414" max="12419" width="3.28515625" style="83" customWidth="1"/>
    <col min="12420" max="12420" width="5.5703125" style="83" customWidth="1"/>
    <col min="12421" max="12426" width="3.28515625" style="83" customWidth="1"/>
    <col min="12427" max="12427" width="5.42578125" style="83" customWidth="1"/>
    <col min="12428" max="12433" width="3.28515625" style="83" customWidth="1"/>
    <col min="12434" max="12434" width="5.42578125" style="83" customWidth="1"/>
    <col min="12435" max="12438" width="3.28515625" style="83" customWidth="1"/>
    <col min="12439" max="12439" width="5.7109375" style="83" customWidth="1"/>
    <col min="12440" max="12445" width="3.28515625" style="83" customWidth="1"/>
    <col min="12446" max="12446" width="6.28515625" style="83" customWidth="1"/>
    <col min="12447" max="12452" width="3.28515625" style="83" customWidth="1"/>
    <col min="12453" max="12453" width="5.85546875" style="83" customWidth="1"/>
    <col min="12454" max="12459" width="3.28515625" style="83" customWidth="1"/>
    <col min="12460" max="12460" width="5.28515625" style="83" customWidth="1"/>
    <col min="12461" max="12466" width="3.28515625" style="83" customWidth="1"/>
    <col min="12467" max="12467" width="6" style="83" customWidth="1"/>
    <col min="12468" max="12471" width="3.28515625" style="83" customWidth="1"/>
    <col min="12472" max="12472" width="5.140625" style="83" customWidth="1"/>
    <col min="12473" max="12476" width="3.28515625" style="83" customWidth="1"/>
    <col min="12477" max="12477" width="5.5703125" style="83" customWidth="1"/>
    <col min="12478" max="12483" width="3.28515625" style="83" customWidth="1"/>
    <col min="12484" max="12484" width="5.140625" style="83" customWidth="1"/>
    <col min="12485" max="12490" width="3.28515625" style="83" customWidth="1"/>
    <col min="12491" max="12491" width="6.7109375" style="83" customWidth="1"/>
    <col min="12492" max="12495" width="3.28515625" style="83" customWidth="1"/>
    <col min="12496" max="12496" width="5.5703125" style="83" customWidth="1"/>
    <col min="12497" max="12497" width="4.28515625" style="83" customWidth="1"/>
    <col min="12498" max="12500" width="3.28515625" style="83" customWidth="1"/>
    <col min="12501" max="12501" width="5.5703125" style="83" customWidth="1"/>
    <col min="12502" max="12507" width="3.85546875" style="83" customWidth="1"/>
    <col min="12508" max="12508" width="7" style="83" customWidth="1"/>
    <col min="12509" max="12509" width="3.85546875" style="83" customWidth="1"/>
    <col min="12510" max="12510" width="3.5703125" style="83" customWidth="1"/>
    <col min="12511" max="12514" width="3.85546875" style="83" customWidth="1"/>
    <col min="12515" max="12515" width="6" style="83" customWidth="1"/>
    <col min="12516" max="12516" width="3.28515625" style="83" customWidth="1"/>
    <col min="12517" max="12517" width="9" style="83" customWidth="1"/>
    <col min="12518" max="12527" width="3.28515625" style="83" customWidth="1"/>
    <col min="12528" max="12529" width="0" style="83" hidden="1" customWidth="1"/>
    <col min="12530" max="12530" width="5.85546875" style="83" customWidth="1"/>
    <col min="12531" max="12531" width="4.42578125" style="83" customWidth="1"/>
    <col min="12532" max="12533" width="4.28515625" style="83" customWidth="1"/>
    <col min="12534" max="12659" width="9.140625" style="83"/>
    <col min="12660" max="12660" width="4.28515625" style="83" customWidth="1"/>
    <col min="12661" max="12661" width="11.140625" style="83" customWidth="1"/>
    <col min="12662" max="12662" width="22.28515625" style="83" customWidth="1"/>
    <col min="12663" max="12668" width="3.28515625" style="83" customWidth="1"/>
    <col min="12669" max="12669" width="5.28515625" style="83" customWidth="1"/>
    <col min="12670" max="12675" width="3.28515625" style="83" customWidth="1"/>
    <col min="12676" max="12676" width="5.5703125" style="83" customWidth="1"/>
    <col min="12677" max="12682" width="3.28515625" style="83" customWidth="1"/>
    <col min="12683" max="12683" width="5.42578125" style="83" customWidth="1"/>
    <col min="12684" max="12689" width="3.28515625" style="83" customWidth="1"/>
    <col min="12690" max="12690" width="5.42578125" style="83" customWidth="1"/>
    <col min="12691" max="12694" width="3.28515625" style="83" customWidth="1"/>
    <col min="12695" max="12695" width="5.7109375" style="83" customWidth="1"/>
    <col min="12696" max="12701" width="3.28515625" style="83" customWidth="1"/>
    <col min="12702" max="12702" width="6.28515625" style="83" customWidth="1"/>
    <col min="12703" max="12708" width="3.28515625" style="83" customWidth="1"/>
    <col min="12709" max="12709" width="5.85546875" style="83" customWidth="1"/>
    <col min="12710" max="12715" width="3.28515625" style="83" customWidth="1"/>
    <col min="12716" max="12716" width="5.28515625" style="83" customWidth="1"/>
    <col min="12717" max="12722" width="3.28515625" style="83" customWidth="1"/>
    <col min="12723" max="12723" width="6" style="83" customWidth="1"/>
    <col min="12724" max="12727" width="3.28515625" style="83" customWidth="1"/>
    <col min="12728" max="12728" width="5.140625" style="83" customWidth="1"/>
    <col min="12729" max="12732" width="3.28515625" style="83" customWidth="1"/>
    <col min="12733" max="12733" width="5.5703125" style="83" customWidth="1"/>
    <col min="12734" max="12739" width="3.28515625" style="83" customWidth="1"/>
    <col min="12740" max="12740" width="5.140625" style="83" customWidth="1"/>
    <col min="12741" max="12746" width="3.28515625" style="83" customWidth="1"/>
    <col min="12747" max="12747" width="6.7109375" style="83" customWidth="1"/>
    <col min="12748" max="12751" width="3.28515625" style="83" customWidth="1"/>
    <col min="12752" max="12752" width="5.5703125" style="83" customWidth="1"/>
    <col min="12753" max="12753" width="4.28515625" style="83" customWidth="1"/>
    <col min="12754" max="12756" width="3.28515625" style="83" customWidth="1"/>
    <col min="12757" max="12757" width="5.5703125" style="83" customWidth="1"/>
    <col min="12758" max="12763" width="3.85546875" style="83" customWidth="1"/>
    <col min="12764" max="12764" width="7" style="83" customWidth="1"/>
    <col min="12765" max="12765" width="3.85546875" style="83" customWidth="1"/>
    <col min="12766" max="12766" width="3.5703125" style="83" customWidth="1"/>
    <col min="12767" max="12770" width="3.85546875" style="83" customWidth="1"/>
    <col min="12771" max="12771" width="6" style="83" customWidth="1"/>
    <col min="12772" max="12772" width="3.28515625" style="83" customWidth="1"/>
    <col min="12773" max="12773" width="9" style="83" customWidth="1"/>
    <col min="12774" max="12783" width="3.28515625" style="83" customWidth="1"/>
    <col min="12784" max="12785" width="0" style="83" hidden="1" customWidth="1"/>
    <col min="12786" max="12786" width="5.85546875" style="83" customWidth="1"/>
    <col min="12787" max="12787" width="4.42578125" style="83" customWidth="1"/>
    <col min="12788" max="12789" width="4.28515625" style="83" customWidth="1"/>
    <col min="12790" max="12915" width="9.140625" style="83"/>
    <col min="12916" max="12916" width="4.28515625" style="83" customWidth="1"/>
    <col min="12917" max="12917" width="11.140625" style="83" customWidth="1"/>
    <col min="12918" max="12918" width="22.28515625" style="83" customWidth="1"/>
    <col min="12919" max="12924" width="3.28515625" style="83" customWidth="1"/>
    <col min="12925" max="12925" width="5.28515625" style="83" customWidth="1"/>
    <col min="12926" max="12931" width="3.28515625" style="83" customWidth="1"/>
    <col min="12932" max="12932" width="5.5703125" style="83" customWidth="1"/>
    <col min="12933" max="12938" width="3.28515625" style="83" customWidth="1"/>
    <col min="12939" max="12939" width="5.42578125" style="83" customWidth="1"/>
    <col min="12940" max="12945" width="3.28515625" style="83" customWidth="1"/>
    <col min="12946" max="12946" width="5.42578125" style="83" customWidth="1"/>
    <col min="12947" max="12950" width="3.28515625" style="83" customWidth="1"/>
    <col min="12951" max="12951" width="5.7109375" style="83" customWidth="1"/>
    <col min="12952" max="12957" width="3.28515625" style="83" customWidth="1"/>
    <col min="12958" max="12958" width="6.28515625" style="83" customWidth="1"/>
    <col min="12959" max="12964" width="3.28515625" style="83" customWidth="1"/>
    <col min="12965" max="12965" width="5.85546875" style="83" customWidth="1"/>
    <col min="12966" max="12971" width="3.28515625" style="83" customWidth="1"/>
    <col min="12972" max="12972" width="5.28515625" style="83" customWidth="1"/>
    <col min="12973" max="12978" width="3.28515625" style="83" customWidth="1"/>
    <col min="12979" max="12979" width="6" style="83" customWidth="1"/>
    <col min="12980" max="12983" width="3.28515625" style="83" customWidth="1"/>
    <col min="12984" max="12984" width="5.140625" style="83" customWidth="1"/>
    <col min="12985" max="12988" width="3.28515625" style="83" customWidth="1"/>
    <col min="12989" max="12989" width="5.5703125" style="83" customWidth="1"/>
    <col min="12990" max="12995" width="3.28515625" style="83" customWidth="1"/>
    <col min="12996" max="12996" width="5.140625" style="83" customWidth="1"/>
    <col min="12997" max="13002" width="3.28515625" style="83" customWidth="1"/>
    <col min="13003" max="13003" width="6.7109375" style="83" customWidth="1"/>
    <col min="13004" max="13007" width="3.28515625" style="83" customWidth="1"/>
    <col min="13008" max="13008" width="5.5703125" style="83" customWidth="1"/>
    <col min="13009" max="13009" width="4.28515625" style="83" customWidth="1"/>
    <col min="13010" max="13012" width="3.28515625" style="83" customWidth="1"/>
    <col min="13013" max="13013" width="5.5703125" style="83" customWidth="1"/>
    <col min="13014" max="13019" width="3.85546875" style="83" customWidth="1"/>
    <col min="13020" max="13020" width="7" style="83" customWidth="1"/>
    <col min="13021" max="13021" width="3.85546875" style="83" customWidth="1"/>
    <col min="13022" max="13022" width="3.5703125" style="83" customWidth="1"/>
    <col min="13023" max="13026" width="3.85546875" style="83" customWidth="1"/>
    <col min="13027" max="13027" width="6" style="83" customWidth="1"/>
    <col min="13028" max="13028" width="3.28515625" style="83" customWidth="1"/>
    <col min="13029" max="13029" width="9" style="83" customWidth="1"/>
    <col min="13030" max="13039" width="3.28515625" style="83" customWidth="1"/>
    <col min="13040" max="13041" width="0" style="83" hidden="1" customWidth="1"/>
    <col min="13042" max="13042" width="5.85546875" style="83" customWidth="1"/>
    <col min="13043" max="13043" width="4.42578125" style="83" customWidth="1"/>
    <col min="13044" max="13045" width="4.28515625" style="83" customWidth="1"/>
    <col min="13046" max="13171" width="9.140625" style="83"/>
    <col min="13172" max="13172" width="4.28515625" style="83" customWidth="1"/>
    <col min="13173" max="13173" width="11.140625" style="83" customWidth="1"/>
    <col min="13174" max="13174" width="22.28515625" style="83" customWidth="1"/>
    <col min="13175" max="13180" width="3.28515625" style="83" customWidth="1"/>
    <col min="13181" max="13181" width="5.28515625" style="83" customWidth="1"/>
    <col min="13182" max="13187" width="3.28515625" style="83" customWidth="1"/>
    <col min="13188" max="13188" width="5.5703125" style="83" customWidth="1"/>
    <col min="13189" max="13194" width="3.28515625" style="83" customWidth="1"/>
    <col min="13195" max="13195" width="5.42578125" style="83" customWidth="1"/>
    <col min="13196" max="13201" width="3.28515625" style="83" customWidth="1"/>
    <col min="13202" max="13202" width="5.42578125" style="83" customWidth="1"/>
    <col min="13203" max="13206" width="3.28515625" style="83" customWidth="1"/>
    <col min="13207" max="13207" width="5.7109375" style="83" customWidth="1"/>
    <col min="13208" max="13213" width="3.28515625" style="83" customWidth="1"/>
    <col min="13214" max="13214" width="6.28515625" style="83" customWidth="1"/>
    <col min="13215" max="13220" width="3.28515625" style="83" customWidth="1"/>
    <col min="13221" max="13221" width="5.85546875" style="83" customWidth="1"/>
    <col min="13222" max="13227" width="3.28515625" style="83" customWidth="1"/>
    <col min="13228" max="13228" width="5.28515625" style="83" customWidth="1"/>
    <col min="13229" max="13234" width="3.28515625" style="83" customWidth="1"/>
    <col min="13235" max="13235" width="6" style="83" customWidth="1"/>
    <col min="13236" max="13239" width="3.28515625" style="83" customWidth="1"/>
    <col min="13240" max="13240" width="5.140625" style="83" customWidth="1"/>
    <col min="13241" max="13244" width="3.28515625" style="83" customWidth="1"/>
    <col min="13245" max="13245" width="5.5703125" style="83" customWidth="1"/>
    <col min="13246" max="13251" width="3.28515625" style="83" customWidth="1"/>
    <col min="13252" max="13252" width="5.140625" style="83" customWidth="1"/>
    <col min="13253" max="13258" width="3.28515625" style="83" customWidth="1"/>
    <col min="13259" max="13259" width="6.7109375" style="83" customWidth="1"/>
    <col min="13260" max="13263" width="3.28515625" style="83" customWidth="1"/>
    <col min="13264" max="13264" width="5.5703125" style="83" customWidth="1"/>
    <col min="13265" max="13265" width="4.28515625" style="83" customWidth="1"/>
    <col min="13266" max="13268" width="3.28515625" style="83" customWidth="1"/>
    <col min="13269" max="13269" width="5.5703125" style="83" customWidth="1"/>
    <col min="13270" max="13275" width="3.85546875" style="83" customWidth="1"/>
    <col min="13276" max="13276" width="7" style="83" customWidth="1"/>
    <col min="13277" max="13277" width="3.85546875" style="83" customWidth="1"/>
    <col min="13278" max="13278" width="3.5703125" style="83" customWidth="1"/>
    <col min="13279" max="13282" width="3.85546875" style="83" customWidth="1"/>
    <col min="13283" max="13283" width="6" style="83" customWidth="1"/>
    <col min="13284" max="13284" width="3.28515625" style="83" customWidth="1"/>
    <col min="13285" max="13285" width="9" style="83" customWidth="1"/>
    <col min="13286" max="13295" width="3.28515625" style="83" customWidth="1"/>
    <col min="13296" max="13297" width="0" style="83" hidden="1" customWidth="1"/>
    <col min="13298" max="13298" width="5.85546875" style="83" customWidth="1"/>
    <col min="13299" max="13299" width="4.42578125" style="83" customWidth="1"/>
    <col min="13300" max="13301" width="4.28515625" style="83" customWidth="1"/>
    <col min="13302" max="13427" width="9.140625" style="83"/>
    <col min="13428" max="13428" width="4.28515625" style="83" customWidth="1"/>
    <col min="13429" max="13429" width="11.140625" style="83" customWidth="1"/>
    <col min="13430" max="13430" width="22.28515625" style="83" customWidth="1"/>
    <col min="13431" max="13436" width="3.28515625" style="83" customWidth="1"/>
    <col min="13437" max="13437" width="5.28515625" style="83" customWidth="1"/>
    <col min="13438" max="13443" width="3.28515625" style="83" customWidth="1"/>
    <col min="13444" max="13444" width="5.5703125" style="83" customWidth="1"/>
    <col min="13445" max="13450" width="3.28515625" style="83" customWidth="1"/>
    <col min="13451" max="13451" width="5.42578125" style="83" customWidth="1"/>
    <col min="13452" max="13457" width="3.28515625" style="83" customWidth="1"/>
    <col min="13458" max="13458" width="5.42578125" style="83" customWidth="1"/>
    <col min="13459" max="13462" width="3.28515625" style="83" customWidth="1"/>
    <col min="13463" max="13463" width="5.7109375" style="83" customWidth="1"/>
    <col min="13464" max="13469" width="3.28515625" style="83" customWidth="1"/>
    <col min="13470" max="13470" width="6.28515625" style="83" customWidth="1"/>
    <col min="13471" max="13476" width="3.28515625" style="83" customWidth="1"/>
    <col min="13477" max="13477" width="5.85546875" style="83" customWidth="1"/>
    <col min="13478" max="13483" width="3.28515625" style="83" customWidth="1"/>
    <col min="13484" max="13484" width="5.28515625" style="83" customWidth="1"/>
    <col min="13485" max="13490" width="3.28515625" style="83" customWidth="1"/>
    <col min="13491" max="13491" width="6" style="83" customWidth="1"/>
    <col min="13492" max="13495" width="3.28515625" style="83" customWidth="1"/>
    <col min="13496" max="13496" width="5.140625" style="83" customWidth="1"/>
    <col min="13497" max="13500" width="3.28515625" style="83" customWidth="1"/>
    <col min="13501" max="13501" width="5.5703125" style="83" customWidth="1"/>
    <col min="13502" max="13507" width="3.28515625" style="83" customWidth="1"/>
    <col min="13508" max="13508" width="5.140625" style="83" customWidth="1"/>
    <col min="13509" max="13514" width="3.28515625" style="83" customWidth="1"/>
    <col min="13515" max="13515" width="6.7109375" style="83" customWidth="1"/>
    <col min="13516" max="13519" width="3.28515625" style="83" customWidth="1"/>
    <col min="13520" max="13520" width="5.5703125" style="83" customWidth="1"/>
    <col min="13521" max="13521" width="4.28515625" style="83" customWidth="1"/>
    <col min="13522" max="13524" width="3.28515625" style="83" customWidth="1"/>
    <col min="13525" max="13525" width="5.5703125" style="83" customWidth="1"/>
    <col min="13526" max="13531" width="3.85546875" style="83" customWidth="1"/>
    <col min="13532" max="13532" width="7" style="83" customWidth="1"/>
    <col min="13533" max="13533" width="3.85546875" style="83" customWidth="1"/>
    <col min="13534" max="13534" width="3.5703125" style="83" customWidth="1"/>
    <col min="13535" max="13538" width="3.85546875" style="83" customWidth="1"/>
    <col min="13539" max="13539" width="6" style="83" customWidth="1"/>
    <col min="13540" max="13540" width="3.28515625" style="83" customWidth="1"/>
    <col min="13541" max="13541" width="9" style="83" customWidth="1"/>
    <col min="13542" max="13551" width="3.28515625" style="83" customWidth="1"/>
    <col min="13552" max="13553" width="0" style="83" hidden="1" customWidth="1"/>
    <col min="13554" max="13554" width="5.85546875" style="83" customWidth="1"/>
    <col min="13555" max="13555" width="4.42578125" style="83" customWidth="1"/>
    <col min="13556" max="13557" width="4.28515625" style="83" customWidth="1"/>
    <col min="13558" max="13683" width="9.140625" style="83"/>
    <col min="13684" max="13684" width="4.28515625" style="83" customWidth="1"/>
    <col min="13685" max="13685" width="11.140625" style="83" customWidth="1"/>
    <col min="13686" max="13686" width="22.28515625" style="83" customWidth="1"/>
    <col min="13687" max="13692" width="3.28515625" style="83" customWidth="1"/>
    <col min="13693" max="13693" width="5.28515625" style="83" customWidth="1"/>
    <col min="13694" max="13699" width="3.28515625" style="83" customWidth="1"/>
    <col min="13700" max="13700" width="5.5703125" style="83" customWidth="1"/>
    <col min="13701" max="13706" width="3.28515625" style="83" customWidth="1"/>
    <col min="13707" max="13707" width="5.42578125" style="83" customWidth="1"/>
    <col min="13708" max="13713" width="3.28515625" style="83" customWidth="1"/>
    <col min="13714" max="13714" width="5.42578125" style="83" customWidth="1"/>
    <col min="13715" max="13718" width="3.28515625" style="83" customWidth="1"/>
    <col min="13719" max="13719" width="5.7109375" style="83" customWidth="1"/>
    <col min="13720" max="13725" width="3.28515625" style="83" customWidth="1"/>
    <col min="13726" max="13726" width="6.28515625" style="83" customWidth="1"/>
    <col min="13727" max="13732" width="3.28515625" style="83" customWidth="1"/>
    <col min="13733" max="13733" width="5.85546875" style="83" customWidth="1"/>
    <col min="13734" max="13739" width="3.28515625" style="83" customWidth="1"/>
    <col min="13740" max="13740" width="5.28515625" style="83" customWidth="1"/>
    <col min="13741" max="13746" width="3.28515625" style="83" customWidth="1"/>
    <col min="13747" max="13747" width="6" style="83" customWidth="1"/>
    <col min="13748" max="13751" width="3.28515625" style="83" customWidth="1"/>
    <col min="13752" max="13752" width="5.140625" style="83" customWidth="1"/>
    <col min="13753" max="13756" width="3.28515625" style="83" customWidth="1"/>
    <col min="13757" max="13757" width="5.5703125" style="83" customWidth="1"/>
    <col min="13758" max="13763" width="3.28515625" style="83" customWidth="1"/>
    <col min="13764" max="13764" width="5.140625" style="83" customWidth="1"/>
    <col min="13765" max="13770" width="3.28515625" style="83" customWidth="1"/>
    <col min="13771" max="13771" width="6.7109375" style="83" customWidth="1"/>
    <col min="13772" max="13775" width="3.28515625" style="83" customWidth="1"/>
    <col min="13776" max="13776" width="5.5703125" style="83" customWidth="1"/>
    <col min="13777" max="13777" width="4.28515625" style="83" customWidth="1"/>
    <col min="13778" max="13780" width="3.28515625" style="83" customWidth="1"/>
    <col min="13781" max="13781" width="5.5703125" style="83" customWidth="1"/>
    <col min="13782" max="13787" width="3.85546875" style="83" customWidth="1"/>
    <col min="13788" max="13788" width="7" style="83" customWidth="1"/>
    <col min="13789" max="13789" width="3.85546875" style="83" customWidth="1"/>
    <col min="13790" max="13790" width="3.5703125" style="83" customWidth="1"/>
    <col min="13791" max="13794" width="3.85546875" style="83" customWidth="1"/>
    <col min="13795" max="13795" width="6" style="83" customWidth="1"/>
    <col min="13796" max="13796" width="3.28515625" style="83" customWidth="1"/>
    <col min="13797" max="13797" width="9" style="83" customWidth="1"/>
    <col min="13798" max="13807" width="3.28515625" style="83" customWidth="1"/>
    <col min="13808" max="13809" width="0" style="83" hidden="1" customWidth="1"/>
    <col min="13810" max="13810" width="5.85546875" style="83" customWidth="1"/>
    <col min="13811" max="13811" width="4.42578125" style="83" customWidth="1"/>
    <col min="13812" max="13813" width="4.28515625" style="83" customWidth="1"/>
    <col min="13814" max="13939" width="9.140625" style="83"/>
    <col min="13940" max="13940" width="4.28515625" style="83" customWidth="1"/>
    <col min="13941" max="13941" width="11.140625" style="83" customWidth="1"/>
    <col min="13942" max="13942" width="22.28515625" style="83" customWidth="1"/>
    <col min="13943" max="13948" width="3.28515625" style="83" customWidth="1"/>
    <col min="13949" max="13949" width="5.28515625" style="83" customWidth="1"/>
    <col min="13950" max="13955" width="3.28515625" style="83" customWidth="1"/>
    <col min="13956" max="13956" width="5.5703125" style="83" customWidth="1"/>
    <col min="13957" max="13962" width="3.28515625" style="83" customWidth="1"/>
    <col min="13963" max="13963" width="5.42578125" style="83" customWidth="1"/>
    <col min="13964" max="13969" width="3.28515625" style="83" customWidth="1"/>
    <col min="13970" max="13970" width="5.42578125" style="83" customWidth="1"/>
    <col min="13971" max="13974" width="3.28515625" style="83" customWidth="1"/>
    <col min="13975" max="13975" width="5.7109375" style="83" customWidth="1"/>
    <col min="13976" max="13981" width="3.28515625" style="83" customWidth="1"/>
    <col min="13982" max="13982" width="6.28515625" style="83" customWidth="1"/>
    <col min="13983" max="13988" width="3.28515625" style="83" customWidth="1"/>
    <col min="13989" max="13989" width="5.85546875" style="83" customWidth="1"/>
    <col min="13990" max="13995" width="3.28515625" style="83" customWidth="1"/>
    <col min="13996" max="13996" width="5.28515625" style="83" customWidth="1"/>
    <col min="13997" max="14002" width="3.28515625" style="83" customWidth="1"/>
    <col min="14003" max="14003" width="6" style="83" customWidth="1"/>
    <col min="14004" max="14007" width="3.28515625" style="83" customWidth="1"/>
    <col min="14008" max="14008" width="5.140625" style="83" customWidth="1"/>
    <col min="14009" max="14012" width="3.28515625" style="83" customWidth="1"/>
    <col min="14013" max="14013" width="5.5703125" style="83" customWidth="1"/>
    <col min="14014" max="14019" width="3.28515625" style="83" customWidth="1"/>
    <col min="14020" max="14020" width="5.140625" style="83" customWidth="1"/>
    <col min="14021" max="14026" width="3.28515625" style="83" customWidth="1"/>
    <col min="14027" max="14027" width="6.7109375" style="83" customWidth="1"/>
    <col min="14028" max="14031" width="3.28515625" style="83" customWidth="1"/>
    <col min="14032" max="14032" width="5.5703125" style="83" customWidth="1"/>
    <col min="14033" max="14033" width="4.28515625" style="83" customWidth="1"/>
    <col min="14034" max="14036" width="3.28515625" style="83" customWidth="1"/>
    <col min="14037" max="14037" width="5.5703125" style="83" customWidth="1"/>
    <col min="14038" max="14043" width="3.85546875" style="83" customWidth="1"/>
    <col min="14044" max="14044" width="7" style="83" customWidth="1"/>
    <col min="14045" max="14045" width="3.85546875" style="83" customWidth="1"/>
    <col min="14046" max="14046" width="3.5703125" style="83" customWidth="1"/>
    <col min="14047" max="14050" width="3.85546875" style="83" customWidth="1"/>
    <col min="14051" max="14051" width="6" style="83" customWidth="1"/>
    <col min="14052" max="14052" width="3.28515625" style="83" customWidth="1"/>
    <col min="14053" max="14053" width="9" style="83" customWidth="1"/>
    <col min="14054" max="14063" width="3.28515625" style="83" customWidth="1"/>
    <col min="14064" max="14065" width="0" style="83" hidden="1" customWidth="1"/>
    <col min="14066" max="14066" width="5.85546875" style="83" customWidth="1"/>
    <col min="14067" max="14067" width="4.42578125" style="83" customWidth="1"/>
    <col min="14068" max="14069" width="4.28515625" style="83" customWidth="1"/>
    <col min="14070" max="14195" width="9.140625" style="83"/>
    <col min="14196" max="14196" width="4.28515625" style="83" customWidth="1"/>
    <col min="14197" max="14197" width="11.140625" style="83" customWidth="1"/>
    <col min="14198" max="14198" width="22.28515625" style="83" customWidth="1"/>
    <col min="14199" max="14204" width="3.28515625" style="83" customWidth="1"/>
    <col min="14205" max="14205" width="5.28515625" style="83" customWidth="1"/>
    <col min="14206" max="14211" width="3.28515625" style="83" customWidth="1"/>
    <col min="14212" max="14212" width="5.5703125" style="83" customWidth="1"/>
    <col min="14213" max="14218" width="3.28515625" style="83" customWidth="1"/>
    <col min="14219" max="14219" width="5.42578125" style="83" customWidth="1"/>
    <col min="14220" max="14225" width="3.28515625" style="83" customWidth="1"/>
    <col min="14226" max="14226" width="5.42578125" style="83" customWidth="1"/>
    <col min="14227" max="14230" width="3.28515625" style="83" customWidth="1"/>
    <col min="14231" max="14231" width="5.7109375" style="83" customWidth="1"/>
    <col min="14232" max="14237" width="3.28515625" style="83" customWidth="1"/>
    <col min="14238" max="14238" width="6.28515625" style="83" customWidth="1"/>
    <col min="14239" max="14244" width="3.28515625" style="83" customWidth="1"/>
    <col min="14245" max="14245" width="5.85546875" style="83" customWidth="1"/>
    <col min="14246" max="14251" width="3.28515625" style="83" customWidth="1"/>
    <col min="14252" max="14252" width="5.28515625" style="83" customWidth="1"/>
    <col min="14253" max="14258" width="3.28515625" style="83" customWidth="1"/>
    <col min="14259" max="14259" width="6" style="83" customWidth="1"/>
    <col min="14260" max="14263" width="3.28515625" style="83" customWidth="1"/>
    <col min="14264" max="14264" width="5.140625" style="83" customWidth="1"/>
    <col min="14265" max="14268" width="3.28515625" style="83" customWidth="1"/>
    <col min="14269" max="14269" width="5.5703125" style="83" customWidth="1"/>
    <col min="14270" max="14275" width="3.28515625" style="83" customWidth="1"/>
    <col min="14276" max="14276" width="5.140625" style="83" customWidth="1"/>
    <col min="14277" max="14282" width="3.28515625" style="83" customWidth="1"/>
    <col min="14283" max="14283" width="6.7109375" style="83" customWidth="1"/>
    <col min="14284" max="14287" width="3.28515625" style="83" customWidth="1"/>
    <col min="14288" max="14288" width="5.5703125" style="83" customWidth="1"/>
    <col min="14289" max="14289" width="4.28515625" style="83" customWidth="1"/>
    <col min="14290" max="14292" width="3.28515625" style="83" customWidth="1"/>
    <col min="14293" max="14293" width="5.5703125" style="83" customWidth="1"/>
    <col min="14294" max="14299" width="3.85546875" style="83" customWidth="1"/>
    <col min="14300" max="14300" width="7" style="83" customWidth="1"/>
    <col min="14301" max="14301" width="3.85546875" style="83" customWidth="1"/>
    <col min="14302" max="14302" width="3.5703125" style="83" customWidth="1"/>
    <col min="14303" max="14306" width="3.85546875" style="83" customWidth="1"/>
    <col min="14307" max="14307" width="6" style="83" customWidth="1"/>
    <col min="14308" max="14308" width="3.28515625" style="83" customWidth="1"/>
    <col min="14309" max="14309" width="9" style="83" customWidth="1"/>
    <col min="14310" max="14319" width="3.28515625" style="83" customWidth="1"/>
    <col min="14320" max="14321" width="0" style="83" hidden="1" customWidth="1"/>
    <col min="14322" max="14322" width="5.85546875" style="83" customWidth="1"/>
    <col min="14323" max="14323" width="4.42578125" style="83" customWidth="1"/>
    <col min="14324" max="14325" width="4.28515625" style="83" customWidth="1"/>
    <col min="14326" max="14451" width="9.140625" style="83"/>
    <col min="14452" max="14452" width="4.28515625" style="83" customWidth="1"/>
    <col min="14453" max="14453" width="11.140625" style="83" customWidth="1"/>
    <col min="14454" max="14454" width="22.28515625" style="83" customWidth="1"/>
    <col min="14455" max="14460" width="3.28515625" style="83" customWidth="1"/>
    <col min="14461" max="14461" width="5.28515625" style="83" customWidth="1"/>
    <col min="14462" max="14467" width="3.28515625" style="83" customWidth="1"/>
    <col min="14468" max="14468" width="5.5703125" style="83" customWidth="1"/>
    <col min="14469" max="14474" width="3.28515625" style="83" customWidth="1"/>
    <col min="14475" max="14475" width="5.42578125" style="83" customWidth="1"/>
    <col min="14476" max="14481" width="3.28515625" style="83" customWidth="1"/>
    <col min="14482" max="14482" width="5.42578125" style="83" customWidth="1"/>
    <col min="14483" max="14486" width="3.28515625" style="83" customWidth="1"/>
    <col min="14487" max="14487" width="5.7109375" style="83" customWidth="1"/>
    <col min="14488" max="14493" width="3.28515625" style="83" customWidth="1"/>
    <col min="14494" max="14494" width="6.28515625" style="83" customWidth="1"/>
    <col min="14495" max="14500" width="3.28515625" style="83" customWidth="1"/>
    <col min="14501" max="14501" width="5.85546875" style="83" customWidth="1"/>
    <col min="14502" max="14507" width="3.28515625" style="83" customWidth="1"/>
    <col min="14508" max="14508" width="5.28515625" style="83" customWidth="1"/>
    <col min="14509" max="14514" width="3.28515625" style="83" customWidth="1"/>
    <col min="14515" max="14515" width="6" style="83" customWidth="1"/>
    <col min="14516" max="14519" width="3.28515625" style="83" customWidth="1"/>
    <col min="14520" max="14520" width="5.140625" style="83" customWidth="1"/>
    <col min="14521" max="14524" width="3.28515625" style="83" customWidth="1"/>
    <col min="14525" max="14525" width="5.5703125" style="83" customWidth="1"/>
    <col min="14526" max="14531" width="3.28515625" style="83" customWidth="1"/>
    <col min="14532" max="14532" width="5.140625" style="83" customWidth="1"/>
    <col min="14533" max="14538" width="3.28515625" style="83" customWidth="1"/>
    <col min="14539" max="14539" width="6.7109375" style="83" customWidth="1"/>
    <col min="14540" max="14543" width="3.28515625" style="83" customWidth="1"/>
    <col min="14544" max="14544" width="5.5703125" style="83" customWidth="1"/>
    <col min="14545" max="14545" width="4.28515625" style="83" customWidth="1"/>
    <col min="14546" max="14548" width="3.28515625" style="83" customWidth="1"/>
    <col min="14549" max="14549" width="5.5703125" style="83" customWidth="1"/>
    <col min="14550" max="14555" width="3.85546875" style="83" customWidth="1"/>
    <col min="14556" max="14556" width="7" style="83" customWidth="1"/>
    <col min="14557" max="14557" width="3.85546875" style="83" customWidth="1"/>
    <col min="14558" max="14558" width="3.5703125" style="83" customWidth="1"/>
    <col min="14559" max="14562" width="3.85546875" style="83" customWidth="1"/>
    <col min="14563" max="14563" width="6" style="83" customWidth="1"/>
    <col min="14564" max="14564" width="3.28515625" style="83" customWidth="1"/>
    <col min="14565" max="14565" width="9" style="83" customWidth="1"/>
    <col min="14566" max="14575" width="3.28515625" style="83" customWidth="1"/>
    <col min="14576" max="14577" width="0" style="83" hidden="1" customWidth="1"/>
    <col min="14578" max="14578" width="5.85546875" style="83" customWidth="1"/>
    <col min="14579" max="14579" width="4.42578125" style="83" customWidth="1"/>
    <col min="14580" max="14581" width="4.28515625" style="83" customWidth="1"/>
    <col min="14582" max="14707" width="9.140625" style="83"/>
    <col min="14708" max="14708" width="4.28515625" style="83" customWidth="1"/>
    <col min="14709" max="14709" width="11.140625" style="83" customWidth="1"/>
    <col min="14710" max="14710" width="22.28515625" style="83" customWidth="1"/>
    <col min="14711" max="14716" width="3.28515625" style="83" customWidth="1"/>
    <col min="14717" max="14717" width="5.28515625" style="83" customWidth="1"/>
    <col min="14718" max="14723" width="3.28515625" style="83" customWidth="1"/>
    <col min="14724" max="14724" width="5.5703125" style="83" customWidth="1"/>
    <col min="14725" max="14730" width="3.28515625" style="83" customWidth="1"/>
    <col min="14731" max="14731" width="5.42578125" style="83" customWidth="1"/>
    <col min="14732" max="14737" width="3.28515625" style="83" customWidth="1"/>
    <col min="14738" max="14738" width="5.42578125" style="83" customWidth="1"/>
    <col min="14739" max="14742" width="3.28515625" style="83" customWidth="1"/>
    <col min="14743" max="14743" width="5.7109375" style="83" customWidth="1"/>
    <col min="14744" max="14749" width="3.28515625" style="83" customWidth="1"/>
    <col min="14750" max="14750" width="6.28515625" style="83" customWidth="1"/>
    <col min="14751" max="14756" width="3.28515625" style="83" customWidth="1"/>
    <col min="14757" max="14757" width="5.85546875" style="83" customWidth="1"/>
    <col min="14758" max="14763" width="3.28515625" style="83" customWidth="1"/>
    <col min="14764" max="14764" width="5.28515625" style="83" customWidth="1"/>
    <col min="14765" max="14770" width="3.28515625" style="83" customWidth="1"/>
    <col min="14771" max="14771" width="6" style="83" customWidth="1"/>
    <col min="14772" max="14775" width="3.28515625" style="83" customWidth="1"/>
    <col min="14776" max="14776" width="5.140625" style="83" customWidth="1"/>
    <col min="14777" max="14780" width="3.28515625" style="83" customWidth="1"/>
    <col min="14781" max="14781" width="5.5703125" style="83" customWidth="1"/>
    <col min="14782" max="14787" width="3.28515625" style="83" customWidth="1"/>
    <col min="14788" max="14788" width="5.140625" style="83" customWidth="1"/>
    <col min="14789" max="14794" width="3.28515625" style="83" customWidth="1"/>
    <col min="14795" max="14795" width="6.7109375" style="83" customWidth="1"/>
    <col min="14796" max="14799" width="3.28515625" style="83" customWidth="1"/>
    <col min="14800" max="14800" width="5.5703125" style="83" customWidth="1"/>
    <col min="14801" max="14801" width="4.28515625" style="83" customWidth="1"/>
    <col min="14802" max="14804" width="3.28515625" style="83" customWidth="1"/>
    <col min="14805" max="14805" width="5.5703125" style="83" customWidth="1"/>
    <col min="14806" max="14811" width="3.85546875" style="83" customWidth="1"/>
    <col min="14812" max="14812" width="7" style="83" customWidth="1"/>
    <col min="14813" max="14813" width="3.85546875" style="83" customWidth="1"/>
    <col min="14814" max="14814" width="3.5703125" style="83" customWidth="1"/>
    <col min="14815" max="14818" width="3.85546875" style="83" customWidth="1"/>
    <col min="14819" max="14819" width="6" style="83" customWidth="1"/>
    <col min="14820" max="14820" width="3.28515625" style="83" customWidth="1"/>
    <col min="14821" max="14821" width="9" style="83" customWidth="1"/>
    <col min="14822" max="14831" width="3.28515625" style="83" customWidth="1"/>
    <col min="14832" max="14833" width="0" style="83" hidden="1" customWidth="1"/>
    <col min="14834" max="14834" width="5.85546875" style="83" customWidth="1"/>
    <col min="14835" max="14835" width="4.42578125" style="83" customWidth="1"/>
    <col min="14836" max="14837" width="4.28515625" style="83" customWidth="1"/>
    <col min="14838" max="14963" width="9.140625" style="83"/>
    <col min="14964" max="14964" width="4.28515625" style="83" customWidth="1"/>
    <col min="14965" max="14965" width="11.140625" style="83" customWidth="1"/>
    <col min="14966" max="14966" width="22.28515625" style="83" customWidth="1"/>
    <col min="14967" max="14972" width="3.28515625" style="83" customWidth="1"/>
    <col min="14973" max="14973" width="5.28515625" style="83" customWidth="1"/>
    <col min="14974" max="14979" width="3.28515625" style="83" customWidth="1"/>
    <col min="14980" max="14980" width="5.5703125" style="83" customWidth="1"/>
    <col min="14981" max="14986" width="3.28515625" style="83" customWidth="1"/>
    <col min="14987" max="14987" width="5.42578125" style="83" customWidth="1"/>
    <col min="14988" max="14993" width="3.28515625" style="83" customWidth="1"/>
    <col min="14994" max="14994" width="5.42578125" style="83" customWidth="1"/>
    <col min="14995" max="14998" width="3.28515625" style="83" customWidth="1"/>
    <col min="14999" max="14999" width="5.7109375" style="83" customWidth="1"/>
    <col min="15000" max="15005" width="3.28515625" style="83" customWidth="1"/>
    <col min="15006" max="15006" width="6.28515625" style="83" customWidth="1"/>
    <col min="15007" max="15012" width="3.28515625" style="83" customWidth="1"/>
    <col min="15013" max="15013" width="5.85546875" style="83" customWidth="1"/>
    <col min="15014" max="15019" width="3.28515625" style="83" customWidth="1"/>
    <col min="15020" max="15020" width="5.28515625" style="83" customWidth="1"/>
    <col min="15021" max="15026" width="3.28515625" style="83" customWidth="1"/>
    <col min="15027" max="15027" width="6" style="83" customWidth="1"/>
    <col min="15028" max="15031" width="3.28515625" style="83" customWidth="1"/>
    <col min="15032" max="15032" width="5.140625" style="83" customWidth="1"/>
    <col min="15033" max="15036" width="3.28515625" style="83" customWidth="1"/>
    <col min="15037" max="15037" width="5.5703125" style="83" customWidth="1"/>
    <col min="15038" max="15043" width="3.28515625" style="83" customWidth="1"/>
    <col min="15044" max="15044" width="5.140625" style="83" customWidth="1"/>
    <col min="15045" max="15050" width="3.28515625" style="83" customWidth="1"/>
    <col min="15051" max="15051" width="6.7109375" style="83" customWidth="1"/>
    <col min="15052" max="15055" width="3.28515625" style="83" customWidth="1"/>
    <col min="15056" max="15056" width="5.5703125" style="83" customWidth="1"/>
    <col min="15057" max="15057" width="4.28515625" style="83" customWidth="1"/>
    <col min="15058" max="15060" width="3.28515625" style="83" customWidth="1"/>
    <col min="15061" max="15061" width="5.5703125" style="83" customWidth="1"/>
    <col min="15062" max="15067" width="3.85546875" style="83" customWidth="1"/>
    <col min="15068" max="15068" width="7" style="83" customWidth="1"/>
    <col min="15069" max="15069" width="3.85546875" style="83" customWidth="1"/>
    <col min="15070" max="15070" width="3.5703125" style="83" customWidth="1"/>
    <col min="15071" max="15074" width="3.85546875" style="83" customWidth="1"/>
    <col min="15075" max="15075" width="6" style="83" customWidth="1"/>
    <col min="15076" max="15076" width="3.28515625" style="83" customWidth="1"/>
    <col min="15077" max="15077" width="9" style="83" customWidth="1"/>
    <col min="15078" max="15087" width="3.28515625" style="83" customWidth="1"/>
    <col min="15088" max="15089" width="0" style="83" hidden="1" customWidth="1"/>
    <col min="15090" max="15090" width="5.85546875" style="83" customWidth="1"/>
    <col min="15091" max="15091" width="4.42578125" style="83" customWidth="1"/>
    <col min="15092" max="15093" width="4.28515625" style="83" customWidth="1"/>
    <col min="15094" max="15219" width="9.140625" style="83"/>
    <col min="15220" max="15220" width="4.28515625" style="83" customWidth="1"/>
    <col min="15221" max="15221" width="11.140625" style="83" customWidth="1"/>
    <col min="15222" max="15222" width="22.28515625" style="83" customWidth="1"/>
    <col min="15223" max="15228" width="3.28515625" style="83" customWidth="1"/>
    <col min="15229" max="15229" width="5.28515625" style="83" customWidth="1"/>
    <col min="15230" max="15235" width="3.28515625" style="83" customWidth="1"/>
    <col min="15236" max="15236" width="5.5703125" style="83" customWidth="1"/>
    <col min="15237" max="15242" width="3.28515625" style="83" customWidth="1"/>
    <col min="15243" max="15243" width="5.42578125" style="83" customWidth="1"/>
    <col min="15244" max="15249" width="3.28515625" style="83" customWidth="1"/>
    <col min="15250" max="15250" width="5.42578125" style="83" customWidth="1"/>
    <col min="15251" max="15254" width="3.28515625" style="83" customWidth="1"/>
    <col min="15255" max="15255" width="5.7109375" style="83" customWidth="1"/>
    <col min="15256" max="15261" width="3.28515625" style="83" customWidth="1"/>
    <col min="15262" max="15262" width="6.28515625" style="83" customWidth="1"/>
    <col min="15263" max="15268" width="3.28515625" style="83" customWidth="1"/>
    <col min="15269" max="15269" width="5.85546875" style="83" customWidth="1"/>
    <col min="15270" max="15275" width="3.28515625" style="83" customWidth="1"/>
    <col min="15276" max="15276" width="5.28515625" style="83" customWidth="1"/>
    <col min="15277" max="15282" width="3.28515625" style="83" customWidth="1"/>
    <col min="15283" max="15283" width="6" style="83" customWidth="1"/>
    <col min="15284" max="15287" width="3.28515625" style="83" customWidth="1"/>
    <col min="15288" max="15288" width="5.140625" style="83" customWidth="1"/>
    <col min="15289" max="15292" width="3.28515625" style="83" customWidth="1"/>
    <col min="15293" max="15293" width="5.5703125" style="83" customWidth="1"/>
    <col min="15294" max="15299" width="3.28515625" style="83" customWidth="1"/>
    <col min="15300" max="15300" width="5.140625" style="83" customWidth="1"/>
    <col min="15301" max="15306" width="3.28515625" style="83" customWidth="1"/>
    <col min="15307" max="15307" width="6.7109375" style="83" customWidth="1"/>
    <col min="15308" max="15311" width="3.28515625" style="83" customWidth="1"/>
    <col min="15312" max="15312" width="5.5703125" style="83" customWidth="1"/>
    <col min="15313" max="15313" width="4.28515625" style="83" customWidth="1"/>
    <col min="15314" max="15316" width="3.28515625" style="83" customWidth="1"/>
    <col min="15317" max="15317" width="5.5703125" style="83" customWidth="1"/>
    <col min="15318" max="15323" width="3.85546875" style="83" customWidth="1"/>
    <col min="15324" max="15324" width="7" style="83" customWidth="1"/>
    <col min="15325" max="15325" width="3.85546875" style="83" customWidth="1"/>
    <col min="15326" max="15326" width="3.5703125" style="83" customWidth="1"/>
    <col min="15327" max="15330" width="3.85546875" style="83" customWidth="1"/>
    <col min="15331" max="15331" width="6" style="83" customWidth="1"/>
    <col min="15332" max="15332" width="3.28515625" style="83" customWidth="1"/>
    <col min="15333" max="15333" width="9" style="83" customWidth="1"/>
    <col min="15334" max="15343" width="3.28515625" style="83" customWidth="1"/>
    <col min="15344" max="15345" width="0" style="83" hidden="1" customWidth="1"/>
    <col min="15346" max="15346" width="5.85546875" style="83" customWidth="1"/>
    <col min="15347" max="15347" width="4.42578125" style="83" customWidth="1"/>
    <col min="15348" max="15349" width="4.28515625" style="83" customWidth="1"/>
    <col min="15350" max="15475" width="9.140625" style="83"/>
    <col min="15476" max="15476" width="4.28515625" style="83" customWidth="1"/>
    <col min="15477" max="15477" width="11.140625" style="83" customWidth="1"/>
    <col min="15478" max="15478" width="22.28515625" style="83" customWidth="1"/>
    <col min="15479" max="15484" width="3.28515625" style="83" customWidth="1"/>
    <col min="15485" max="15485" width="5.28515625" style="83" customWidth="1"/>
    <col min="15486" max="15491" width="3.28515625" style="83" customWidth="1"/>
    <col min="15492" max="15492" width="5.5703125" style="83" customWidth="1"/>
    <col min="15493" max="15498" width="3.28515625" style="83" customWidth="1"/>
    <col min="15499" max="15499" width="5.42578125" style="83" customWidth="1"/>
    <col min="15500" max="15505" width="3.28515625" style="83" customWidth="1"/>
    <col min="15506" max="15506" width="5.42578125" style="83" customWidth="1"/>
    <col min="15507" max="15510" width="3.28515625" style="83" customWidth="1"/>
    <col min="15511" max="15511" width="5.7109375" style="83" customWidth="1"/>
    <col min="15512" max="15517" width="3.28515625" style="83" customWidth="1"/>
    <col min="15518" max="15518" width="6.28515625" style="83" customWidth="1"/>
    <col min="15519" max="15524" width="3.28515625" style="83" customWidth="1"/>
    <col min="15525" max="15525" width="5.85546875" style="83" customWidth="1"/>
    <col min="15526" max="15531" width="3.28515625" style="83" customWidth="1"/>
    <col min="15532" max="15532" width="5.28515625" style="83" customWidth="1"/>
    <col min="15533" max="15538" width="3.28515625" style="83" customWidth="1"/>
    <col min="15539" max="15539" width="6" style="83" customWidth="1"/>
    <col min="15540" max="15543" width="3.28515625" style="83" customWidth="1"/>
    <col min="15544" max="15544" width="5.140625" style="83" customWidth="1"/>
    <col min="15545" max="15548" width="3.28515625" style="83" customWidth="1"/>
    <col min="15549" max="15549" width="5.5703125" style="83" customWidth="1"/>
    <col min="15550" max="15555" width="3.28515625" style="83" customWidth="1"/>
    <col min="15556" max="15556" width="5.140625" style="83" customWidth="1"/>
    <col min="15557" max="15562" width="3.28515625" style="83" customWidth="1"/>
    <col min="15563" max="15563" width="6.7109375" style="83" customWidth="1"/>
    <col min="15564" max="15567" width="3.28515625" style="83" customWidth="1"/>
    <col min="15568" max="15568" width="5.5703125" style="83" customWidth="1"/>
    <col min="15569" max="15569" width="4.28515625" style="83" customWidth="1"/>
    <col min="15570" max="15572" width="3.28515625" style="83" customWidth="1"/>
    <col min="15573" max="15573" width="5.5703125" style="83" customWidth="1"/>
    <col min="15574" max="15579" width="3.85546875" style="83" customWidth="1"/>
    <col min="15580" max="15580" width="7" style="83" customWidth="1"/>
    <col min="15581" max="15581" width="3.85546875" style="83" customWidth="1"/>
    <col min="15582" max="15582" width="3.5703125" style="83" customWidth="1"/>
    <col min="15583" max="15586" width="3.85546875" style="83" customWidth="1"/>
    <col min="15587" max="15587" width="6" style="83" customWidth="1"/>
    <col min="15588" max="15588" width="3.28515625" style="83" customWidth="1"/>
    <col min="15589" max="15589" width="9" style="83" customWidth="1"/>
    <col min="15590" max="15599" width="3.28515625" style="83" customWidth="1"/>
    <col min="15600" max="15601" width="0" style="83" hidden="1" customWidth="1"/>
    <col min="15602" max="15602" width="5.85546875" style="83" customWidth="1"/>
    <col min="15603" max="15603" width="4.42578125" style="83" customWidth="1"/>
    <col min="15604" max="15605" width="4.28515625" style="83" customWidth="1"/>
    <col min="15606" max="15731" width="9.140625" style="83"/>
    <col min="15732" max="15732" width="4.28515625" style="83" customWidth="1"/>
    <col min="15733" max="15733" width="11.140625" style="83" customWidth="1"/>
    <col min="15734" max="15734" width="22.28515625" style="83" customWidth="1"/>
    <col min="15735" max="15740" width="3.28515625" style="83" customWidth="1"/>
    <col min="15741" max="15741" width="5.28515625" style="83" customWidth="1"/>
    <col min="15742" max="15747" width="3.28515625" style="83" customWidth="1"/>
    <col min="15748" max="15748" width="5.5703125" style="83" customWidth="1"/>
    <col min="15749" max="15754" width="3.28515625" style="83" customWidth="1"/>
    <col min="15755" max="15755" width="5.42578125" style="83" customWidth="1"/>
    <col min="15756" max="15761" width="3.28515625" style="83" customWidth="1"/>
    <col min="15762" max="15762" width="5.42578125" style="83" customWidth="1"/>
    <col min="15763" max="15766" width="3.28515625" style="83" customWidth="1"/>
    <col min="15767" max="15767" width="5.7109375" style="83" customWidth="1"/>
    <col min="15768" max="15773" width="3.28515625" style="83" customWidth="1"/>
    <col min="15774" max="15774" width="6.28515625" style="83" customWidth="1"/>
    <col min="15775" max="15780" width="3.28515625" style="83" customWidth="1"/>
    <col min="15781" max="15781" width="5.85546875" style="83" customWidth="1"/>
    <col min="15782" max="15787" width="3.28515625" style="83" customWidth="1"/>
    <col min="15788" max="15788" width="5.28515625" style="83" customWidth="1"/>
    <col min="15789" max="15794" width="3.28515625" style="83" customWidth="1"/>
    <col min="15795" max="15795" width="6" style="83" customWidth="1"/>
    <col min="15796" max="15799" width="3.28515625" style="83" customWidth="1"/>
    <col min="15800" max="15800" width="5.140625" style="83" customWidth="1"/>
    <col min="15801" max="15804" width="3.28515625" style="83" customWidth="1"/>
    <col min="15805" max="15805" width="5.5703125" style="83" customWidth="1"/>
    <col min="15806" max="15811" width="3.28515625" style="83" customWidth="1"/>
    <col min="15812" max="15812" width="5.140625" style="83" customWidth="1"/>
    <col min="15813" max="15818" width="3.28515625" style="83" customWidth="1"/>
    <col min="15819" max="15819" width="6.7109375" style="83" customWidth="1"/>
    <col min="15820" max="15823" width="3.28515625" style="83" customWidth="1"/>
    <col min="15824" max="15824" width="5.5703125" style="83" customWidth="1"/>
    <col min="15825" max="15825" width="4.28515625" style="83" customWidth="1"/>
    <col min="15826" max="15828" width="3.28515625" style="83" customWidth="1"/>
    <col min="15829" max="15829" width="5.5703125" style="83" customWidth="1"/>
    <col min="15830" max="15835" width="3.85546875" style="83" customWidth="1"/>
    <col min="15836" max="15836" width="7" style="83" customWidth="1"/>
    <col min="15837" max="15837" width="3.85546875" style="83" customWidth="1"/>
    <col min="15838" max="15838" width="3.5703125" style="83" customWidth="1"/>
    <col min="15839" max="15842" width="3.85546875" style="83" customWidth="1"/>
    <col min="15843" max="15843" width="6" style="83" customWidth="1"/>
    <col min="15844" max="15844" width="3.28515625" style="83" customWidth="1"/>
    <col min="15845" max="15845" width="9" style="83" customWidth="1"/>
    <col min="15846" max="15855" width="3.28515625" style="83" customWidth="1"/>
    <col min="15856" max="15857" width="0" style="83" hidden="1" customWidth="1"/>
    <col min="15858" max="15858" width="5.85546875" style="83" customWidth="1"/>
    <col min="15859" max="15859" width="4.42578125" style="83" customWidth="1"/>
    <col min="15860" max="15861" width="4.28515625" style="83" customWidth="1"/>
    <col min="15862" max="15987" width="9.140625" style="83"/>
    <col min="15988" max="15988" width="4.28515625" style="83" customWidth="1"/>
    <col min="15989" max="15989" width="11.140625" style="83" customWidth="1"/>
    <col min="15990" max="15990" width="22.28515625" style="83" customWidth="1"/>
    <col min="15991" max="15996" width="3.28515625" style="83" customWidth="1"/>
    <col min="15997" max="15997" width="5.28515625" style="83" customWidth="1"/>
    <col min="15998" max="16003" width="3.28515625" style="83" customWidth="1"/>
    <col min="16004" max="16004" width="5.5703125" style="83" customWidth="1"/>
    <col min="16005" max="16010" width="3.28515625" style="83" customWidth="1"/>
    <col min="16011" max="16011" width="5.42578125" style="83" customWidth="1"/>
    <col min="16012" max="16017" width="3.28515625" style="83" customWidth="1"/>
    <col min="16018" max="16018" width="5.42578125" style="83" customWidth="1"/>
    <col min="16019" max="16022" width="3.28515625" style="83" customWidth="1"/>
    <col min="16023" max="16023" width="5.7109375" style="83" customWidth="1"/>
    <col min="16024" max="16029" width="3.28515625" style="83" customWidth="1"/>
    <col min="16030" max="16030" width="6.28515625" style="83" customWidth="1"/>
    <col min="16031" max="16036" width="3.28515625" style="83" customWidth="1"/>
    <col min="16037" max="16037" width="5.85546875" style="83" customWidth="1"/>
    <col min="16038" max="16043" width="3.28515625" style="83" customWidth="1"/>
    <col min="16044" max="16044" width="5.28515625" style="83" customWidth="1"/>
    <col min="16045" max="16050" width="3.28515625" style="83" customWidth="1"/>
    <col min="16051" max="16051" width="6" style="83" customWidth="1"/>
    <col min="16052" max="16055" width="3.28515625" style="83" customWidth="1"/>
    <col min="16056" max="16056" width="5.140625" style="83" customWidth="1"/>
    <col min="16057" max="16060" width="3.28515625" style="83" customWidth="1"/>
    <col min="16061" max="16061" width="5.5703125" style="83" customWidth="1"/>
    <col min="16062" max="16067" width="3.28515625" style="83" customWidth="1"/>
    <col min="16068" max="16068" width="5.140625" style="83" customWidth="1"/>
    <col min="16069" max="16074" width="3.28515625" style="83" customWidth="1"/>
    <col min="16075" max="16075" width="6.7109375" style="83" customWidth="1"/>
    <col min="16076" max="16079" width="3.28515625" style="83" customWidth="1"/>
    <col min="16080" max="16080" width="5.5703125" style="83" customWidth="1"/>
    <col min="16081" max="16081" width="4.28515625" style="83" customWidth="1"/>
    <col min="16082" max="16084" width="3.28515625" style="83" customWidth="1"/>
    <col min="16085" max="16085" width="5.5703125" style="83" customWidth="1"/>
    <col min="16086" max="16091" width="3.85546875" style="83" customWidth="1"/>
    <col min="16092" max="16092" width="7" style="83" customWidth="1"/>
    <col min="16093" max="16093" width="3.85546875" style="83" customWidth="1"/>
    <col min="16094" max="16094" width="3.5703125" style="83" customWidth="1"/>
    <col min="16095" max="16098" width="3.85546875" style="83" customWidth="1"/>
    <col min="16099" max="16099" width="6" style="83" customWidth="1"/>
    <col min="16100" max="16100" width="3.28515625" style="83" customWidth="1"/>
    <col min="16101" max="16101" width="9" style="83" customWidth="1"/>
    <col min="16102" max="16111" width="3.28515625" style="83" customWidth="1"/>
    <col min="16112" max="16113" width="0" style="83" hidden="1" customWidth="1"/>
    <col min="16114" max="16114" width="5.85546875" style="83" customWidth="1"/>
    <col min="16115" max="16115" width="4.42578125" style="83" customWidth="1"/>
    <col min="16116" max="16117" width="4.28515625" style="83" customWidth="1"/>
    <col min="16118" max="16384" width="9.140625" style="83"/>
  </cols>
  <sheetData>
    <row r="1" spans="1:31" s="39" customFormat="1" ht="76.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813</v>
      </c>
      <c r="N1" s="244" t="s">
        <v>34</v>
      </c>
      <c r="O1" s="244" t="s">
        <v>814</v>
      </c>
      <c r="P1" s="244" t="s">
        <v>815</v>
      </c>
      <c r="Q1" s="245" t="s">
        <v>816</v>
      </c>
      <c r="R1" s="246" t="s">
        <v>817</v>
      </c>
      <c r="S1" s="247" t="s">
        <v>818</v>
      </c>
      <c r="T1" s="248" t="s">
        <v>92</v>
      </c>
      <c r="U1" s="249" t="s">
        <v>114</v>
      </c>
      <c r="V1" s="250" t="s">
        <v>127</v>
      </c>
      <c r="W1" s="251" t="s">
        <v>132</v>
      </c>
      <c r="X1" s="251" t="s">
        <v>137</v>
      </c>
      <c r="Y1" s="251" t="s">
        <v>812</v>
      </c>
      <c r="Z1" s="252" t="s">
        <v>197</v>
      </c>
      <c r="AA1" s="253" t="s">
        <v>819</v>
      </c>
      <c r="AB1" s="271" t="s">
        <v>201</v>
      </c>
      <c r="AC1" s="271" t="s">
        <v>200</v>
      </c>
      <c r="AD1" s="254" t="s">
        <v>6</v>
      </c>
      <c r="AE1" s="274" t="s">
        <v>6</v>
      </c>
    </row>
    <row r="2" spans="1:31" ht="18.75" customHeight="1" thickTop="1" x14ac:dyDescent="0.3">
      <c r="A2" s="40">
        <v>1</v>
      </c>
      <c r="B2" s="41">
        <v>19200001</v>
      </c>
      <c r="C2" s="41" t="s">
        <v>207</v>
      </c>
      <c r="D2" s="41"/>
      <c r="E2" s="41" t="s">
        <v>239</v>
      </c>
      <c r="F2" s="42" t="s">
        <v>240</v>
      </c>
      <c r="G2" s="43" t="s">
        <v>241</v>
      </c>
      <c r="H2" s="43" t="s">
        <v>242</v>
      </c>
      <c r="I2" s="43"/>
      <c r="J2" s="43"/>
      <c r="K2" s="44" t="s">
        <v>243</v>
      </c>
      <c r="L2" s="214" t="s">
        <v>244</v>
      </c>
      <c r="M2" s="236">
        <f>'[2]TKRO Perbaikan'!Y2</f>
        <v>90</v>
      </c>
      <c r="N2" s="75">
        <f>'[2]TKRO Perbaikan'!AN2</f>
        <v>86</v>
      </c>
      <c r="O2" s="75">
        <f>'[2]TKRO Perbaikan'!BC2</f>
        <v>80</v>
      </c>
      <c r="P2" s="75">
        <f>'[2]TKRO Perbaikan'!BR2</f>
        <v>80</v>
      </c>
      <c r="Q2" s="75">
        <f>'[2]TKRO Perbaikan'!BY2</f>
        <v>80</v>
      </c>
      <c r="R2" s="237">
        <f>'[2]TKRO Perbaikan'!CL2</f>
        <v>80</v>
      </c>
      <c r="S2" s="236">
        <f>'[2]TKRO Perbaikan'!CS2</f>
        <v>85.25</v>
      </c>
      <c r="T2" s="75">
        <f>'[2]TKRO Perbaikan'!DB2</f>
        <v>86.375</v>
      </c>
      <c r="U2" s="237">
        <f>'[2]TKRO Perbaikan'!EC2</f>
        <v>94</v>
      </c>
      <c r="V2" s="236">
        <f>'[2]TKRO Perbaikan'!EQ2</f>
        <v>90.25</v>
      </c>
      <c r="W2" s="75">
        <f>'[2]TKRO Perbaikan'!EV2</f>
        <v>80</v>
      </c>
      <c r="X2" s="75">
        <f>'[2]TKRO Perbaikan'!FA2</f>
        <v>80.25</v>
      </c>
      <c r="Y2" s="75">
        <f>'[2]TKRO Perbaikan'!GA2</f>
        <v>85.333333333333329</v>
      </c>
      <c r="Z2" s="237">
        <f>'[2]TKRO Perbaikan'!IN2</f>
        <v>80.812037037037044</v>
      </c>
      <c r="AA2" s="238">
        <f>IFERROR(AVERAGE(M2:Z2),0)</f>
        <v>84.162169312169311</v>
      </c>
      <c r="AB2" s="238">
        <f>'[2]TKRO Perbaikan'!IR2</f>
        <v>80</v>
      </c>
      <c r="AC2" s="238">
        <f>'[2]TKRO Perbaikan'!IS2</f>
        <v>88.5</v>
      </c>
      <c r="AD2" s="276" t="str">
        <f>IF(AA2&gt;=75,"L U L U S","- - -")</f>
        <v>L U L U S</v>
      </c>
      <c r="AE2" s="281"/>
    </row>
    <row r="3" spans="1:31" ht="18.75" customHeight="1" x14ac:dyDescent="0.3">
      <c r="A3" s="84">
        <v>2</v>
      </c>
      <c r="B3" s="85">
        <v>19200002</v>
      </c>
      <c r="C3" s="85" t="s">
        <v>208</v>
      </c>
      <c r="D3" s="85"/>
      <c r="E3" s="85" t="s">
        <v>245</v>
      </c>
      <c r="F3" s="86" t="s">
        <v>246</v>
      </c>
      <c r="G3" s="87" t="s">
        <v>241</v>
      </c>
      <c r="H3" s="87" t="s">
        <v>242</v>
      </c>
      <c r="I3" s="87"/>
      <c r="J3" s="87"/>
      <c r="K3" s="88" t="s">
        <v>247</v>
      </c>
      <c r="L3" s="215" t="s">
        <v>248</v>
      </c>
      <c r="M3" s="232">
        <f>'[2]TKRO Perbaikan'!Y3</f>
        <v>82</v>
      </c>
      <c r="N3" s="119">
        <f>'[2]TKRO Perbaikan'!AN3</f>
        <v>77</v>
      </c>
      <c r="O3" s="119">
        <f>'[2]TKRO Perbaikan'!BC3</f>
        <v>80</v>
      </c>
      <c r="P3" s="119">
        <f>'[2]TKRO Perbaikan'!BR3</f>
        <v>80</v>
      </c>
      <c r="Q3" s="119">
        <f>'[2]TKRO Perbaikan'!BY3</f>
        <v>77.5</v>
      </c>
      <c r="R3" s="227">
        <f>'[2]TKRO Perbaikan'!CL3</f>
        <v>80</v>
      </c>
      <c r="S3" s="232">
        <f>'[2]TKRO Perbaikan'!CS3</f>
        <v>81.25</v>
      </c>
      <c r="T3" s="119">
        <f>'[2]TKRO Perbaikan'!DB3</f>
        <v>83.375</v>
      </c>
      <c r="U3" s="227">
        <f>'[2]TKRO Perbaikan'!EC3</f>
        <v>85</v>
      </c>
      <c r="V3" s="232">
        <f>'[2]TKRO Perbaikan'!EQ3</f>
        <v>85</v>
      </c>
      <c r="W3" s="119">
        <f>'[2]TKRO Perbaikan'!EV3</f>
        <v>79</v>
      </c>
      <c r="X3" s="119">
        <f>'[2]TKRO Perbaikan'!FA3</f>
        <v>77.5</v>
      </c>
      <c r="Y3" s="262">
        <f>'[2]TKRO Perbaikan'!GA3</f>
        <v>78.916666666666671</v>
      </c>
      <c r="Z3" s="263">
        <f>'[2]TKRO Perbaikan'!IN3</f>
        <v>79.138888888888886</v>
      </c>
      <c r="AA3" s="228">
        <f t="shared" ref="AA3:AA128" si="0">IFERROR(AVERAGE(M3:Z3),0)</f>
        <v>80.405753968253975</v>
      </c>
      <c r="AB3" s="228">
        <f>'[2]TKRO Perbaikan'!IR3</f>
        <v>77</v>
      </c>
      <c r="AC3" s="228">
        <f>'[2]TKRO Perbaikan'!IS3</f>
        <v>81.625</v>
      </c>
      <c r="AD3" s="277" t="str">
        <f t="shared" ref="AD3:AD128" si="1">IF(AA3&gt;=75,"L U L U S","- - -")</f>
        <v>L U L U S</v>
      </c>
      <c r="AE3" s="152"/>
    </row>
    <row r="4" spans="1:31" ht="18.75" customHeight="1" x14ac:dyDescent="0.3">
      <c r="A4" s="84">
        <v>3</v>
      </c>
      <c r="B4" s="85">
        <v>19200003</v>
      </c>
      <c r="C4" s="85" t="s">
        <v>209</v>
      </c>
      <c r="D4" s="85"/>
      <c r="E4" s="85" t="s">
        <v>249</v>
      </c>
      <c r="F4" s="86" t="s">
        <v>250</v>
      </c>
      <c r="G4" s="87" t="s">
        <v>241</v>
      </c>
      <c r="H4" s="87" t="s">
        <v>242</v>
      </c>
      <c r="I4" s="87"/>
      <c r="J4" s="87"/>
      <c r="K4" s="127" t="s">
        <v>251</v>
      </c>
      <c r="L4" s="216" t="s">
        <v>252</v>
      </c>
      <c r="M4" s="232">
        <f>'[2]TKRO Perbaikan'!Y4</f>
        <v>80</v>
      </c>
      <c r="N4" s="119">
        <f>'[2]TKRO Perbaikan'!AN4</f>
        <v>76</v>
      </c>
      <c r="O4" s="119">
        <f>'[2]TKRO Perbaikan'!BC4</f>
        <v>85</v>
      </c>
      <c r="P4" s="119">
        <f>'[2]TKRO Perbaikan'!BR4</f>
        <v>77</v>
      </c>
      <c r="Q4" s="119">
        <f>'[2]TKRO Perbaikan'!BY4</f>
        <v>77</v>
      </c>
      <c r="R4" s="227">
        <f>'[2]TKRO Perbaikan'!CL4</f>
        <v>75</v>
      </c>
      <c r="S4" s="232">
        <f>'[2]TKRO Perbaikan'!CS4</f>
        <v>77.5</v>
      </c>
      <c r="T4" s="119">
        <f>'[2]TKRO Perbaikan'!DB4</f>
        <v>78.125</v>
      </c>
      <c r="U4" s="227">
        <f>'[2]TKRO Perbaikan'!EC4</f>
        <v>84</v>
      </c>
      <c r="V4" s="232">
        <f>'[2]TKRO Perbaikan'!EQ4</f>
        <v>76.75</v>
      </c>
      <c r="W4" s="119">
        <f>'[2]TKRO Perbaikan'!EV4</f>
        <v>79</v>
      </c>
      <c r="X4" s="119">
        <f>'[2]TKRO Perbaikan'!FA4</f>
        <v>76.75</v>
      </c>
      <c r="Y4" s="262">
        <f>'[2]TKRO Perbaikan'!GA4</f>
        <v>77.083333333333329</v>
      </c>
      <c r="Z4" s="263">
        <f>'[2]TKRO Perbaikan'!IN4</f>
        <v>76.656481481481478</v>
      </c>
      <c r="AA4" s="228">
        <f t="shared" si="0"/>
        <v>78.276058201058206</v>
      </c>
      <c r="AB4" s="228">
        <f>'[2]TKRO Perbaikan'!IR4</f>
        <v>75</v>
      </c>
      <c r="AC4" s="228">
        <f>'[2]TKRO Perbaikan'!IS4</f>
        <v>81.5</v>
      </c>
      <c r="AD4" s="277" t="str">
        <f t="shared" si="1"/>
        <v>L U L U S</v>
      </c>
      <c r="AE4" s="152"/>
    </row>
    <row r="5" spans="1:31" ht="18.75" customHeight="1" x14ac:dyDescent="0.3">
      <c r="A5" s="84">
        <v>4</v>
      </c>
      <c r="B5" s="85">
        <v>19200004</v>
      </c>
      <c r="C5" s="85" t="s">
        <v>210</v>
      </c>
      <c r="D5" s="85"/>
      <c r="E5" s="85" t="s">
        <v>253</v>
      </c>
      <c r="F5" s="86" t="s">
        <v>254</v>
      </c>
      <c r="G5" s="87" t="s">
        <v>241</v>
      </c>
      <c r="H5" s="87" t="s">
        <v>242</v>
      </c>
      <c r="I5" s="87"/>
      <c r="J5" s="87"/>
      <c r="K5" s="88" t="s">
        <v>255</v>
      </c>
      <c r="L5" s="215" t="s">
        <v>256</v>
      </c>
      <c r="M5" s="232">
        <f>'[2]TKRO Perbaikan'!Y5</f>
        <v>80</v>
      </c>
      <c r="N5" s="119">
        <f>'[2]TKRO Perbaikan'!AN5</f>
        <v>76</v>
      </c>
      <c r="O5" s="119">
        <f>'[2]TKRO Perbaikan'!BC5</f>
        <v>80</v>
      </c>
      <c r="P5" s="119">
        <f>'[2]TKRO Perbaikan'!BR5</f>
        <v>77</v>
      </c>
      <c r="Q5" s="119">
        <f>'[2]TKRO Perbaikan'!BY5</f>
        <v>77</v>
      </c>
      <c r="R5" s="227">
        <f>'[2]TKRO Perbaikan'!CL5</f>
        <v>75</v>
      </c>
      <c r="S5" s="232">
        <f>'[2]TKRO Perbaikan'!CS5</f>
        <v>79.25</v>
      </c>
      <c r="T5" s="119">
        <f>'[2]TKRO Perbaikan'!DB5</f>
        <v>77.625</v>
      </c>
      <c r="U5" s="227">
        <f>'[2]TKRO Perbaikan'!EC5</f>
        <v>83</v>
      </c>
      <c r="V5" s="232">
        <f>'[2]TKRO Perbaikan'!EQ5</f>
        <v>76.5</v>
      </c>
      <c r="W5" s="119">
        <f>'[2]TKRO Perbaikan'!EV5</f>
        <v>79</v>
      </c>
      <c r="X5" s="119">
        <f>'[2]TKRO Perbaikan'!FA5</f>
        <v>77</v>
      </c>
      <c r="Y5" s="262">
        <f>'[2]TKRO Perbaikan'!GA5</f>
        <v>76.416666666666671</v>
      </c>
      <c r="Z5" s="263">
        <f>'[2]TKRO Perbaikan'!IN5</f>
        <v>77.635185185185179</v>
      </c>
      <c r="AA5" s="228">
        <f t="shared" si="0"/>
        <v>77.959060846560845</v>
      </c>
      <c r="AB5" s="228">
        <f>'[2]TKRO Perbaikan'!IR5</f>
        <v>75</v>
      </c>
      <c r="AC5" s="228">
        <f>'[2]TKRO Perbaikan'!IS5</f>
        <v>85.8</v>
      </c>
      <c r="AD5" s="277" t="str">
        <f t="shared" si="1"/>
        <v>L U L U S</v>
      </c>
      <c r="AE5" s="152"/>
    </row>
    <row r="6" spans="1:31" ht="18.75" customHeight="1" x14ac:dyDescent="0.3">
      <c r="A6" s="84">
        <v>5</v>
      </c>
      <c r="B6" s="85">
        <v>19200005</v>
      </c>
      <c r="C6" s="85" t="s">
        <v>211</v>
      </c>
      <c r="D6" s="85"/>
      <c r="E6" s="85" t="s">
        <v>257</v>
      </c>
      <c r="F6" s="88" t="s">
        <v>258</v>
      </c>
      <c r="G6" s="87" t="s">
        <v>241</v>
      </c>
      <c r="H6" s="87" t="s">
        <v>242</v>
      </c>
      <c r="I6" s="87"/>
      <c r="J6" s="87"/>
      <c r="K6" s="88" t="s">
        <v>259</v>
      </c>
      <c r="L6" s="215" t="s">
        <v>260</v>
      </c>
      <c r="M6" s="232">
        <f>'[2]TKRO Perbaikan'!Y6</f>
        <v>83</v>
      </c>
      <c r="N6" s="119">
        <f>'[2]TKRO Perbaikan'!AN6</f>
        <v>76</v>
      </c>
      <c r="O6" s="119">
        <f>'[2]TKRO Perbaikan'!BC6</f>
        <v>80</v>
      </c>
      <c r="P6" s="119">
        <f>'[2]TKRO Perbaikan'!BR6</f>
        <v>78</v>
      </c>
      <c r="Q6" s="119">
        <f>'[2]TKRO Perbaikan'!BY6</f>
        <v>78</v>
      </c>
      <c r="R6" s="227">
        <f>'[2]TKRO Perbaikan'!CL6</f>
        <v>78</v>
      </c>
      <c r="S6" s="232">
        <f>'[2]TKRO Perbaikan'!CS6</f>
        <v>81.5</v>
      </c>
      <c r="T6" s="119">
        <f>'[2]TKRO Perbaikan'!DB6</f>
        <v>83</v>
      </c>
      <c r="U6" s="227">
        <f>'[2]TKRO Perbaikan'!EC6</f>
        <v>85</v>
      </c>
      <c r="V6" s="232">
        <f>'[2]TKRO Perbaikan'!EQ6</f>
        <v>80.25</v>
      </c>
      <c r="W6" s="119">
        <f>'[2]TKRO Perbaikan'!EV6</f>
        <v>79</v>
      </c>
      <c r="X6" s="119">
        <f>'[2]TKRO Perbaikan'!FA6</f>
        <v>76.5</v>
      </c>
      <c r="Y6" s="262">
        <f>'[2]TKRO Perbaikan'!GA6</f>
        <v>78.583333333333329</v>
      </c>
      <c r="Z6" s="263">
        <f>'[2]TKRO Perbaikan'!IN6</f>
        <v>79.076666666666668</v>
      </c>
      <c r="AA6" s="228">
        <f t="shared" si="0"/>
        <v>79.707857142857137</v>
      </c>
      <c r="AB6" s="228">
        <f>'[2]TKRO Perbaikan'!IR6</f>
        <v>77</v>
      </c>
      <c r="AC6" s="228">
        <f>'[2]TKRO Perbaikan'!IS6</f>
        <v>84.17</v>
      </c>
      <c r="AD6" s="277" t="str">
        <f t="shared" si="1"/>
        <v>L U L U S</v>
      </c>
      <c r="AE6" s="152"/>
    </row>
    <row r="7" spans="1:31" ht="18.75" customHeight="1" x14ac:dyDescent="0.3">
      <c r="A7" s="84">
        <v>6</v>
      </c>
      <c r="B7" s="85">
        <v>19200007</v>
      </c>
      <c r="C7" s="85" t="s">
        <v>212</v>
      </c>
      <c r="D7" s="85"/>
      <c r="E7" s="85" t="s">
        <v>261</v>
      </c>
      <c r="F7" s="127" t="s">
        <v>262</v>
      </c>
      <c r="G7" s="87" t="s">
        <v>241</v>
      </c>
      <c r="H7" s="87" t="s">
        <v>242</v>
      </c>
      <c r="I7" s="87"/>
      <c r="J7" s="87"/>
      <c r="K7" s="127" t="s">
        <v>263</v>
      </c>
      <c r="L7" s="216" t="s">
        <v>264</v>
      </c>
      <c r="M7" s="232">
        <f>'[2]TKRO Perbaikan'!Y7</f>
        <v>80</v>
      </c>
      <c r="N7" s="119">
        <f>'[2]TKRO Perbaikan'!AN7</f>
        <v>76</v>
      </c>
      <c r="O7" s="119">
        <f>'[2]TKRO Perbaikan'!BC7</f>
        <v>80</v>
      </c>
      <c r="P7" s="119">
        <f>'[2]TKRO Perbaikan'!BR7</f>
        <v>78</v>
      </c>
      <c r="Q7" s="119">
        <f>'[2]TKRO Perbaikan'!BY7</f>
        <v>78.25</v>
      </c>
      <c r="R7" s="227">
        <f>'[2]TKRO Perbaikan'!CL7</f>
        <v>78</v>
      </c>
      <c r="S7" s="232">
        <f>'[2]TKRO Perbaikan'!CS7</f>
        <v>81</v>
      </c>
      <c r="T7" s="119">
        <f>'[2]TKRO Perbaikan'!DB7</f>
        <v>84.5</v>
      </c>
      <c r="U7" s="227">
        <f>'[2]TKRO Perbaikan'!EC7</f>
        <v>84</v>
      </c>
      <c r="V7" s="232">
        <f>'[2]TKRO Perbaikan'!EQ7</f>
        <v>77.25</v>
      </c>
      <c r="W7" s="119">
        <f>'[2]TKRO Perbaikan'!EV7</f>
        <v>79.25</v>
      </c>
      <c r="X7" s="119">
        <f>'[2]TKRO Perbaikan'!FA7</f>
        <v>78.5</v>
      </c>
      <c r="Y7" s="262">
        <f>'[2]TKRO Perbaikan'!GA7</f>
        <v>80.083333333333329</v>
      </c>
      <c r="Z7" s="263">
        <f>'[2]TKRO Perbaikan'!IN7</f>
        <v>78.496296296296293</v>
      </c>
      <c r="AA7" s="228">
        <f t="shared" si="0"/>
        <v>79.523544973544972</v>
      </c>
      <c r="AB7" s="228">
        <f>'[2]TKRO Perbaikan'!IR7</f>
        <v>78</v>
      </c>
      <c r="AC7" s="228">
        <f>'[2]TKRO Perbaikan'!IS7</f>
        <v>89.2</v>
      </c>
      <c r="AD7" s="277" t="str">
        <f t="shared" si="1"/>
        <v>L U L U S</v>
      </c>
      <c r="AE7" s="152"/>
    </row>
    <row r="8" spans="1:31" ht="18.75" customHeight="1" x14ac:dyDescent="0.3">
      <c r="A8" s="84">
        <v>7</v>
      </c>
      <c r="B8" s="85">
        <v>19200009</v>
      </c>
      <c r="C8" s="85" t="s">
        <v>213</v>
      </c>
      <c r="D8" s="85"/>
      <c r="E8" s="85" t="s">
        <v>265</v>
      </c>
      <c r="F8" s="127" t="s">
        <v>266</v>
      </c>
      <c r="G8" s="87" t="s">
        <v>241</v>
      </c>
      <c r="H8" s="87" t="s">
        <v>242</v>
      </c>
      <c r="I8" s="87"/>
      <c r="J8" s="87"/>
      <c r="K8" s="127" t="s">
        <v>1560</v>
      </c>
      <c r="L8" s="216" t="s">
        <v>267</v>
      </c>
      <c r="M8" s="232">
        <f>'[2]TKRO Perbaikan'!Y8</f>
        <v>80</v>
      </c>
      <c r="N8" s="119">
        <f>'[2]TKRO Perbaikan'!AN8</f>
        <v>76</v>
      </c>
      <c r="O8" s="119">
        <f>'[2]TKRO Perbaikan'!BC8</f>
        <v>80</v>
      </c>
      <c r="P8" s="119">
        <f>'[2]TKRO Perbaikan'!BR8</f>
        <v>76</v>
      </c>
      <c r="Q8" s="119">
        <f>'[2]TKRO Perbaikan'!BY8</f>
        <v>78</v>
      </c>
      <c r="R8" s="227">
        <f>'[2]TKRO Perbaikan'!CL8</f>
        <v>75</v>
      </c>
      <c r="S8" s="232">
        <f>'[2]TKRO Perbaikan'!CS8</f>
        <v>80</v>
      </c>
      <c r="T8" s="119">
        <f>'[2]TKRO Perbaikan'!DB8</f>
        <v>84.125</v>
      </c>
      <c r="U8" s="227">
        <f>'[2]TKRO Perbaikan'!EC8</f>
        <v>91</v>
      </c>
      <c r="V8" s="232">
        <f>'[2]TKRO Perbaikan'!EQ8</f>
        <v>78.75</v>
      </c>
      <c r="W8" s="119">
        <f>'[2]TKRO Perbaikan'!EV8</f>
        <v>79</v>
      </c>
      <c r="X8" s="119">
        <f>'[2]TKRO Perbaikan'!FA8</f>
        <v>77.5</v>
      </c>
      <c r="Y8" s="262">
        <f>'[2]TKRO Perbaikan'!GA8</f>
        <v>77.833333333333329</v>
      </c>
      <c r="Z8" s="263">
        <f>'[2]TKRO Perbaikan'!IN8</f>
        <v>79.509259259259267</v>
      </c>
      <c r="AA8" s="228">
        <f t="shared" si="0"/>
        <v>79.479828042328037</v>
      </c>
      <c r="AB8" s="228">
        <f>'[2]TKRO Perbaikan'!IR8</f>
        <v>75</v>
      </c>
      <c r="AC8" s="228">
        <f>'[2]TKRO Perbaikan'!IS8</f>
        <v>86.8</v>
      </c>
      <c r="AD8" s="277" t="str">
        <f t="shared" si="1"/>
        <v>L U L U S</v>
      </c>
      <c r="AE8" s="152"/>
    </row>
    <row r="9" spans="1:31" ht="18.75" customHeight="1" x14ac:dyDescent="0.3">
      <c r="A9" s="84">
        <v>8</v>
      </c>
      <c r="B9" s="85">
        <v>19200010</v>
      </c>
      <c r="C9" s="85" t="s">
        <v>214</v>
      </c>
      <c r="D9" s="85"/>
      <c r="E9" s="85" t="s">
        <v>268</v>
      </c>
      <c r="F9" s="88" t="s">
        <v>269</v>
      </c>
      <c r="G9" s="87" t="s">
        <v>241</v>
      </c>
      <c r="H9" s="87" t="s">
        <v>242</v>
      </c>
      <c r="I9" s="87"/>
      <c r="J9" s="87"/>
      <c r="K9" s="88" t="s">
        <v>270</v>
      </c>
      <c r="L9" s="215" t="s">
        <v>271</v>
      </c>
      <c r="M9" s="232">
        <f>'[2]TKRO Perbaikan'!Y9</f>
        <v>87</v>
      </c>
      <c r="N9" s="119">
        <f>'[2]TKRO Perbaikan'!AN9</f>
        <v>75</v>
      </c>
      <c r="O9" s="119">
        <f>'[2]TKRO Perbaikan'!BC9</f>
        <v>80</v>
      </c>
      <c r="P9" s="119">
        <f>'[2]TKRO Perbaikan'!BR9</f>
        <v>79</v>
      </c>
      <c r="Q9" s="119">
        <f>'[2]TKRO Perbaikan'!BY9</f>
        <v>77</v>
      </c>
      <c r="R9" s="227">
        <f>'[2]TKRO Perbaikan'!CL9</f>
        <v>75</v>
      </c>
      <c r="S9" s="232">
        <f>'[2]TKRO Perbaikan'!CS9</f>
        <v>76.5</v>
      </c>
      <c r="T9" s="119">
        <f>'[2]TKRO Perbaikan'!DB9</f>
        <v>79.375</v>
      </c>
      <c r="U9" s="227">
        <f>'[2]TKRO Perbaikan'!EC9</f>
        <v>85</v>
      </c>
      <c r="V9" s="232">
        <f>'[2]TKRO Perbaikan'!EQ9</f>
        <v>75.75</v>
      </c>
      <c r="W9" s="119">
        <f>'[2]TKRO Perbaikan'!EV9</f>
        <v>79</v>
      </c>
      <c r="X9" s="119">
        <f>'[2]TKRO Perbaikan'!FA9</f>
        <v>75</v>
      </c>
      <c r="Y9" s="262">
        <f>'[2]TKRO Perbaikan'!GA9</f>
        <v>77.5</v>
      </c>
      <c r="Z9" s="263">
        <f>'[2]TKRO Perbaikan'!IN9</f>
        <v>79.042592592592584</v>
      </c>
      <c r="AA9" s="228">
        <f t="shared" si="0"/>
        <v>78.583399470899479</v>
      </c>
      <c r="AB9" s="228">
        <f>'[2]TKRO Perbaikan'!IR9</f>
        <v>80</v>
      </c>
      <c r="AC9" s="228">
        <f>'[2]TKRO Perbaikan'!IS9</f>
        <v>84.9</v>
      </c>
      <c r="AD9" s="277" t="str">
        <f t="shared" si="1"/>
        <v>L U L U S</v>
      </c>
      <c r="AE9" s="152"/>
    </row>
    <row r="10" spans="1:31" ht="18.75" customHeight="1" x14ac:dyDescent="0.3">
      <c r="A10" s="84">
        <v>9</v>
      </c>
      <c r="B10" s="85">
        <v>19200011</v>
      </c>
      <c r="C10" s="85" t="s">
        <v>215</v>
      </c>
      <c r="D10" s="85"/>
      <c r="E10" s="85" t="s">
        <v>272</v>
      </c>
      <c r="F10" s="88" t="s">
        <v>273</v>
      </c>
      <c r="G10" s="87" t="s">
        <v>241</v>
      </c>
      <c r="H10" s="87" t="s">
        <v>242</v>
      </c>
      <c r="I10" s="87"/>
      <c r="J10" s="87"/>
      <c r="K10" s="88" t="s">
        <v>274</v>
      </c>
      <c r="L10" s="215" t="s">
        <v>275</v>
      </c>
      <c r="M10" s="232">
        <f>'[2]TKRO Perbaikan'!Y10</f>
        <v>87</v>
      </c>
      <c r="N10" s="119">
        <f>'[2]TKRO Perbaikan'!AN10</f>
        <v>76</v>
      </c>
      <c r="O10" s="119">
        <f>'[2]TKRO Perbaikan'!BC10</f>
        <v>80</v>
      </c>
      <c r="P10" s="119">
        <f>'[2]TKRO Perbaikan'!BR10</f>
        <v>77</v>
      </c>
      <c r="Q10" s="119">
        <f>'[2]TKRO Perbaikan'!BY10</f>
        <v>77.5</v>
      </c>
      <c r="R10" s="227">
        <f>'[2]TKRO Perbaikan'!CL10</f>
        <v>75</v>
      </c>
      <c r="S10" s="232">
        <f>'[2]TKRO Perbaikan'!CS10</f>
        <v>77.75</v>
      </c>
      <c r="T10" s="119">
        <f>'[2]TKRO Perbaikan'!DB10</f>
        <v>80.625</v>
      </c>
      <c r="U10" s="227">
        <f>'[2]TKRO Perbaikan'!EC10</f>
        <v>84</v>
      </c>
      <c r="V10" s="232">
        <f>'[2]TKRO Perbaikan'!EQ10</f>
        <v>77.5</v>
      </c>
      <c r="W10" s="119">
        <f>'[2]TKRO Perbaikan'!EV10</f>
        <v>77.5</v>
      </c>
      <c r="X10" s="119">
        <f>'[2]TKRO Perbaikan'!FA10</f>
        <v>75.5</v>
      </c>
      <c r="Y10" s="262">
        <f>'[2]TKRO Perbaikan'!GA10</f>
        <v>76.833333333333329</v>
      </c>
      <c r="Z10" s="263">
        <f>'[2]TKRO Perbaikan'!IN10</f>
        <v>77.894444444444446</v>
      </c>
      <c r="AA10" s="228">
        <f t="shared" si="0"/>
        <v>78.578769841269846</v>
      </c>
      <c r="AB10" s="228">
        <f>'[2]TKRO Perbaikan'!IR10</f>
        <v>78</v>
      </c>
      <c r="AC10" s="228">
        <f>'[2]TKRO Perbaikan'!IS10</f>
        <v>86.1</v>
      </c>
      <c r="AD10" s="277" t="str">
        <f t="shared" si="1"/>
        <v>L U L U S</v>
      </c>
      <c r="AE10" s="152"/>
    </row>
    <row r="11" spans="1:31" ht="18.75" customHeight="1" x14ac:dyDescent="0.3">
      <c r="A11" s="84">
        <v>10</v>
      </c>
      <c r="B11" s="85">
        <v>19200012</v>
      </c>
      <c r="C11" s="85" t="s">
        <v>216</v>
      </c>
      <c r="D11" s="85"/>
      <c r="E11" s="85" t="s">
        <v>276</v>
      </c>
      <c r="F11" s="129" t="s">
        <v>277</v>
      </c>
      <c r="G11" s="87" t="s">
        <v>241</v>
      </c>
      <c r="H11" s="87" t="s">
        <v>242</v>
      </c>
      <c r="I11" s="87"/>
      <c r="J11" s="87"/>
      <c r="K11" s="129" t="s">
        <v>278</v>
      </c>
      <c r="L11" s="217" t="s">
        <v>279</v>
      </c>
      <c r="M11" s="232">
        <f>'[2]TKRO Perbaikan'!Y11</f>
        <v>80</v>
      </c>
      <c r="N11" s="119">
        <f>'[2]TKRO Perbaikan'!AN11</f>
        <v>80</v>
      </c>
      <c r="O11" s="119">
        <f>'[2]TKRO Perbaikan'!BC11</f>
        <v>80</v>
      </c>
      <c r="P11" s="119">
        <f>'[2]TKRO Perbaikan'!BR11</f>
        <v>80</v>
      </c>
      <c r="Q11" s="119">
        <f>'[2]TKRO Perbaikan'!BY11</f>
        <v>81.5</v>
      </c>
      <c r="R11" s="227">
        <f>'[2]TKRO Perbaikan'!CL11</f>
        <v>75</v>
      </c>
      <c r="S11" s="232">
        <f>'[2]TKRO Perbaikan'!CS11</f>
        <v>82.25</v>
      </c>
      <c r="T11" s="119">
        <f>'[2]TKRO Perbaikan'!DB11</f>
        <v>81.75</v>
      </c>
      <c r="U11" s="227">
        <f>'[2]TKRO Perbaikan'!EC11</f>
        <v>85</v>
      </c>
      <c r="V11" s="232">
        <f>'[2]TKRO Perbaikan'!EQ11</f>
        <v>86.5</v>
      </c>
      <c r="W11" s="119">
        <f>'[2]TKRO Perbaikan'!EV11</f>
        <v>79</v>
      </c>
      <c r="X11" s="119">
        <f>'[2]TKRO Perbaikan'!FA11</f>
        <v>79</v>
      </c>
      <c r="Y11" s="262">
        <f>'[2]TKRO Perbaikan'!GA11</f>
        <v>77.75</v>
      </c>
      <c r="Z11" s="263">
        <f>'[2]TKRO Perbaikan'!IN11</f>
        <v>78.293518518518525</v>
      </c>
      <c r="AA11" s="228">
        <f t="shared" si="0"/>
        <v>80.431679894179894</v>
      </c>
      <c r="AB11" s="228">
        <f>'[2]TKRO Perbaikan'!IR11</f>
        <v>80</v>
      </c>
      <c r="AC11" s="228">
        <f>'[2]TKRO Perbaikan'!IS11</f>
        <v>83.3</v>
      </c>
      <c r="AD11" s="277" t="str">
        <f t="shared" si="1"/>
        <v>L U L U S</v>
      </c>
      <c r="AE11" s="152"/>
    </row>
    <row r="12" spans="1:31" ht="18.75" customHeight="1" x14ac:dyDescent="0.3">
      <c r="A12" s="84">
        <v>11</v>
      </c>
      <c r="B12" s="85">
        <v>19200013</v>
      </c>
      <c r="C12" s="85" t="s">
        <v>217</v>
      </c>
      <c r="D12" s="85"/>
      <c r="E12" s="85" t="s">
        <v>280</v>
      </c>
      <c r="F12" s="88" t="s">
        <v>281</v>
      </c>
      <c r="G12" s="87" t="s">
        <v>241</v>
      </c>
      <c r="H12" s="87" t="s">
        <v>242</v>
      </c>
      <c r="I12" s="87"/>
      <c r="J12" s="87"/>
      <c r="K12" s="88" t="s">
        <v>282</v>
      </c>
      <c r="L12" s="215" t="s">
        <v>283</v>
      </c>
      <c r="M12" s="232">
        <f>'[2]TKRO Perbaikan'!Y12</f>
        <v>82</v>
      </c>
      <c r="N12" s="119">
        <f>'[2]TKRO Perbaikan'!AN12</f>
        <v>75</v>
      </c>
      <c r="O12" s="119">
        <f>'[2]TKRO Perbaikan'!BC12</f>
        <v>80</v>
      </c>
      <c r="P12" s="119">
        <f>'[2]TKRO Perbaikan'!BR12</f>
        <v>77</v>
      </c>
      <c r="Q12" s="119">
        <f>'[2]TKRO Perbaikan'!BY12</f>
        <v>79.5</v>
      </c>
      <c r="R12" s="227">
        <f>'[2]TKRO Perbaikan'!CL12</f>
        <v>75</v>
      </c>
      <c r="S12" s="232">
        <f>'[2]TKRO Perbaikan'!CS12</f>
        <v>79.75</v>
      </c>
      <c r="T12" s="119">
        <f>'[2]TKRO Perbaikan'!DB12</f>
        <v>81</v>
      </c>
      <c r="U12" s="227">
        <f>'[2]TKRO Perbaikan'!EC12</f>
        <v>84</v>
      </c>
      <c r="V12" s="232">
        <f>'[2]TKRO Perbaikan'!EQ12</f>
        <v>78</v>
      </c>
      <c r="W12" s="119">
        <f>'[2]TKRO Perbaikan'!EV12</f>
        <v>79</v>
      </c>
      <c r="X12" s="119">
        <f>'[2]TKRO Perbaikan'!FA12</f>
        <v>77</v>
      </c>
      <c r="Y12" s="262">
        <f>'[2]TKRO Perbaikan'!GA12</f>
        <v>79.75</v>
      </c>
      <c r="Z12" s="263">
        <f>'[2]TKRO Perbaikan'!IN12</f>
        <v>77.694444444444443</v>
      </c>
      <c r="AA12" s="228">
        <f t="shared" si="0"/>
        <v>78.906746031746025</v>
      </c>
      <c r="AB12" s="228">
        <f>'[2]TKRO Perbaikan'!IR12</f>
        <v>78</v>
      </c>
      <c r="AC12" s="228">
        <f>'[2]TKRO Perbaikan'!IS12</f>
        <v>81</v>
      </c>
      <c r="AD12" s="277" t="str">
        <f t="shared" si="1"/>
        <v>L U L U S</v>
      </c>
      <c r="AE12" s="152"/>
    </row>
    <row r="13" spans="1:31" ht="18.75" customHeight="1" x14ac:dyDescent="0.3">
      <c r="A13" s="84">
        <v>12</v>
      </c>
      <c r="B13" s="85">
        <v>19200014</v>
      </c>
      <c r="C13" s="85" t="s">
        <v>218</v>
      </c>
      <c r="D13" s="85"/>
      <c r="E13" s="85" t="s">
        <v>284</v>
      </c>
      <c r="F13" s="127" t="s">
        <v>285</v>
      </c>
      <c r="G13" s="87" t="s">
        <v>241</v>
      </c>
      <c r="H13" s="87" t="s">
        <v>242</v>
      </c>
      <c r="I13" s="87"/>
      <c r="J13" s="87"/>
      <c r="K13" s="127" t="s">
        <v>286</v>
      </c>
      <c r="L13" s="216" t="s">
        <v>287</v>
      </c>
      <c r="M13" s="232">
        <f>'[2]TKRO Perbaikan'!Y13</f>
        <v>88</v>
      </c>
      <c r="N13" s="119">
        <f>'[2]TKRO Perbaikan'!AN13</f>
        <v>78</v>
      </c>
      <c r="O13" s="119">
        <f>'[2]TKRO Perbaikan'!BC13</f>
        <v>80</v>
      </c>
      <c r="P13" s="119">
        <f>'[2]TKRO Perbaikan'!BR13</f>
        <v>78</v>
      </c>
      <c r="Q13" s="119">
        <f>'[2]TKRO Perbaikan'!BY13</f>
        <v>79</v>
      </c>
      <c r="R13" s="227">
        <f>'[2]TKRO Perbaikan'!CL13</f>
        <v>78</v>
      </c>
      <c r="S13" s="232">
        <f>'[2]TKRO Perbaikan'!CS13</f>
        <v>78.5</v>
      </c>
      <c r="T13" s="119">
        <f>'[2]TKRO Perbaikan'!DB13</f>
        <v>81.375</v>
      </c>
      <c r="U13" s="227">
        <f>'[2]TKRO Perbaikan'!EC13</f>
        <v>85</v>
      </c>
      <c r="V13" s="232">
        <f>'[2]TKRO Perbaikan'!EQ13</f>
        <v>82</v>
      </c>
      <c r="W13" s="119">
        <f>'[2]TKRO Perbaikan'!EV13</f>
        <v>79</v>
      </c>
      <c r="X13" s="119">
        <f>'[2]TKRO Perbaikan'!FA13</f>
        <v>78</v>
      </c>
      <c r="Y13" s="262">
        <f>'[2]TKRO Perbaikan'!GA13</f>
        <v>80.166666666666671</v>
      </c>
      <c r="Z13" s="263">
        <f>'[2]TKRO Perbaikan'!IN13</f>
        <v>77.961111111111109</v>
      </c>
      <c r="AA13" s="228">
        <f t="shared" si="0"/>
        <v>80.214484126984118</v>
      </c>
      <c r="AB13" s="228">
        <f>'[2]TKRO Perbaikan'!IR13</f>
        <v>77</v>
      </c>
      <c r="AC13" s="228">
        <f>'[2]TKRO Perbaikan'!IS13</f>
        <v>83.9</v>
      </c>
      <c r="AD13" s="277" t="str">
        <f t="shared" si="1"/>
        <v>L U L U S</v>
      </c>
      <c r="AE13" s="152"/>
    </row>
    <row r="14" spans="1:31" ht="18.75" customHeight="1" x14ac:dyDescent="0.3">
      <c r="A14" s="84">
        <v>13</v>
      </c>
      <c r="B14" s="85">
        <v>19200015</v>
      </c>
      <c r="C14" s="85" t="s">
        <v>219</v>
      </c>
      <c r="D14" s="85"/>
      <c r="E14" s="85" t="s">
        <v>288</v>
      </c>
      <c r="F14" s="88" t="s">
        <v>289</v>
      </c>
      <c r="G14" s="87" t="s">
        <v>241</v>
      </c>
      <c r="H14" s="87" t="s">
        <v>242</v>
      </c>
      <c r="I14" s="87"/>
      <c r="J14" s="87"/>
      <c r="K14" s="88" t="s">
        <v>290</v>
      </c>
      <c r="L14" s="215" t="s">
        <v>291</v>
      </c>
      <c r="M14" s="232">
        <f>'[2]TKRO Perbaikan'!Y14</f>
        <v>88</v>
      </c>
      <c r="N14" s="119">
        <f>'[2]TKRO Perbaikan'!AN14</f>
        <v>77</v>
      </c>
      <c r="O14" s="119">
        <f>'[2]TKRO Perbaikan'!BC14</f>
        <v>80</v>
      </c>
      <c r="P14" s="119">
        <f>'[2]TKRO Perbaikan'!BR14</f>
        <v>77</v>
      </c>
      <c r="Q14" s="119">
        <f>'[2]TKRO Perbaikan'!BY14</f>
        <v>79</v>
      </c>
      <c r="R14" s="227">
        <f>'[2]TKRO Perbaikan'!CL14</f>
        <v>75</v>
      </c>
      <c r="S14" s="232">
        <f>'[2]TKRO Perbaikan'!CS14</f>
        <v>81.75</v>
      </c>
      <c r="T14" s="119">
        <f>'[2]TKRO Perbaikan'!DB14</f>
        <v>81.25</v>
      </c>
      <c r="U14" s="227">
        <f>'[2]TKRO Perbaikan'!EC14</f>
        <v>85</v>
      </c>
      <c r="V14" s="232">
        <f>'[2]TKRO Perbaikan'!EQ14</f>
        <v>77.25</v>
      </c>
      <c r="W14" s="119">
        <f>'[2]TKRO Perbaikan'!EV14</f>
        <v>79</v>
      </c>
      <c r="X14" s="119">
        <f>'[2]TKRO Perbaikan'!FA14</f>
        <v>78.25</v>
      </c>
      <c r="Y14" s="262">
        <f>'[2]TKRO Perbaikan'!GA14</f>
        <v>81.166666666666671</v>
      </c>
      <c r="Z14" s="263">
        <f>'[2]TKRO Perbaikan'!IN14</f>
        <v>77.930555555555557</v>
      </c>
      <c r="AA14" s="228">
        <f t="shared" si="0"/>
        <v>79.828373015873026</v>
      </c>
      <c r="AB14" s="228">
        <f>'[2]TKRO Perbaikan'!IR14</f>
        <v>77</v>
      </c>
      <c r="AC14" s="228">
        <f>'[2]TKRO Perbaikan'!IS14</f>
        <v>86.5</v>
      </c>
      <c r="AD14" s="277" t="str">
        <f t="shared" si="1"/>
        <v>L U L U S</v>
      </c>
      <c r="AE14" s="152"/>
    </row>
    <row r="15" spans="1:31" ht="18.75" customHeight="1" x14ac:dyDescent="0.3">
      <c r="A15" s="84">
        <v>14</v>
      </c>
      <c r="B15" s="85">
        <v>19200016</v>
      </c>
      <c r="C15" s="85" t="s">
        <v>220</v>
      </c>
      <c r="D15" s="85"/>
      <c r="E15" s="85" t="s">
        <v>292</v>
      </c>
      <c r="F15" s="88" t="s">
        <v>293</v>
      </c>
      <c r="G15" s="87" t="s">
        <v>241</v>
      </c>
      <c r="H15" s="87" t="s">
        <v>242</v>
      </c>
      <c r="I15" s="87"/>
      <c r="J15" s="87"/>
      <c r="K15" s="88" t="s">
        <v>294</v>
      </c>
      <c r="L15" s="256" t="s">
        <v>1558</v>
      </c>
      <c r="M15" s="232">
        <f>'[2]TKRO Perbaikan'!Y15</f>
        <v>90</v>
      </c>
      <c r="N15" s="119">
        <f>'[2]TKRO Perbaikan'!AN15</f>
        <v>85</v>
      </c>
      <c r="O15" s="119">
        <f>'[2]TKRO Perbaikan'!BC15</f>
        <v>90</v>
      </c>
      <c r="P15" s="119">
        <f>'[2]TKRO Perbaikan'!BR15</f>
        <v>80</v>
      </c>
      <c r="Q15" s="119">
        <f>'[2]TKRO Perbaikan'!BY15</f>
        <v>80</v>
      </c>
      <c r="R15" s="227">
        <f>'[2]TKRO Perbaikan'!CL15</f>
        <v>85</v>
      </c>
      <c r="S15" s="232">
        <f>'[2]TKRO Perbaikan'!CS15</f>
        <v>82.25</v>
      </c>
      <c r="T15" s="119">
        <f>'[2]TKRO Perbaikan'!DB15</f>
        <v>86.75</v>
      </c>
      <c r="U15" s="227">
        <f>'[2]TKRO Perbaikan'!EC15</f>
        <v>94</v>
      </c>
      <c r="V15" s="232">
        <f>'[2]TKRO Perbaikan'!EQ15</f>
        <v>84.75</v>
      </c>
      <c r="W15" s="119">
        <f>'[2]TKRO Perbaikan'!EV15</f>
        <v>80</v>
      </c>
      <c r="X15" s="119">
        <f>'[2]TKRO Perbaikan'!FA15</f>
        <v>81.25</v>
      </c>
      <c r="Y15" s="262">
        <f>'[2]TKRO Perbaikan'!GA15</f>
        <v>85.833333333333329</v>
      </c>
      <c r="Z15" s="263">
        <f>'[2]TKRO Perbaikan'!IN15</f>
        <v>81.80740740740741</v>
      </c>
      <c r="AA15" s="228">
        <f t="shared" si="0"/>
        <v>84.760052910052906</v>
      </c>
      <c r="AB15" s="228">
        <f>'[2]TKRO Perbaikan'!IR15</f>
        <v>80</v>
      </c>
      <c r="AC15" s="228">
        <f>'[2]TKRO Perbaikan'!IS15</f>
        <v>89.9</v>
      </c>
      <c r="AD15" s="277" t="str">
        <f t="shared" si="1"/>
        <v>L U L U S</v>
      </c>
      <c r="AE15" s="152"/>
    </row>
    <row r="16" spans="1:31" ht="18.75" customHeight="1" x14ac:dyDescent="0.3">
      <c r="A16" s="84">
        <v>15</v>
      </c>
      <c r="B16" s="85">
        <v>19200017</v>
      </c>
      <c r="C16" s="85" t="s">
        <v>221</v>
      </c>
      <c r="D16" s="85"/>
      <c r="E16" s="85" t="s">
        <v>295</v>
      </c>
      <c r="F16" s="127" t="s">
        <v>296</v>
      </c>
      <c r="G16" s="87" t="s">
        <v>241</v>
      </c>
      <c r="H16" s="87" t="s">
        <v>242</v>
      </c>
      <c r="I16" s="87"/>
      <c r="J16" s="87"/>
      <c r="K16" s="127" t="s">
        <v>297</v>
      </c>
      <c r="L16" s="216" t="s">
        <v>298</v>
      </c>
      <c r="M16" s="232">
        <f>'[2]TKRO Perbaikan'!Y16</f>
        <v>88</v>
      </c>
      <c r="N16" s="119">
        <f>'[2]TKRO Perbaikan'!AN16</f>
        <v>80</v>
      </c>
      <c r="O16" s="119">
        <f>'[2]TKRO Perbaikan'!BC16</f>
        <v>80</v>
      </c>
      <c r="P16" s="119">
        <f>'[2]TKRO Perbaikan'!BR16</f>
        <v>79</v>
      </c>
      <c r="Q16" s="119">
        <f>'[2]TKRO Perbaikan'!BY16</f>
        <v>79</v>
      </c>
      <c r="R16" s="227">
        <f>'[2]TKRO Perbaikan'!CL16</f>
        <v>85</v>
      </c>
      <c r="S16" s="232">
        <f>'[2]TKRO Perbaikan'!CS16</f>
        <v>78.25</v>
      </c>
      <c r="T16" s="119">
        <f>'[2]TKRO Perbaikan'!DB16</f>
        <v>81.125</v>
      </c>
      <c r="U16" s="227">
        <f>'[2]TKRO Perbaikan'!EC16</f>
        <v>92</v>
      </c>
      <c r="V16" s="232">
        <f>'[2]TKRO Perbaikan'!EQ16</f>
        <v>78.25</v>
      </c>
      <c r="W16" s="119">
        <f>'[2]TKRO Perbaikan'!EV16</f>
        <v>79</v>
      </c>
      <c r="X16" s="119">
        <f>'[2]TKRO Perbaikan'!FA16</f>
        <v>76.75</v>
      </c>
      <c r="Y16" s="262">
        <f>'[2]TKRO Perbaikan'!GA16</f>
        <v>79.75</v>
      </c>
      <c r="Z16" s="263">
        <f>'[2]TKRO Perbaikan'!IN16</f>
        <v>77.974999999999994</v>
      </c>
      <c r="AA16" s="228">
        <f t="shared" si="0"/>
        <v>81.007142857142853</v>
      </c>
      <c r="AB16" s="228">
        <f>'[2]TKRO Perbaikan'!IR16</f>
        <v>80</v>
      </c>
      <c r="AC16" s="228">
        <f>'[2]TKRO Perbaikan'!IS16</f>
        <v>92</v>
      </c>
      <c r="AD16" s="277" t="str">
        <f t="shared" si="1"/>
        <v>L U L U S</v>
      </c>
      <c r="AE16" s="152"/>
    </row>
    <row r="17" spans="1:31" ht="18.75" customHeight="1" x14ac:dyDescent="0.3">
      <c r="A17" s="84">
        <v>16</v>
      </c>
      <c r="B17" s="85">
        <v>19200018</v>
      </c>
      <c r="C17" s="85" t="s">
        <v>222</v>
      </c>
      <c r="D17" s="85"/>
      <c r="E17" s="85" t="s">
        <v>299</v>
      </c>
      <c r="F17" s="88" t="s">
        <v>300</v>
      </c>
      <c r="G17" s="87" t="s">
        <v>241</v>
      </c>
      <c r="H17" s="87" t="s">
        <v>242</v>
      </c>
      <c r="I17" s="87"/>
      <c r="J17" s="87"/>
      <c r="K17" s="88" t="s">
        <v>301</v>
      </c>
      <c r="L17" s="215" t="s">
        <v>302</v>
      </c>
      <c r="M17" s="232">
        <f>'[2]TKRO Perbaikan'!Y17</f>
        <v>80</v>
      </c>
      <c r="N17" s="119">
        <f>'[2]TKRO Perbaikan'!AN17</f>
        <v>76</v>
      </c>
      <c r="O17" s="119">
        <f>'[2]TKRO Perbaikan'!BC17</f>
        <v>80</v>
      </c>
      <c r="P17" s="119">
        <f>'[2]TKRO Perbaikan'!BR17</f>
        <v>76</v>
      </c>
      <c r="Q17" s="119">
        <f>'[2]TKRO Perbaikan'!BY17</f>
        <v>79</v>
      </c>
      <c r="R17" s="227">
        <f>'[2]TKRO Perbaikan'!CL17</f>
        <v>85</v>
      </c>
      <c r="S17" s="232">
        <f>'[2]TKRO Perbaikan'!CS17</f>
        <v>76.5</v>
      </c>
      <c r="T17" s="119">
        <f>'[2]TKRO Perbaikan'!DB17</f>
        <v>80</v>
      </c>
      <c r="U17" s="227">
        <f>'[2]TKRO Perbaikan'!EC17</f>
        <v>84</v>
      </c>
      <c r="V17" s="232">
        <f>'[2]TKRO Perbaikan'!EQ17</f>
        <v>77</v>
      </c>
      <c r="W17" s="119">
        <f>'[2]TKRO Perbaikan'!EV17</f>
        <v>79</v>
      </c>
      <c r="X17" s="119">
        <f>'[2]TKRO Perbaikan'!FA17</f>
        <v>75.75</v>
      </c>
      <c r="Y17" s="262">
        <f>'[2]TKRO Perbaikan'!GA17</f>
        <v>76.5</v>
      </c>
      <c r="Z17" s="263">
        <f>'[2]TKRO Perbaikan'!IN17</f>
        <v>77.849999999999994</v>
      </c>
      <c r="AA17" s="228">
        <f t="shared" si="0"/>
        <v>78.757142857142853</v>
      </c>
      <c r="AB17" s="228">
        <f>'[2]TKRO Perbaikan'!IR17</f>
        <v>77</v>
      </c>
      <c r="AC17" s="228">
        <f>'[2]TKRO Perbaikan'!IS17</f>
        <v>85.1</v>
      </c>
      <c r="AD17" s="277" t="str">
        <f t="shared" si="1"/>
        <v>L U L U S</v>
      </c>
      <c r="AE17" s="152"/>
    </row>
    <row r="18" spans="1:31" ht="18.75" customHeight="1" x14ac:dyDescent="0.3">
      <c r="A18" s="84">
        <v>17</v>
      </c>
      <c r="B18" s="85">
        <v>19200020</v>
      </c>
      <c r="C18" s="85" t="s">
        <v>223</v>
      </c>
      <c r="D18" s="85"/>
      <c r="E18" s="85" t="s">
        <v>303</v>
      </c>
      <c r="F18" s="127" t="s">
        <v>304</v>
      </c>
      <c r="G18" s="87" t="s">
        <v>241</v>
      </c>
      <c r="H18" s="87" t="s">
        <v>242</v>
      </c>
      <c r="I18" s="87"/>
      <c r="J18" s="87"/>
      <c r="K18" s="127" t="s">
        <v>305</v>
      </c>
      <c r="L18" s="216" t="s">
        <v>306</v>
      </c>
      <c r="M18" s="232">
        <f>'[2]TKRO Perbaikan'!Y18</f>
        <v>87</v>
      </c>
      <c r="N18" s="119">
        <f>'[2]TKRO Perbaikan'!AN18</f>
        <v>80</v>
      </c>
      <c r="O18" s="119">
        <f>'[2]TKRO Perbaikan'!BC18</f>
        <v>80</v>
      </c>
      <c r="P18" s="119">
        <f>'[2]TKRO Perbaikan'!BR18</f>
        <v>80</v>
      </c>
      <c r="Q18" s="119">
        <f>'[2]TKRO Perbaikan'!BY18</f>
        <v>77.5</v>
      </c>
      <c r="R18" s="227">
        <f>'[2]TKRO Perbaikan'!CL18</f>
        <v>75</v>
      </c>
      <c r="S18" s="232">
        <f>'[2]TKRO Perbaikan'!CS18</f>
        <v>79.75</v>
      </c>
      <c r="T18" s="119">
        <f>'[2]TKRO Perbaikan'!DB18</f>
        <v>82</v>
      </c>
      <c r="U18" s="227">
        <f>'[2]TKRO Perbaikan'!EC18</f>
        <v>88</v>
      </c>
      <c r="V18" s="232">
        <f>'[2]TKRO Perbaikan'!EQ18</f>
        <v>83.75</v>
      </c>
      <c r="W18" s="119">
        <f>'[2]TKRO Perbaikan'!EV18</f>
        <v>79</v>
      </c>
      <c r="X18" s="119">
        <f>'[2]TKRO Perbaikan'!FA18</f>
        <v>81.25</v>
      </c>
      <c r="Y18" s="262">
        <f>'[2]TKRO Perbaikan'!GA18</f>
        <v>82.666666666666671</v>
      </c>
      <c r="Z18" s="263">
        <f>'[2]TKRO Perbaikan'!IN18</f>
        <v>78.501851851851853</v>
      </c>
      <c r="AA18" s="228">
        <f t="shared" si="0"/>
        <v>81.029894179894185</v>
      </c>
      <c r="AB18" s="228">
        <f>'[2]TKRO Perbaikan'!IR18</f>
        <v>80</v>
      </c>
      <c r="AC18" s="228">
        <f>'[2]TKRO Perbaikan'!IS18</f>
        <v>87.8</v>
      </c>
      <c r="AD18" s="277" t="str">
        <f t="shared" si="1"/>
        <v>L U L U S</v>
      </c>
      <c r="AE18" s="152"/>
    </row>
    <row r="19" spans="1:31" ht="18.75" customHeight="1" x14ac:dyDescent="0.3">
      <c r="A19" s="84">
        <v>18</v>
      </c>
      <c r="B19" s="85">
        <v>19200021</v>
      </c>
      <c r="C19" s="85" t="s">
        <v>224</v>
      </c>
      <c r="D19" s="85"/>
      <c r="E19" s="85" t="s">
        <v>307</v>
      </c>
      <c r="F19" s="127" t="s">
        <v>308</v>
      </c>
      <c r="G19" s="87" t="s">
        <v>241</v>
      </c>
      <c r="H19" s="87" t="s">
        <v>242</v>
      </c>
      <c r="I19" s="87"/>
      <c r="J19" s="87"/>
      <c r="K19" s="127" t="s">
        <v>309</v>
      </c>
      <c r="L19" s="216" t="s">
        <v>310</v>
      </c>
      <c r="M19" s="232">
        <f>'[2]TKRO Perbaikan'!Y19</f>
        <v>88</v>
      </c>
      <c r="N19" s="119">
        <f>'[2]TKRO Perbaikan'!AN19</f>
        <v>77</v>
      </c>
      <c r="O19" s="119">
        <f>'[2]TKRO Perbaikan'!BC19</f>
        <v>80</v>
      </c>
      <c r="P19" s="119">
        <f>'[2]TKRO Perbaikan'!BR19</f>
        <v>77</v>
      </c>
      <c r="Q19" s="119">
        <f>'[2]TKRO Perbaikan'!BY19</f>
        <v>77</v>
      </c>
      <c r="R19" s="227">
        <f>'[2]TKRO Perbaikan'!CL19</f>
        <v>77</v>
      </c>
      <c r="S19" s="232">
        <f>'[2]TKRO Perbaikan'!CS19</f>
        <v>79</v>
      </c>
      <c r="T19" s="119">
        <f>'[2]TKRO Perbaikan'!DB19</f>
        <v>82.125</v>
      </c>
      <c r="U19" s="227">
        <f>'[2]TKRO Perbaikan'!EC19</f>
        <v>87</v>
      </c>
      <c r="V19" s="232">
        <f>'[2]TKRO Perbaikan'!EQ19</f>
        <v>80.75</v>
      </c>
      <c r="W19" s="119">
        <f>'[2]TKRO Perbaikan'!EV19</f>
        <v>79</v>
      </c>
      <c r="X19" s="119">
        <f>'[2]TKRO Perbaikan'!FA19</f>
        <v>76.5</v>
      </c>
      <c r="Y19" s="262">
        <f>'[2]TKRO Perbaikan'!GA19</f>
        <v>80.5</v>
      </c>
      <c r="Z19" s="263">
        <f>'[2]TKRO Perbaikan'!IN19</f>
        <v>80.454629629629636</v>
      </c>
      <c r="AA19" s="228">
        <f t="shared" si="0"/>
        <v>80.094973544973541</v>
      </c>
      <c r="AB19" s="228">
        <f>'[2]TKRO Perbaikan'!IR19</f>
        <v>80</v>
      </c>
      <c r="AC19" s="228">
        <f>'[2]TKRO Perbaikan'!IS19</f>
        <v>85.35</v>
      </c>
      <c r="AD19" s="277" t="str">
        <f t="shared" si="1"/>
        <v>L U L U S</v>
      </c>
      <c r="AE19" s="152"/>
    </row>
    <row r="20" spans="1:31" ht="18.75" customHeight="1" x14ac:dyDescent="0.3">
      <c r="A20" s="84">
        <v>19</v>
      </c>
      <c r="B20" s="85">
        <v>19200022</v>
      </c>
      <c r="C20" s="85" t="s">
        <v>225</v>
      </c>
      <c r="D20" s="85"/>
      <c r="E20" s="85" t="s">
        <v>311</v>
      </c>
      <c r="F20" s="127" t="s">
        <v>312</v>
      </c>
      <c r="G20" s="87" t="s">
        <v>241</v>
      </c>
      <c r="H20" s="87" t="s">
        <v>242</v>
      </c>
      <c r="I20" s="87"/>
      <c r="J20" s="87"/>
      <c r="K20" s="127" t="s">
        <v>313</v>
      </c>
      <c r="L20" s="216" t="s">
        <v>314</v>
      </c>
      <c r="M20" s="232">
        <f>'[2]TKRO Perbaikan'!Y20</f>
        <v>88</v>
      </c>
      <c r="N20" s="119">
        <f>'[2]TKRO Perbaikan'!AN20</f>
        <v>77</v>
      </c>
      <c r="O20" s="119">
        <f>'[2]TKRO Perbaikan'!BC20</f>
        <v>80</v>
      </c>
      <c r="P20" s="119">
        <f>'[2]TKRO Perbaikan'!BR20</f>
        <v>81</v>
      </c>
      <c r="Q20" s="119">
        <f>'[2]TKRO Perbaikan'!BY20</f>
        <v>80</v>
      </c>
      <c r="R20" s="227">
        <f>'[2]TKRO Perbaikan'!CL20</f>
        <v>85</v>
      </c>
      <c r="S20" s="232">
        <f>'[2]TKRO Perbaikan'!CS20</f>
        <v>83</v>
      </c>
      <c r="T20" s="119">
        <f>'[2]TKRO Perbaikan'!DB20</f>
        <v>82.875</v>
      </c>
      <c r="U20" s="227">
        <f>'[2]TKRO Perbaikan'!EC20</f>
        <v>88</v>
      </c>
      <c r="V20" s="232">
        <f>'[2]TKRO Perbaikan'!EQ20</f>
        <v>86</v>
      </c>
      <c r="W20" s="119">
        <f>'[2]TKRO Perbaikan'!EV20</f>
        <v>80.5</v>
      </c>
      <c r="X20" s="119">
        <f>'[2]TKRO Perbaikan'!FA20</f>
        <v>81</v>
      </c>
      <c r="Y20" s="262">
        <f>'[2]TKRO Perbaikan'!GA20</f>
        <v>84.333333333333329</v>
      </c>
      <c r="Z20" s="263">
        <f>'[2]TKRO Perbaikan'!IN20</f>
        <v>80.13055555555556</v>
      </c>
      <c r="AA20" s="228">
        <f t="shared" si="0"/>
        <v>82.631349206349199</v>
      </c>
      <c r="AB20" s="228">
        <f>'[2]TKRO Perbaikan'!IR20</f>
        <v>77</v>
      </c>
      <c r="AC20" s="228">
        <f>'[2]TKRO Perbaikan'!IS20</f>
        <v>84.4</v>
      </c>
      <c r="AD20" s="277" t="str">
        <f t="shared" si="1"/>
        <v>L U L U S</v>
      </c>
      <c r="AE20" s="152"/>
    </row>
    <row r="21" spans="1:31" ht="18.75" customHeight="1" x14ac:dyDescent="0.3">
      <c r="A21" s="84">
        <v>20</v>
      </c>
      <c r="B21" s="85">
        <v>19200023</v>
      </c>
      <c r="C21" s="85" t="s">
        <v>226</v>
      </c>
      <c r="D21" s="85"/>
      <c r="E21" s="85" t="s">
        <v>315</v>
      </c>
      <c r="F21" s="88" t="s">
        <v>316</v>
      </c>
      <c r="G21" s="87" t="s">
        <v>241</v>
      </c>
      <c r="H21" s="87" t="s">
        <v>242</v>
      </c>
      <c r="I21" s="87"/>
      <c r="J21" s="87"/>
      <c r="K21" s="88" t="s">
        <v>317</v>
      </c>
      <c r="L21" s="215" t="s">
        <v>318</v>
      </c>
      <c r="M21" s="232">
        <f>'[2]TKRO Perbaikan'!Y21</f>
        <v>80</v>
      </c>
      <c r="N21" s="119">
        <f>'[2]TKRO Perbaikan'!AN21</f>
        <v>76</v>
      </c>
      <c r="O21" s="119">
        <f>'[2]TKRO Perbaikan'!BC21</f>
        <v>80</v>
      </c>
      <c r="P21" s="119">
        <f>'[2]TKRO Perbaikan'!BR21</f>
        <v>78</v>
      </c>
      <c r="Q21" s="119">
        <f>'[2]TKRO Perbaikan'!BY21</f>
        <v>77</v>
      </c>
      <c r="R21" s="227">
        <f>'[2]TKRO Perbaikan'!CL21</f>
        <v>75</v>
      </c>
      <c r="S21" s="232">
        <f>'[2]TKRO Perbaikan'!CS21</f>
        <v>78.25</v>
      </c>
      <c r="T21" s="119">
        <f>'[2]TKRO Perbaikan'!DB21</f>
        <v>80.25</v>
      </c>
      <c r="U21" s="227">
        <f>'[2]TKRO Perbaikan'!EC21</f>
        <v>85</v>
      </c>
      <c r="V21" s="232">
        <f>'[2]TKRO Perbaikan'!EQ21</f>
        <v>77</v>
      </c>
      <c r="W21" s="119">
        <f>'[2]TKRO Perbaikan'!EV21</f>
        <v>77</v>
      </c>
      <c r="X21" s="119">
        <f>'[2]TKRO Perbaikan'!FA21</f>
        <v>77.25</v>
      </c>
      <c r="Y21" s="262">
        <f>'[2]TKRO Perbaikan'!GA21</f>
        <v>78</v>
      </c>
      <c r="Z21" s="263">
        <f>'[2]TKRO Perbaikan'!IN21</f>
        <v>79.250925925925927</v>
      </c>
      <c r="AA21" s="228">
        <f t="shared" si="0"/>
        <v>78.428637566137567</v>
      </c>
      <c r="AB21" s="228">
        <f>'[2]TKRO Perbaikan'!IR21</f>
        <v>80</v>
      </c>
      <c r="AC21" s="228">
        <f>'[2]TKRO Perbaikan'!IS21</f>
        <v>85.3</v>
      </c>
      <c r="AD21" s="277" t="str">
        <f t="shared" si="1"/>
        <v>L U L U S</v>
      </c>
      <c r="AE21" s="152"/>
    </row>
    <row r="22" spans="1:31" ht="18.75" customHeight="1" x14ac:dyDescent="0.3">
      <c r="A22" s="84">
        <v>21</v>
      </c>
      <c r="B22" s="85">
        <v>19200024</v>
      </c>
      <c r="C22" s="85" t="s">
        <v>227</v>
      </c>
      <c r="D22" s="85"/>
      <c r="E22" s="85" t="s">
        <v>319</v>
      </c>
      <c r="F22" s="127" t="s">
        <v>320</v>
      </c>
      <c r="G22" s="87" t="s">
        <v>241</v>
      </c>
      <c r="H22" s="87" t="s">
        <v>242</v>
      </c>
      <c r="I22" s="87"/>
      <c r="J22" s="87"/>
      <c r="K22" s="127" t="s">
        <v>321</v>
      </c>
      <c r="L22" s="216" t="s">
        <v>322</v>
      </c>
      <c r="M22" s="232">
        <f>'[2]TKRO Perbaikan'!Y22</f>
        <v>85</v>
      </c>
      <c r="N22" s="119">
        <f>'[2]TKRO Perbaikan'!AN22</f>
        <v>77</v>
      </c>
      <c r="O22" s="119">
        <f>'[2]TKRO Perbaikan'!BC22</f>
        <v>80</v>
      </c>
      <c r="P22" s="119">
        <f>'[2]TKRO Perbaikan'!BR22</f>
        <v>78</v>
      </c>
      <c r="Q22" s="119">
        <f>'[2]TKRO Perbaikan'!BY22</f>
        <v>77</v>
      </c>
      <c r="R22" s="227">
        <f>'[2]TKRO Perbaikan'!CL22</f>
        <v>75</v>
      </c>
      <c r="S22" s="232">
        <f>'[2]TKRO Perbaikan'!CS22</f>
        <v>80</v>
      </c>
      <c r="T22" s="119">
        <f>'[2]TKRO Perbaikan'!DB22</f>
        <v>81.375</v>
      </c>
      <c r="U22" s="227">
        <f>'[2]TKRO Perbaikan'!EC22</f>
        <v>85</v>
      </c>
      <c r="V22" s="232">
        <f>'[2]TKRO Perbaikan'!EQ22</f>
        <v>85.25</v>
      </c>
      <c r="W22" s="119">
        <f>'[2]TKRO Perbaikan'!EV22</f>
        <v>79</v>
      </c>
      <c r="X22" s="119">
        <f>'[2]TKRO Perbaikan'!FA22</f>
        <v>79.25</v>
      </c>
      <c r="Y22" s="262">
        <f>'[2]TKRO Perbaikan'!GA22</f>
        <v>78.833333333333329</v>
      </c>
      <c r="Z22" s="263">
        <f>'[2]TKRO Perbaikan'!IN22</f>
        <v>78.042592592592584</v>
      </c>
      <c r="AA22" s="228">
        <f t="shared" si="0"/>
        <v>79.910780423280428</v>
      </c>
      <c r="AB22" s="228">
        <f>'[2]TKRO Perbaikan'!IR22</f>
        <v>77</v>
      </c>
      <c r="AC22" s="228">
        <f>'[2]TKRO Perbaikan'!IS22</f>
        <v>82.965000000000003</v>
      </c>
      <c r="AD22" s="277" t="str">
        <f t="shared" si="1"/>
        <v>L U L U S</v>
      </c>
      <c r="AE22" s="152"/>
    </row>
    <row r="23" spans="1:31" ht="18.75" customHeight="1" x14ac:dyDescent="0.3">
      <c r="A23" s="84">
        <v>22</v>
      </c>
      <c r="B23" s="85">
        <v>19200025</v>
      </c>
      <c r="C23" s="85" t="s">
        <v>228</v>
      </c>
      <c r="D23" s="85"/>
      <c r="E23" s="85" t="s">
        <v>323</v>
      </c>
      <c r="F23" s="127" t="s">
        <v>324</v>
      </c>
      <c r="G23" s="87" t="s">
        <v>241</v>
      </c>
      <c r="H23" s="87" t="s">
        <v>242</v>
      </c>
      <c r="I23" s="87"/>
      <c r="J23" s="87"/>
      <c r="K23" s="127" t="s">
        <v>325</v>
      </c>
      <c r="L23" s="216" t="s">
        <v>326</v>
      </c>
      <c r="M23" s="232">
        <f>'[2]TKRO Perbaikan'!Y23</f>
        <v>80</v>
      </c>
      <c r="N23" s="119">
        <f>'[2]TKRO Perbaikan'!AN23</f>
        <v>77</v>
      </c>
      <c r="O23" s="119">
        <f>'[2]TKRO Perbaikan'!BC23</f>
        <v>80</v>
      </c>
      <c r="P23" s="119">
        <f>'[2]TKRO Perbaikan'!BR23</f>
        <v>76</v>
      </c>
      <c r="Q23" s="119">
        <f>'[2]TKRO Perbaikan'!BY23</f>
        <v>77</v>
      </c>
      <c r="R23" s="227">
        <f>'[2]TKRO Perbaikan'!CL23</f>
        <v>75</v>
      </c>
      <c r="S23" s="232">
        <f>'[2]TKRO Perbaikan'!CS23</f>
        <v>78</v>
      </c>
      <c r="T23" s="119">
        <f>'[2]TKRO Perbaikan'!DB23</f>
        <v>80.875</v>
      </c>
      <c r="U23" s="227">
        <f>'[2]TKRO Perbaikan'!EC23</f>
        <v>85</v>
      </c>
      <c r="V23" s="232">
        <f>'[2]TKRO Perbaikan'!EQ23</f>
        <v>77</v>
      </c>
      <c r="W23" s="119">
        <f>'[2]TKRO Perbaikan'!EV23</f>
        <v>79</v>
      </c>
      <c r="X23" s="119">
        <f>'[2]TKRO Perbaikan'!FA23</f>
        <v>76.25</v>
      </c>
      <c r="Y23" s="262">
        <f>'[2]TKRO Perbaikan'!GA23</f>
        <v>77.5</v>
      </c>
      <c r="Z23" s="263">
        <f>'[2]TKRO Perbaikan'!IN23</f>
        <v>77.658333333333346</v>
      </c>
      <c r="AA23" s="228">
        <f t="shared" si="0"/>
        <v>78.305952380952377</v>
      </c>
      <c r="AB23" s="228">
        <f>'[2]TKRO Perbaikan'!IR23</f>
        <v>75</v>
      </c>
      <c r="AC23" s="228">
        <f>'[2]TKRO Perbaikan'!IS23</f>
        <v>84.35</v>
      </c>
      <c r="AD23" s="277" t="str">
        <f t="shared" si="1"/>
        <v>L U L U S</v>
      </c>
      <c r="AE23" s="152"/>
    </row>
    <row r="24" spans="1:31" ht="18.75" customHeight="1" x14ac:dyDescent="0.3">
      <c r="A24" s="84">
        <v>23</v>
      </c>
      <c r="B24" s="85">
        <v>19200026</v>
      </c>
      <c r="C24" s="85" t="s">
        <v>229</v>
      </c>
      <c r="D24" s="85"/>
      <c r="E24" s="85" t="s">
        <v>327</v>
      </c>
      <c r="F24" s="88" t="s">
        <v>328</v>
      </c>
      <c r="G24" s="87" t="s">
        <v>241</v>
      </c>
      <c r="H24" s="87" t="s">
        <v>242</v>
      </c>
      <c r="I24" s="87"/>
      <c r="J24" s="87"/>
      <c r="K24" s="88" t="s">
        <v>329</v>
      </c>
      <c r="L24" s="215" t="s">
        <v>330</v>
      </c>
      <c r="M24" s="232">
        <f>'[2]TKRO Perbaikan'!Y24</f>
        <v>78</v>
      </c>
      <c r="N24" s="119">
        <f>'[2]TKRO Perbaikan'!AN24</f>
        <v>77</v>
      </c>
      <c r="O24" s="119">
        <f>'[2]TKRO Perbaikan'!BC24</f>
        <v>85</v>
      </c>
      <c r="P24" s="119">
        <f>'[2]TKRO Perbaikan'!BR24</f>
        <v>78</v>
      </c>
      <c r="Q24" s="119">
        <f>'[2]TKRO Perbaikan'!BY24</f>
        <v>77</v>
      </c>
      <c r="R24" s="227">
        <f>'[2]TKRO Perbaikan'!CL24</f>
        <v>75</v>
      </c>
      <c r="S24" s="232">
        <f>'[2]TKRO Perbaikan'!CS24</f>
        <v>78</v>
      </c>
      <c r="T24" s="119">
        <f>'[2]TKRO Perbaikan'!DB24</f>
        <v>81.875</v>
      </c>
      <c r="U24" s="227">
        <f>'[2]TKRO Perbaikan'!EC24</f>
        <v>84</v>
      </c>
      <c r="V24" s="232">
        <f>'[2]TKRO Perbaikan'!EQ24</f>
        <v>78.75</v>
      </c>
      <c r="W24" s="119">
        <f>'[2]TKRO Perbaikan'!EV24</f>
        <v>79</v>
      </c>
      <c r="X24" s="119">
        <f>'[2]TKRO Perbaikan'!FA24</f>
        <v>75.5</v>
      </c>
      <c r="Y24" s="262">
        <f>'[2]TKRO Perbaikan'!GA24</f>
        <v>81.166666666666671</v>
      </c>
      <c r="Z24" s="263">
        <f>'[2]TKRO Perbaikan'!IN24</f>
        <v>78.220370370370375</v>
      </c>
      <c r="AA24" s="228">
        <f t="shared" si="0"/>
        <v>79.036574074074082</v>
      </c>
      <c r="AB24" s="228">
        <f>'[2]TKRO Perbaikan'!IR24</f>
        <v>80</v>
      </c>
      <c r="AC24" s="228">
        <f>'[2]TKRO Perbaikan'!IS24</f>
        <v>85.6</v>
      </c>
      <c r="AD24" s="277" t="str">
        <f t="shared" si="1"/>
        <v>L U L U S</v>
      </c>
      <c r="AE24" s="152"/>
    </row>
    <row r="25" spans="1:31" ht="18.75" customHeight="1" x14ac:dyDescent="0.3">
      <c r="A25" s="84">
        <v>24</v>
      </c>
      <c r="B25" s="132">
        <v>19200027</v>
      </c>
      <c r="C25" s="132" t="s">
        <v>230</v>
      </c>
      <c r="D25" s="85"/>
      <c r="E25" s="132" t="s">
        <v>331</v>
      </c>
      <c r="F25" s="133" t="s">
        <v>332</v>
      </c>
      <c r="G25" s="87" t="s">
        <v>241</v>
      </c>
      <c r="H25" s="87" t="s">
        <v>242</v>
      </c>
      <c r="I25" s="87"/>
      <c r="J25" s="87"/>
      <c r="K25" s="133" t="s">
        <v>333</v>
      </c>
      <c r="L25" s="218" t="s">
        <v>334</v>
      </c>
      <c r="M25" s="232">
        <f>'[2]TKRO Perbaikan'!Y25</f>
        <v>83</v>
      </c>
      <c r="N25" s="119">
        <f>'[2]TKRO Perbaikan'!AN25</f>
        <v>76</v>
      </c>
      <c r="O25" s="119">
        <f>'[2]TKRO Perbaikan'!BC25</f>
        <v>80</v>
      </c>
      <c r="P25" s="119">
        <f>'[2]TKRO Perbaikan'!BR25</f>
        <v>77</v>
      </c>
      <c r="Q25" s="119">
        <f>'[2]TKRO Perbaikan'!BY25</f>
        <v>75</v>
      </c>
      <c r="R25" s="227">
        <f>'[2]TKRO Perbaikan'!CL25</f>
        <v>75</v>
      </c>
      <c r="S25" s="232">
        <f>'[2]TKRO Perbaikan'!CS25</f>
        <v>78.25</v>
      </c>
      <c r="T25" s="119">
        <f>'[2]TKRO Perbaikan'!DB25</f>
        <v>79.75</v>
      </c>
      <c r="U25" s="227">
        <f>'[2]TKRO Perbaikan'!EC25</f>
        <v>83</v>
      </c>
      <c r="V25" s="232">
        <f>'[2]TKRO Perbaikan'!EQ25</f>
        <v>78.5</v>
      </c>
      <c r="W25" s="119">
        <f>'[2]TKRO Perbaikan'!EV25</f>
        <v>79</v>
      </c>
      <c r="X25" s="119">
        <f>'[2]TKRO Perbaikan'!FA25</f>
        <v>76.5</v>
      </c>
      <c r="Y25" s="262">
        <f>'[2]TKRO Perbaikan'!GA25</f>
        <v>76.5</v>
      </c>
      <c r="Z25" s="263">
        <f>'[2]TKRO Perbaikan'!IN25</f>
        <v>77.709259259259255</v>
      </c>
      <c r="AA25" s="228">
        <f t="shared" si="0"/>
        <v>78.229232804232794</v>
      </c>
      <c r="AB25" s="228">
        <f>'[2]TKRO Perbaikan'!IR25</f>
        <v>75</v>
      </c>
      <c r="AC25" s="228">
        <f>'[2]TKRO Perbaikan'!IS25</f>
        <v>79.3</v>
      </c>
      <c r="AD25" s="277" t="str">
        <f t="shared" si="1"/>
        <v>L U L U S</v>
      </c>
      <c r="AE25" s="152"/>
    </row>
    <row r="26" spans="1:31" ht="18.75" customHeight="1" x14ac:dyDescent="0.3">
      <c r="A26" s="84">
        <v>25</v>
      </c>
      <c r="B26" s="135">
        <v>19200029</v>
      </c>
      <c r="C26" s="135" t="s">
        <v>231</v>
      </c>
      <c r="D26" s="85"/>
      <c r="E26" s="135" t="s">
        <v>335</v>
      </c>
      <c r="F26" s="133" t="s">
        <v>336</v>
      </c>
      <c r="G26" s="87" t="s">
        <v>241</v>
      </c>
      <c r="H26" s="87" t="s">
        <v>242</v>
      </c>
      <c r="I26" s="87"/>
      <c r="J26" s="87"/>
      <c r="K26" s="133" t="s">
        <v>337</v>
      </c>
      <c r="L26" s="218" t="s">
        <v>338</v>
      </c>
      <c r="M26" s="232">
        <f>'[2]TKRO Perbaikan'!Y26</f>
        <v>80</v>
      </c>
      <c r="N26" s="119">
        <f>'[2]TKRO Perbaikan'!AN26</f>
        <v>78</v>
      </c>
      <c r="O26" s="119">
        <f>'[2]TKRO Perbaikan'!BC26</f>
        <v>80</v>
      </c>
      <c r="P26" s="119">
        <f>'[2]TKRO Perbaikan'!BR26</f>
        <v>77</v>
      </c>
      <c r="Q26" s="119">
        <f>'[2]TKRO Perbaikan'!BY26</f>
        <v>77</v>
      </c>
      <c r="R26" s="227">
        <f>'[2]TKRO Perbaikan'!CL26</f>
        <v>75</v>
      </c>
      <c r="S26" s="232">
        <f>'[2]TKRO Perbaikan'!CS26</f>
        <v>79.25</v>
      </c>
      <c r="T26" s="119">
        <f>'[2]TKRO Perbaikan'!DB26</f>
        <v>80.5</v>
      </c>
      <c r="U26" s="227">
        <f>'[2]TKRO Perbaikan'!EC26</f>
        <v>84</v>
      </c>
      <c r="V26" s="232">
        <f>'[2]TKRO Perbaikan'!EQ26</f>
        <v>77.5</v>
      </c>
      <c r="W26" s="119">
        <f>'[2]TKRO Perbaikan'!EV26</f>
        <v>79</v>
      </c>
      <c r="X26" s="119">
        <f>'[2]TKRO Perbaikan'!FA26</f>
        <v>75.75</v>
      </c>
      <c r="Y26" s="262">
        <f>'[2]TKRO Perbaikan'!GA26</f>
        <v>79.083333333333329</v>
      </c>
      <c r="Z26" s="263">
        <f>'[2]TKRO Perbaikan'!IN26</f>
        <v>77.133333333333326</v>
      </c>
      <c r="AA26" s="228">
        <f t="shared" si="0"/>
        <v>78.515476190476193</v>
      </c>
      <c r="AB26" s="228">
        <f>'[2]TKRO Perbaikan'!IR26</f>
        <v>75</v>
      </c>
      <c r="AC26" s="228">
        <f>'[2]TKRO Perbaikan'!IS26</f>
        <v>86.2</v>
      </c>
      <c r="AD26" s="277" t="str">
        <f t="shared" si="1"/>
        <v>L U L U S</v>
      </c>
      <c r="AE26" s="152"/>
    </row>
    <row r="27" spans="1:31" ht="18.75" customHeight="1" x14ac:dyDescent="0.3">
      <c r="A27" s="84">
        <v>26</v>
      </c>
      <c r="B27" s="135">
        <v>19200030</v>
      </c>
      <c r="C27" s="135" t="s">
        <v>232</v>
      </c>
      <c r="D27" s="85"/>
      <c r="E27" s="135" t="s">
        <v>339</v>
      </c>
      <c r="F27" s="133" t="s">
        <v>340</v>
      </c>
      <c r="G27" s="87" t="s">
        <v>241</v>
      </c>
      <c r="H27" s="87" t="s">
        <v>242</v>
      </c>
      <c r="I27" s="87"/>
      <c r="J27" s="87"/>
      <c r="K27" s="133" t="s">
        <v>341</v>
      </c>
      <c r="L27" s="218" t="s">
        <v>342</v>
      </c>
      <c r="M27" s="232">
        <f>'[2]TKRO Perbaikan'!Y27</f>
        <v>80</v>
      </c>
      <c r="N27" s="119">
        <f>'[2]TKRO Perbaikan'!AN27</f>
        <v>76</v>
      </c>
      <c r="O27" s="119">
        <f>'[2]TKRO Perbaikan'!BC27</f>
        <v>80</v>
      </c>
      <c r="P27" s="119">
        <f>'[2]TKRO Perbaikan'!BR27</f>
        <v>78</v>
      </c>
      <c r="Q27" s="119">
        <f>'[2]TKRO Perbaikan'!BY27</f>
        <v>76.75</v>
      </c>
      <c r="R27" s="227">
        <f>'[2]TKRO Perbaikan'!CL27</f>
        <v>75</v>
      </c>
      <c r="S27" s="232">
        <f>'[2]TKRO Perbaikan'!CS27</f>
        <v>78.5</v>
      </c>
      <c r="T27" s="119">
        <f>'[2]TKRO Perbaikan'!DB27</f>
        <v>82</v>
      </c>
      <c r="U27" s="227">
        <f>'[2]TKRO Perbaikan'!EC27</f>
        <v>84</v>
      </c>
      <c r="V27" s="232">
        <f>'[2]TKRO Perbaikan'!EQ27</f>
        <v>75</v>
      </c>
      <c r="W27" s="119">
        <f>'[2]TKRO Perbaikan'!EV27</f>
        <v>79</v>
      </c>
      <c r="X27" s="119">
        <f>'[2]TKRO Perbaikan'!FA27</f>
        <v>76.75</v>
      </c>
      <c r="Y27" s="262">
        <f>'[2]TKRO Perbaikan'!GA27</f>
        <v>76.916666666666671</v>
      </c>
      <c r="Z27" s="263">
        <f>'[2]TKRO Perbaikan'!IN27</f>
        <v>77.31018518518519</v>
      </c>
      <c r="AA27" s="228">
        <f t="shared" si="0"/>
        <v>78.230489417989403</v>
      </c>
      <c r="AB27" s="228">
        <f>'[2]TKRO Perbaikan'!IR27</f>
        <v>77</v>
      </c>
      <c r="AC27" s="228">
        <f>'[2]TKRO Perbaikan'!IS27</f>
        <v>84.7</v>
      </c>
      <c r="AD27" s="277" t="str">
        <f t="shared" si="1"/>
        <v>L U L U S</v>
      </c>
      <c r="AE27" s="152"/>
    </row>
    <row r="28" spans="1:31" ht="18.75" customHeight="1" x14ac:dyDescent="0.3">
      <c r="A28" s="84">
        <v>27</v>
      </c>
      <c r="B28" s="135">
        <v>19200031</v>
      </c>
      <c r="C28" s="135" t="s">
        <v>233</v>
      </c>
      <c r="D28" s="85"/>
      <c r="E28" s="135" t="s">
        <v>343</v>
      </c>
      <c r="F28" s="133" t="s">
        <v>344</v>
      </c>
      <c r="G28" s="87" t="s">
        <v>241</v>
      </c>
      <c r="H28" s="87" t="s">
        <v>242</v>
      </c>
      <c r="I28" s="87"/>
      <c r="J28" s="87"/>
      <c r="K28" s="133" t="s">
        <v>345</v>
      </c>
      <c r="L28" s="218" t="s">
        <v>346</v>
      </c>
      <c r="M28" s="232">
        <f>'[2]TKRO Perbaikan'!Y28</f>
        <v>80</v>
      </c>
      <c r="N28" s="119">
        <f>'[2]TKRO Perbaikan'!AN28</f>
        <v>77</v>
      </c>
      <c r="O28" s="119">
        <f>'[2]TKRO Perbaikan'!BC28</f>
        <v>80</v>
      </c>
      <c r="P28" s="119">
        <f>'[2]TKRO Perbaikan'!BR28</f>
        <v>80</v>
      </c>
      <c r="Q28" s="119">
        <f>'[2]TKRO Perbaikan'!BY28</f>
        <v>81.5</v>
      </c>
      <c r="R28" s="227">
        <f>'[2]TKRO Perbaikan'!CL28</f>
        <v>75</v>
      </c>
      <c r="S28" s="232">
        <f>'[2]TKRO Perbaikan'!CS28</f>
        <v>85.5</v>
      </c>
      <c r="T28" s="119">
        <f>'[2]TKRO Perbaikan'!DB28</f>
        <v>84.5</v>
      </c>
      <c r="U28" s="227">
        <f>'[2]TKRO Perbaikan'!EC28</f>
        <v>92</v>
      </c>
      <c r="V28" s="232">
        <f>'[2]TKRO Perbaikan'!EQ28</f>
        <v>81.5</v>
      </c>
      <c r="W28" s="119">
        <f>'[2]TKRO Perbaikan'!EV28</f>
        <v>79.5</v>
      </c>
      <c r="X28" s="119">
        <f>'[2]TKRO Perbaikan'!FA28</f>
        <v>79</v>
      </c>
      <c r="Y28" s="262">
        <f>'[2]TKRO Perbaikan'!GA28</f>
        <v>78.583333333333329</v>
      </c>
      <c r="Z28" s="263">
        <f>'[2]TKRO Perbaikan'!IN28</f>
        <v>78.953703703703695</v>
      </c>
      <c r="AA28" s="228">
        <f t="shared" si="0"/>
        <v>80.931216931216923</v>
      </c>
      <c r="AB28" s="228">
        <f>'[2]TKRO Perbaikan'!IR28</f>
        <v>77</v>
      </c>
      <c r="AC28" s="228">
        <f>'[2]TKRO Perbaikan'!IS28</f>
        <v>84.9</v>
      </c>
      <c r="AD28" s="277" t="str">
        <f t="shared" si="1"/>
        <v>L U L U S</v>
      </c>
      <c r="AE28" s="152"/>
    </row>
    <row r="29" spans="1:31" ht="18.75" customHeight="1" x14ac:dyDescent="0.3">
      <c r="A29" s="84">
        <v>28</v>
      </c>
      <c r="B29" s="135">
        <v>19200032</v>
      </c>
      <c r="C29" s="135" t="s">
        <v>234</v>
      </c>
      <c r="D29" s="85"/>
      <c r="E29" s="135" t="s">
        <v>347</v>
      </c>
      <c r="F29" s="133" t="s">
        <v>348</v>
      </c>
      <c r="G29" s="87" t="s">
        <v>241</v>
      </c>
      <c r="H29" s="87" t="s">
        <v>242</v>
      </c>
      <c r="I29" s="87"/>
      <c r="J29" s="87"/>
      <c r="K29" s="133" t="s">
        <v>595</v>
      </c>
      <c r="L29" s="218" t="s">
        <v>349</v>
      </c>
      <c r="M29" s="232">
        <f>'[2]TKRO Perbaikan'!Y29</f>
        <v>80</v>
      </c>
      <c r="N29" s="119">
        <f>'[2]TKRO Perbaikan'!AN29</f>
        <v>76</v>
      </c>
      <c r="O29" s="119">
        <f>'[2]TKRO Perbaikan'!BC29</f>
        <v>80</v>
      </c>
      <c r="P29" s="119">
        <f>'[2]TKRO Perbaikan'!BR29</f>
        <v>79</v>
      </c>
      <c r="Q29" s="119">
        <f>'[2]TKRO Perbaikan'!BY29</f>
        <v>76.25</v>
      </c>
      <c r="R29" s="227">
        <f>'[2]TKRO Perbaikan'!CL29</f>
        <v>75</v>
      </c>
      <c r="S29" s="232">
        <f>'[2]TKRO Perbaikan'!CS29</f>
        <v>76.5</v>
      </c>
      <c r="T29" s="119">
        <f>'[2]TKRO Perbaikan'!DB29</f>
        <v>79</v>
      </c>
      <c r="U29" s="227">
        <f>'[2]TKRO Perbaikan'!EC29</f>
        <v>83</v>
      </c>
      <c r="V29" s="232">
        <f>'[2]TKRO Perbaikan'!EQ29</f>
        <v>76.5</v>
      </c>
      <c r="W29" s="119">
        <f>'[2]TKRO Perbaikan'!EV29</f>
        <v>78.5</v>
      </c>
      <c r="X29" s="119">
        <f>'[2]TKRO Perbaikan'!FA29</f>
        <v>75</v>
      </c>
      <c r="Y29" s="262">
        <f>'[2]TKRO Perbaikan'!GA29</f>
        <v>76.5</v>
      </c>
      <c r="Z29" s="263">
        <f>'[2]TKRO Perbaikan'!IN29</f>
        <v>76.678703703703704</v>
      </c>
      <c r="AA29" s="228">
        <f t="shared" si="0"/>
        <v>77.709193121693119</v>
      </c>
      <c r="AB29" s="228">
        <f>'[2]TKRO Perbaikan'!IR29</f>
        <v>75</v>
      </c>
      <c r="AC29" s="228">
        <f>'[2]TKRO Perbaikan'!IS29</f>
        <v>82.6</v>
      </c>
      <c r="AD29" s="277" t="str">
        <f t="shared" si="1"/>
        <v>L U L U S</v>
      </c>
      <c r="AE29" s="152"/>
    </row>
    <row r="30" spans="1:31" ht="18.75" customHeight="1" x14ac:dyDescent="0.3">
      <c r="A30" s="84">
        <v>29</v>
      </c>
      <c r="B30" s="135">
        <v>19200033</v>
      </c>
      <c r="C30" s="135" t="s">
        <v>235</v>
      </c>
      <c r="D30" s="85"/>
      <c r="E30" s="135" t="s">
        <v>350</v>
      </c>
      <c r="F30" s="133" t="s">
        <v>351</v>
      </c>
      <c r="G30" s="87" t="s">
        <v>241</v>
      </c>
      <c r="H30" s="87" t="s">
        <v>242</v>
      </c>
      <c r="I30" s="87"/>
      <c r="J30" s="87"/>
      <c r="K30" s="133" t="s">
        <v>352</v>
      </c>
      <c r="L30" s="218" t="s">
        <v>353</v>
      </c>
      <c r="M30" s="232">
        <f>'[2]TKRO Perbaikan'!Y30</f>
        <v>77</v>
      </c>
      <c r="N30" s="119">
        <f>'[2]TKRO Perbaikan'!AN30</f>
        <v>76</v>
      </c>
      <c r="O30" s="119">
        <f>'[2]TKRO Perbaikan'!BC30</f>
        <v>75</v>
      </c>
      <c r="P30" s="119">
        <f>'[2]TKRO Perbaikan'!BR30</f>
        <v>76</v>
      </c>
      <c r="Q30" s="119">
        <f>'[2]TKRO Perbaikan'!BY30</f>
        <v>76.25</v>
      </c>
      <c r="R30" s="227">
        <f>'[2]TKRO Perbaikan'!CL30</f>
        <v>75</v>
      </c>
      <c r="S30" s="232">
        <f>'[2]TKRO Perbaikan'!CS30</f>
        <v>78.75</v>
      </c>
      <c r="T30" s="119">
        <f>'[2]TKRO Perbaikan'!DB30</f>
        <v>77.375</v>
      </c>
      <c r="U30" s="227">
        <f>'[2]TKRO Perbaikan'!EC30</f>
        <v>85</v>
      </c>
      <c r="V30" s="232">
        <f>'[2]TKRO Perbaikan'!EQ30</f>
        <v>76.75</v>
      </c>
      <c r="W30" s="119">
        <f>'[2]TKRO Perbaikan'!EV30</f>
        <v>79</v>
      </c>
      <c r="X30" s="119">
        <f>'[2]TKRO Perbaikan'!FA30</f>
        <v>77.25</v>
      </c>
      <c r="Y30" s="262">
        <f>'[2]TKRO Perbaikan'!GA30</f>
        <v>76.666666666666671</v>
      </c>
      <c r="Z30" s="263">
        <f>'[2]TKRO Perbaikan'!IN30</f>
        <v>76.955555555555563</v>
      </c>
      <c r="AA30" s="228">
        <f t="shared" si="0"/>
        <v>77.356944444444451</v>
      </c>
      <c r="AB30" s="228">
        <f>'[2]TKRO Perbaikan'!IR30</f>
        <v>75</v>
      </c>
      <c r="AC30" s="228">
        <f>'[2]TKRO Perbaikan'!IS30</f>
        <v>79.5</v>
      </c>
      <c r="AD30" s="277" t="str">
        <f t="shared" si="1"/>
        <v>L U L U S</v>
      </c>
      <c r="AE30" s="152"/>
    </row>
    <row r="31" spans="1:31" ht="18.75" customHeight="1" x14ac:dyDescent="0.3">
      <c r="A31" s="84">
        <v>30</v>
      </c>
      <c r="B31" s="135">
        <v>19200034</v>
      </c>
      <c r="C31" s="135" t="s">
        <v>236</v>
      </c>
      <c r="D31" s="85"/>
      <c r="E31" s="135" t="s">
        <v>354</v>
      </c>
      <c r="F31" s="133" t="s">
        <v>355</v>
      </c>
      <c r="G31" s="87" t="s">
        <v>241</v>
      </c>
      <c r="H31" s="87" t="s">
        <v>242</v>
      </c>
      <c r="I31" s="87"/>
      <c r="J31" s="87"/>
      <c r="K31" s="133" t="s">
        <v>356</v>
      </c>
      <c r="L31" s="218" t="s">
        <v>357</v>
      </c>
      <c r="M31" s="232">
        <f>'[2]TKRO Perbaikan'!Y31</f>
        <v>80</v>
      </c>
      <c r="N31" s="119">
        <f>'[2]TKRO Perbaikan'!AN31</f>
        <v>75</v>
      </c>
      <c r="O31" s="119">
        <f>'[2]TKRO Perbaikan'!BC31</f>
        <v>80</v>
      </c>
      <c r="P31" s="119">
        <f>'[2]TKRO Perbaikan'!BR31</f>
        <v>78</v>
      </c>
      <c r="Q31" s="119">
        <f>'[2]TKRO Perbaikan'!BY31</f>
        <v>75.75</v>
      </c>
      <c r="R31" s="227">
        <f>'[2]TKRO Perbaikan'!CL31</f>
        <v>75</v>
      </c>
      <c r="S31" s="232">
        <f>'[2]TKRO Perbaikan'!CS31</f>
        <v>80.5</v>
      </c>
      <c r="T31" s="119">
        <f>'[2]TKRO Perbaikan'!DB31</f>
        <v>80</v>
      </c>
      <c r="U31" s="227">
        <f>'[2]TKRO Perbaikan'!EC31</f>
        <v>85</v>
      </c>
      <c r="V31" s="232">
        <f>'[2]TKRO Perbaikan'!EQ31</f>
        <v>77.5</v>
      </c>
      <c r="W31" s="119">
        <f>'[2]TKRO Perbaikan'!EV31</f>
        <v>79</v>
      </c>
      <c r="X31" s="119">
        <f>'[2]TKRO Perbaikan'!FA31</f>
        <v>76.75</v>
      </c>
      <c r="Y31" s="262">
        <f>'[2]TKRO Perbaikan'!GA31</f>
        <v>80</v>
      </c>
      <c r="Z31" s="263">
        <f>'[2]TKRO Perbaikan'!IN31</f>
        <v>79.761111111111106</v>
      </c>
      <c r="AA31" s="228">
        <f t="shared" si="0"/>
        <v>78.732936507936515</v>
      </c>
      <c r="AB31" s="228">
        <f>'[2]TKRO Perbaikan'!IR31</f>
        <v>80</v>
      </c>
      <c r="AC31" s="228">
        <f>'[2]TKRO Perbaikan'!IS31</f>
        <v>90.2</v>
      </c>
      <c r="AD31" s="277" t="str">
        <f t="shared" si="1"/>
        <v>L U L U S</v>
      </c>
      <c r="AE31" s="152"/>
    </row>
    <row r="32" spans="1:31" ht="18.75" customHeight="1" x14ac:dyDescent="0.3">
      <c r="A32" s="84">
        <v>31</v>
      </c>
      <c r="B32" s="135">
        <v>19200035</v>
      </c>
      <c r="C32" s="135" t="s">
        <v>237</v>
      </c>
      <c r="D32" s="85"/>
      <c r="E32" s="135" t="s">
        <v>358</v>
      </c>
      <c r="F32" s="133" t="s">
        <v>359</v>
      </c>
      <c r="G32" s="87" t="s">
        <v>241</v>
      </c>
      <c r="H32" s="87" t="s">
        <v>242</v>
      </c>
      <c r="I32" s="87"/>
      <c r="J32" s="87"/>
      <c r="K32" s="133" t="s">
        <v>360</v>
      </c>
      <c r="L32" s="218" t="s">
        <v>361</v>
      </c>
      <c r="M32" s="232">
        <f>'[2]TKRO Perbaikan'!Y32</f>
        <v>80</v>
      </c>
      <c r="N32" s="119">
        <f>'[2]TKRO Perbaikan'!AN32</f>
        <v>76</v>
      </c>
      <c r="O32" s="119">
        <f>'[2]TKRO Perbaikan'!BC32</f>
        <v>80</v>
      </c>
      <c r="P32" s="119">
        <f>'[2]TKRO Perbaikan'!BR32</f>
        <v>76</v>
      </c>
      <c r="Q32" s="119">
        <f>'[2]TKRO Perbaikan'!BY32</f>
        <v>77.5</v>
      </c>
      <c r="R32" s="227">
        <f>'[2]TKRO Perbaikan'!CL32</f>
        <v>75</v>
      </c>
      <c r="S32" s="232">
        <f>'[2]TKRO Perbaikan'!CS32</f>
        <v>77.5</v>
      </c>
      <c r="T32" s="119">
        <f>'[2]TKRO Perbaikan'!DB32</f>
        <v>77</v>
      </c>
      <c r="U32" s="227">
        <f>'[2]TKRO Perbaikan'!EC32</f>
        <v>83</v>
      </c>
      <c r="V32" s="232">
        <f>'[2]TKRO Perbaikan'!EQ32</f>
        <v>75</v>
      </c>
      <c r="W32" s="119">
        <f>'[2]TKRO Perbaikan'!EV32</f>
        <v>79</v>
      </c>
      <c r="X32" s="119">
        <f>'[2]TKRO Perbaikan'!FA32</f>
        <v>76.75</v>
      </c>
      <c r="Y32" s="262">
        <f>'[2]TKRO Perbaikan'!GA32</f>
        <v>76.833333333333329</v>
      </c>
      <c r="Z32" s="263">
        <f>'[2]TKRO Perbaikan'!IN32</f>
        <v>76.984259259259261</v>
      </c>
      <c r="AA32" s="228">
        <f t="shared" si="0"/>
        <v>77.61197089947089</v>
      </c>
      <c r="AB32" s="228">
        <f>'[2]TKRO Perbaikan'!IR32</f>
        <v>80</v>
      </c>
      <c r="AC32" s="228">
        <f>'[2]TKRO Perbaikan'!IS32</f>
        <v>81.099999999999994</v>
      </c>
      <c r="AD32" s="277" t="str">
        <f t="shared" si="1"/>
        <v>L U L U S</v>
      </c>
      <c r="AE32" s="152"/>
    </row>
    <row r="33" spans="1:31" ht="18.75" customHeight="1" x14ac:dyDescent="0.3">
      <c r="A33" s="84">
        <v>32</v>
      </c>
      <c r="B33" s="135">
        <v>19200036</v>
      </c>
      <c r="C33" s="135" t="s">
        <v>238</v>
      </c>
      <c r="D33" s="85"/>
      <c r="E33" s="135" t="s">
        <v>362</v>
      </c>
      <c r="F33" s="133" t="s">
        <v>363</v>
      </c>
      <c r="G33" s="143" t="s">
        <v>241</v>
      </c>
      <c r="H33" s="143" t="s">
        <v>242</v>
      </c>
      <c r="I33" s="143"/>
      <c r="J33" s="143"/>
      <c r="K33" s="133" t="s">
        <v>364</v>
      </c>
      <c r="L33" s="218" t="s">
        <v>365</v>
      </c>
      <c r="M33" s="232">
        <f>'[2]TKRO Perbaikan'!Y33</f>
        <v>87</v>
      </c>
      <c r="N33" s="119">
        <f>'[2]TKRO Perbaikan'!AN33</f>
        <v>76</v>
      </c>
      <c r="O33" s="119">
        <f>'[2]TKRO Perbaikan'!BC33</f>
        <v>90</v>
      </c>
      <c r="P33" s="119">
        <f>'[2]TKRO Perbaikan'!BR33</f>
        <v>80</v>
      </c>
      <c r="Q33" s="119">
        <f>'[2]TKRO Perbaikan'!BY33</f>
        <v>79.5</v>
      </c>
      <c r="R33" s="227">
        <f>'[2]TKRO Perbaikan'!CL33</f>
        <v>78</v>
      </c>
      <c r="S33" s="232">
        <f>'[2]TKRO Perbaikan'!CS33</f>
        <v>79.75</v>
      </c>
      <c r="T33" s="119">
        <f>'[2]TKRO Perbaikan'!DB33</f>
        <v>78.75</v>
      </c>
      <c r="U33" s="227">
        <f>'[2]TKRO Perbaikan'!EC33</f>
        <v>91</v>
      </c>
      <c r="V33" s="232">
        <f>'[2]TKRO Perbaikan'!EQ33</f>
        <v>80.375</v>
      </c>
      <c r="W33" s="119">
        <f>'[2]TKRO Perbaikan'!EV33</f>
        <v>77</v>
      </c>
      <c r="X33" s="119">
        <f>'[2]TKRO Perbaikan'!FA33</f>
        <v>76.5</v>
      </c>
      <c r="Y33" s="262">
        <f>'[2]TKRO Perbaikan'!GA33</f>
        <v>78.75</v>
      </c>
      <c r="Z33" s="263">
        <f>'[2]TKRO Perbaikan'!IN33</f>
        <v>78.427777777777777</v>
      </c>
      <c r="AA33" s="228">
        <f t="shared" si="0"/>
        <v>80.789484126984121</v>
      </c>
      <c r="AB33" s="228">
        <f>'[2]TKRO Perbaikan'!IR33</f>
        <v>80</v>
      </c>
      <c r="AC33" s="228">
        <f>'[2]TKRO Perbaikan'!IS33</f>
        <v>89.4</v>
      </c>
      <c r="AD33" s="277" t="str">
        <f t="shared" si="1"/>
        <v>L U L U S</v>
      </c>
      <c r="AE33" s="152"/>
    </row>
    <row r="34" spans="1:31" ht="18.75" customHeight="1" x14ac:dyDescent="0.3">
      <c r="A34" s="84">
        <v>1</v>
      </c>
      <c r="B34" s="135">
        <v>19200037</v>
      </c>
      <c r="C34" s="135" t="s">
        <v>1136</v>
      </c>
      <c r="D34" s="85"/>
      <c r="E34" s="135" t="s">
        <v>1198</v>
      </c>
      <c r="F34" s="133" t="s">
        <v>1260</v>
      </c>
      <c r="G34" s="143" t="s">
        <v>1322</v>
      </c>
      <c r="H34" s="143" t="s">
        <v>1324</v>
      </c>
      <c r="I34" s="143"/>
      <c r="J34" s="143"/>
      <c r="K34" s="133" t="s">
        <v>1325</v>
      </c>
      <c r="L34" s="218" t="s">
        <v>1326</v>
      </c>
      <c r="M34" s="232">
        <f>'[2]TKJ Perbaikan'!Y2</f>
        <v>75</v>
      </c>
      <c r="N34" s="119">
        <f>'[2]TKJ Perbaikan'!AN2</f>
        <v>76</v>
      </c>
      <c r="O34" s="119">
        <f>'[2]TKJ Perbaikan'!BC2</f>
        <v>80</v>
      </c>
      <c r="P34" s="119">
        <f>'[2]TKJ Perbaikan'!BR2</f>
        <v>77</v>
      </c>
      <c r="Q34" s="119">
        <f>'[2]TKJ Perbaikan'!BY2</f>
        <v>79.5</v>
      </c>
      <c r="R34" s="227">
        <f>'[2]TKJ Perbaikan'!CL2</f>
        <v>75</v>
      </c>
      <c r="S34" s="232">
        <f>'[2]TKJ Perbaikan'!CS2</f>
        <v>79.25</v>
      </c>
      <c r="T34" s="119">
        <f>'[2]TKJ Perbaikan'!DB2</f>
        <v>82.5</v>
      </c>
      <c r="U34" s="227">
        <f>'[2]TKJ Perbaikan'!EC2</f>
        <v>98</v>
      </c>
      <c r="V34" s="232">
        <f>'[2]TKJ Perbaikan'!EQ2</f>
        <v>78.460000000000008</v>
      </c>
      <c r="W34" s="119">
        <f>'[2]TKJ Perbaikan'!EV2</f>
        <v>77</v>
      </c>
      <c r="X34" s="119">
        <f>'[2]TKJ Perbaikan'!FA2</f>
        <v>76.25</v>
      </c>
      <c r="Y34" s="262">
        <f>'[2]TKJ Perbaikan'!GA2</f>
        <v>78.010416666666671</v>
      </c>
      <c r="Z34" s="263">
        <f>'[2]TKJ Perbaikan'!IN2</f>
        <v>80.50833333333334</v>
      </c>
      <c r="AA34" s="228">
        <f t="shared" ref="AA34:AA95" si="2">IFERROR(AVERAGE(M34:Z34),0)</f>
        <v>79.462767857142879</v>
      </c>
      <c r="AB34" s="228">
        <f>'[2]TKJ Perbaikan'!IR2</f>
        <v>89</v>
      </c>
      <c r="AC34" s="228">
        <f>'[2]TKJ Perbaikan'!IS2</f>
        <v>83.33</v>
      </c>
      <c r="AD34" s="277" t="str">
        <f t="shared" ref="AD34:AD95" si="3">IF(AA34&gt;=75,"L U L U S","- - -")</f>
        <v>L U L U S</v>
      </c>
      <c r="AE34" s="152"/>
    </row>
    <row r="35" spans="1:31" ht="18.75" customHeight="1" x14ac:dyDescent="0.3">
      <c r="A35" s="84">
        <v>2</v>
      </c>
      <c r="B35" s="135">
        <v>19200038</v>
      </c>
      <c r="C35" s="135" t="s">
        <v>1137</v>
      </c>
      <c r="D35" s="85"/>
      <c r="E35" s="135" t="s">
        <v>1199</v>
      </c>
      <c r="F35" s="133" t="s">
        <v>1261</v>
      </c>
      <c r="G35" s="143" t="s">
        <v>1322</v>
      </c>
      <c r="H35" s="143" t="s">
        <v>1324</v>
      </c>
      <c r="I35" s="143"/>
      <c r="J35" s="143"/>
      <c r="K35" s="133" t="s">
        <v>1327</v>
      </c>
      <c r="L35" s="218" t="s">
        <v>1328</v>
      </c>
      <c r="M35" s="232">
        <f>'[2]TKJ Perbaikan'!Y3</f>
        <v>76</v>
      </c>
      <c r="N35" s="119">
        <f>'[2]TKJ Perbaikan'!AN3</f>
        <v>80</v>
      </c>
      <c r="O35" s="119">
        <f>'[2]TKJ Perbaikan'!BC3</f>
        <v>80</v>
      </c>
      <c r="P35" s="119">
        <f>'[2]TKJ Perbaikan'!BR3</f>
        <v>78</v>
      </c>
      <c r="Q35" s="119">
        <f>'[2]TKJ Perbaikan'!BY3</f>
        <v>79.5</v>
      </c>
      <c r="R35" s="227">
        <f>'[2]TKJ Perbaikan'!CL3</f>
        <v>78</v>
      </c>
      <c r="S35" s="232">
        <f>'[2]TKJ Perbaikan'!CS3</f>
        <v>79.5</v>
      </c>
      <c r="T35" s="119">
        <f>'[2]TKJ Perbaikan'!DB3</f>
        <v>82.125</v>
      </c>
      <c r="U35" s="227">
        <f>'[2]TKJ Perbaikan'!EC3</f>
        <v>94</v>
      </c>
      <c r="V35" s="232">
        <f>'[2]TKJ Perbaikan'!EQ3</f>
        <v>83.984999999999999</v>
      </c>
      <c r="W35" s="119">
        <f>'[2]TKJ Perbaikan'!EV3</f>
        <v>76</v>
      </c>
      <c r="X35" s="119">
        <f>'[2]TKJ Perbaikan'!FA3</f>
        <v>80.5</v>
      </c>
      <c r="Y35" s="262">
        <f>'[2]TKJ Perbaikan'!GA3</f>
        <v>80.182291666666671</v>
      </c>
      <c r="Z35" s="263">
        <f>'[2]TKJ Perbaikan'!IN3</f>
        <v>83.1388888888889</v>
      </c>
      <c r="AA35" s="228">
        <f t="shared" si="2"/>
        <v>80.780798611111109</v>
      </c>
      <c r="AB35" s="228">
        <f>'[2]TKJ Perbaikan'!IR3</f>
        <v>93</v>
      </c>
      <c r="AC35" s="228">
        <f>'[2]TKJ Perbaikan'!IS3</f>
        <v>84.424999999999997</v>
      </c>
      <c r="AD35" s="277" t="str">
        <f t="shared" si="3"/>
        <v>L U L U S</v>
      </c>
      <c r="AE35" s="152"/>
    </row>
    <row r="36" spans="1:31" ht="18.75" customHeight="1" x14ac:dyDescent="0.3">
      <c r="A36" s="84">
        <v>3</v>
      </c>
      <c r="B36" s="135">
        <v>19200039</v>
      </c>
      <c r="C36" s="135" t="s">
        <v>1138</v>
      </c>
      <c r="D36" s="85"/>
      <c r="E36" s="135" t="s">
        <v>1200</v>
      </c>
      <c r="F36" s="133" t="s">
        <v>1262</v>
      </c>
      <c r="G36" s="143" t="s">
        <v>1322</v>
      </c>
      <c r="H36" s="143" t="s">
        <v>1324</v>
      </c>
      <c r="I36" s="143"/>
      <c r="J36" s="143"/>
      <c r="K36" s="133" t="s">
        <v>1329</v>
      </c>
      <c r="L36" s="218" t="s">
        <v>1330</v>
      </c>
      <c r="M36" s="232">
        <f>'[2]TKJ Perbaikan'!Y4</f>
        <v>78</v>
      </c>
      <c r="N36" s="119">
        <f>'[2]TKJ Perbaikan'!AN4</f>
        <v>80</v>
      </c>
      <c r="O36" s="119">
        <f>'[2]TKJ Perbaikan'!BC4</f>
        <v>80</v>
      </c>
      <c r="P36" s="119">
        <f>'[2]TKJ Perbaikan'!BR4</f>
        <v>77</v>
      </c>
      <c r="Q36" s="119">
        <f>'[2]TKJ Perbaikan'!BY4</f>
        <v>81.25</v>
      </c>
      <c r="R36" s="227">
        <f>'[2]TKJ Perbaikan'!CL4</f>
        <v>75</v>
      </c>
      <c r="S36" s="232">
        <f>'[2]TKJ Perbaikan'!CS4</f>
        <v>79.75</v>
      </c>
      <c r="T36" s="119">
        <f>'[2]TKJ Perbaikan'!DB4</f>
        <v>83.25</v>
      </c>
      <c r="U36" s="227">
        <f>'[2]TKJ Perbaikan'!EC4</f>
        <v>94</v>
      </c>
      <c r="V36" s="232">
        <f>'[2]TKJ Perbaikan'!EQ4</f>
        <v>79.5</v>
      </c>
      <c r="W36" s="119">
        <f>'[2]TKJ Perbaikan'!EV4</f>
        <v>77</v>
      </c>
      <c r="X36" s="119">
        <f>'[2]TKJ Perbaikan'!FA4</f>
        <v>77.75</v>
      </c>
      <c r="Y36" s="262">
        <f>'[2]TKJ Perbaikan'!GA4</f>
        <v>78.110416666666666</v>
      </c>
      <c r="Z36" s="263">
        <f>'[2]TKJ Perbaikan'!IN4</f>
        <v>82.168518518518511</v>
      </c>
      <c r="AA36" s="228">
        <f t="shared" si="2"/>
        <v>80.198495370370367</v>
      </c>
      <c r="AB36" s="228">
        <f>'[2]TKJ Perbaikan'!IR4</f>
        <v>82</v>
      </c>
      <c r="AC36" s="228">
        <f>'[2]TKJ Perbaikan'!IS4</f>
        <v>85</v>
      </c>
      <c r="AD36" s="277" t="str">
        <f t="shared" si="3"/>
        <v>L U L U S</v>
      </c>
      <c r="AE36" s="152"/>
    </row>
    <row r="37" spans="1:31" ht="18.75" customHeight="1" x14ac:dyDescent="0.3">
      <c r="A37" s="84">
        <v>4</v>
      </c>
      <c r="B37" s="135">
        <v>19200040</v>
      </c>
      <c r="C37" s="135" t="s">
        <v>1139</v>
      </c>
      <c r="D37" s="85"/>
      <c r="E37" s="135" t="s">
        <v>1201</v>
      </c>
      <c r="F37" s="133" t="s">
        <v>1263</v>
      </c>
      <c r="G37" s="143" t="s">
        <v>1322</v>
      </c>
      <c r="H37" s="143" t="s">
        <v>1324</v>
      </c>
      <c r="I37" s="143"/>
      <c r="J37" s="143"/>
      <c r="K37" s="133" t="s">
        <v>1331</v>
      </c>
      <c r="L37" s="218" t="s">
        <v>1332</v>
      </c>
      <c r="M37" s="232">
        <f>'[2]TKJ Perbaikan'!Y5</f>
        <v>77</v>
      </c>
      <c r="N37" s="119">
        <f>'[2]TKJ Perbaikan'!AN5</f>
        <v>80</v>
      </c>
      <c r="O37" s="119">
        <f>'[2]TKJ Perbaikan'!BC5</f>
        <v>80</v>
      </c>
      <c r="P37" s="119">
        <f>'[2]TKJ Perbaikan'!BR5</f>
        <v>78</v>
      </c>
      <c r="Q37" s="119">
        <f>'[2]TKJ Perbaikan'!BY5</f>
        <v>80.75</v>
      </c>
      <c r="R37" s="227">
        <f>'[2]TKJ Perbaikan'!CL5</f>
        <v>75</v>
      </c>
      <c r="S37" s="232">
        <f>'[2]TKJ Perbaikan'!CS5</f>
        <v>79</v>
      </c>
      <c r="T37" s="119">
        <f>'[2]TKJ Perbaikan'!DB5</f>
        <v>81.375</v>
      </c>
      <c r="U37" s="227">
        <f>'[2]TKJ Perbaikan'!EC5</f>
        <v>94</v>
      </c>
      <c r="V37" s="232">
        <f>'[2]TKJ Perbaikan'!EQ5</f>
        <v>80.197499999999991</v>
      </c>
      <c r="W37" s="119">
        <f>'[2]TKJ Perbaikan'!EV5</f>
        <v>77.5</v>
      </c>
      <c r="X37" s="119">
        <f>'[2]TKJ Perbaikan'!FA5</f>
        <v>78.25</v>
      </c>
      <c r="Y37" s="262">
        <f>'[2]TKJ Perbaikan'!GA5</f>
        <v>79.204166666666666</v>
      </c>
      <c r="Z37" s="263">
        <f>'[2]TKJ Perbaikan'!IN5</f>
        <v>80.898148148148152</v>
      </c>
      <c r="AA37" s="228">
        <f t="shared" si="2"/>
        <v>80.083915343915351</v>
      </c>
      <c r="AB37" s="228">
        <f>'[2]TKJ Perbaikan'!IR5</f>
        <v>80</v>
      </c>
      <c r="AC37" s="228">
        <f>'[2]TKJ Perbaikan'!IS5</f>
        <v>79.7</v>
      </c>
      <c r="AD37" s="277" t="str">
        <f t="shared" si="3"/>
        <v>L U L U S</v>
      </c>
      <c r="AE37" s="152"/>
    </row>
    <row r="38" spans="1:31" ht="18.75" customHeight="1" x14ac:dyDescent="0.3">
      <c r="A38" s="84">
        <v>5</v>
      </c>
      <c r="B38" s="135">
        <v>19200041</v>
      </c>
      <c r="C38" s="135" t="s">
        <v>1140</v>
      </c>
      <c r="D38" s="85"/>
      <c r="E38" s="135" t="s">
        <v>1202</v>
      </c>
      <c r="F38" s="133" t="s">
        <v>1264</v>
      </c>
      <c r="G38" s="143" t="s">
        <v>1322</v>
      </c>
      <c r="H38" s="143" t="s">
        <v>1324</v>
      </c>
      <c r="I38" s="143"/>
      <c r="J38" s="143"/>
      <c r="K38" s="133" t="s">
        <v>1333</v>
      </c>
      <c r="L38" s="218" t="s">
        <v>1334</v>
      </c>
      <c r="M38" s="232">
        <f>'[2]TKJ Perbaikan'!Y6</f>
        <v>75</v>
      </c>
      <c r="N38" s="119">
        <f>'[2]TKJ Perbaikan'!AN6</f>
        <v>77</v>
      </c>
      <c r="O38" s="119">
        <f>'[2]TKJ Perbaikan'!BC6</f>
        <v>80</v>
      </c>
      <c r="P38" s="119">
        <f>'[2]TKJ Perbaikan'!BR6</f>
        <v>77</v>
      </c>
      <c r="Q38" s="119">
        <f>'[2]TKJ Perbaikan'!BY6</f>
        <v>81</v>
      </c>
      <c r="R38" s="227">
        <f>'[2]TKJ Perbaikan'!CL6</f>
        <v>75</v>
      </c>
      <c r="S38" s="232">
        <f>'[2]TKJ Perbaikan'!CS6</f>
        <v>79.75</v>
      </c>
      <c r="T38" s="119">
        <f>'[2]TKJ Perbaikan'!DB6</f>
        <v>82.25</v>
      </c>
      <c r="U38" s="227">
        <f>'[2]TKJ Perbaikan'!EC6</f>
        <v>98</v>
      </c>
      <c r="V38" s="232">
        <f>'[2]TKJ Perbaikan'!EQ6</f>
        <v>80.835000000000008</v>
      </c>
      <c r="W38" s="119">
        <f>'[2]TKJ Perbaikan'!EV6</f>
        <v>77.25</v>
      </c>
      <c r="X38" s="119">
        <f>'[2]TKJ Perbaikan'!FA6</f>
        <v>76</v>
      </c>
      <c r="Y38" s="262">
        <f>'[2]TKJ Perbaikan'!GA6</f>
        <v>78.722916666666663</v>
      </c>
      <c r="Z38" s="263">
        <f>'[2]TKJ Perbaikan'!IN6</f>
        <v>80.657407407407405</v>
      </c>
      <c r="AA38" s="228">
        <f t="shared" si="2"/>
        <v>79.890380291005286</v>
      </c>
      <c r="AB38" s="228">
        <f>'[2]TKJ Perbaikan'!IR6</f>
        <v>87</v>
      </c>
      <c r="AC38" s="228">
        <f>'[2]TKJ Perbaikan'!IS6</f>
        <v>84.674999999999997</v>
      </c>
      <c r="AD38" s="277" t="str">
        <f t="shared" si="3"/>
        <v>L U L U S</v>
      </c>
      <c r="AE38" s="152"/>
    </row>
    <row r="39" spans="1:31" ht="18.75" customHeight="1" x14ac:dyDescent="0.3">
      <c r="A39" s="84">
        <v>6</v>
      </c>
      <c r="B39" s="135">
        <v>19200042</v>
      </c>
      <c r="C39" s="135" t="s">
        <v>1141</v>
      </c>
      <c r="D39" s="85"/>
      <c r="E39" s="135" t="s">
        <v>1203</v>
      </c>
      <c r="F39" s="133" t="s">
        <v>1265</v>
      </c>
      <c r="G39" s="143" t="s">
        <v>1322</v>
      </c>
      <c r="H39" s="143" t="s">
        <v>1324</v>
      </c>
      <c r="I39" s="143"/>
      <c r="J39" s="143"/>
      <c r="K39" s="133" t="s">
        <v>1335</v>
      </c>
      <c r="L39" s="218" t="s">
        <v>1336</v>
      </c>
      <c r="M39" s="232">
        <f>'[2]TKJ Perbaikan'!Y7</f>
        <v>75</v>
      </c>
      <c r="N39" s="119">
        <f>'[2]TKJ Perbaikan'!AN7</f>
        <v>75</v>
      </c>
      <c r="O39" s="119">
        <f>'[2]TKJ Perbaikan'!BC7</f>
        <v>80</v>
      </c>
      <c r="P39" s="119">
        <f>'[2]TKJ Perbaikan'!BR7</f>
        <v>76</v>
      </c>
      <c r="Q39" s="119">
        <f>'[2]TKJ Perbaikan'!BY7</f>
        <v>81.75</v>
      </c>
      <c r="R39" s="227">
        <f>'[2]TKJ Perbaikan'!CL7</f>
        <v>75</v>
      </c>
      <c r="S39" s="232">
        <f>'[2]TKJ Perbaikan'!CS7</f>
        <v>79.5</v>
      </c>
      <c r="T39" s="119">
        <f>'[2]TKJ Perbaikan'!DB7</f>
        <v>80.875</v>
      </c>
      <c r="U39" s="227">
        <f>'[2]TKJ Perbaikan'!EC7</f>
        <v>94</v>
      </c>
      <c r="V39" s="232">
        <f>'[2]TKJ Perbaikan'!EQ7</f>
        <v>79.506666666666661</v>
      </c>
      <c r="W39" s="119">
        <f>'[2]TKJ Perbaikan'!EV7</f>
        <v>78</v>
      </c>
      <c r="X39" s="119">
        <f>'[2]TKJ Perbaikan'!FA7</f>
        <v>77.5</v>
      </c>
      <c r="Y39" s="262">
        <f>'[2]TKJ Perbaikan'!GA7</f>
        <v>78.362499999999997</v>
      </c>
      <c r="Z39" s="263">
        <f>'[2]TKJ Perbaikan'!IN7</f>
        <v>80.606481481481481</v>
      </c>
      <c r="AA39" s="228">
        <f t="shared" si="2"/>
        <v>79.364332010582004</v>
      </c>
      <c r="AB39" s="228">
        <f>'[2]TKJ Perbaikan'!IR7</f>
        <v>79</v>
      </c>
      <c r="AC39" s="228">
        <f>'[2]TKJ Perbaikan'!IS7</f>
        <v>71.5</v>
      </c>
      <c r="AD39" s="277" t="str">
        <f t="shared" si="3"/>
        <v>L U L U S</v>
      </c>
      <c r="AE39" s="152"/>
    </row>
    <row r="40" spans="1:31" ht="18.75" customHeight="1" x14ac:dyDescent="0.3">
      <c r="A40" s="84">
        <v>7</v>
      </c>
      <c r="B40" s="135">
        <v>19200043</v>
      </c>
      <c r="C40" s="135" t="s">
        <v>1142</v>
      </c>
      <c r="D40" s="85"/>
      <c r="E40" s="135" t="s">
        <v>1204</v>
      </c>
      <c r="F40" s="133" t="s">
        <v>1266</v>
      </c>
      <c r="G40" s="143" t="s">
        <v>1322</v>
      </c>
      <c r="H40" s="143" t="s">
        <v>1324</v>
      </c>
      <c r="I40" s="143"/>
      <c r="J40" s="143"/>
      <c r="K40" s="133" t="s">
        <v>734</v>
      </c>
      <c r="L40" s="218" t="s">
        <v>1337</v>
      </c>
      <c r="M40" s="232">
        <f>'[2]TKJ Perbaikan'!Y8</f>
        <v>85</v>
      </c>
      <c r="N40" s="119">
        <f>'[2]TKJ Perbaikan'!AN8</f>
        <v>76</v>
      </c>
      <c r="O40" s="119">
        <f>'[2]TKJ Perbaikan'!BC8</f>
        <v>80</v>
      </c>
      <c r="P40" s="119">
        <f>'[2]TKJ Perbaikan'!BR8</f>
        <v>76</v>
      </c>
      <c r="Q40" s="119">
        <f>'[2]TKJ Perbaikan'!BY8</f>
        <v>82.25</v>
      </c>
      <c r="R40" s="227">
        <f>'[2]TKJ Perbaikan'!CL8</f>
        <v>75</v>
      </c>
      <c r="S40" s="232">
        <f>'[2]TKJ Perbaikan'!CS8</f>
        <v>79.5</v>
      </c>
      <c r="T40" s="119">
        <f>'[2]TKJ Perbaikan'!DB8</f>
        <v>82.375</v>
      </c>
      <c r="U40" s="227">
        <f>'[2]TKJ Perbaikan'!EC8</f>
        <v>94</v>
      </c>
      <c r="V40" s="232">
        <f>'[2]TKJ Perbaikan'!EQ8</f>
        <v>79.8</v>
      </c>
      <c r="W40" s="119">
        <f>'[2]TKJ Perbaikan'!EV8</f>
        <v>77.25</v>
      </c>
      <c r="X40" s="119">
        <f>'[2]TKJ Perbaikan'!FA8</f>
        <v>77</v>
      </c>
      <c r="Y40" s="262">
        <f>'[2]TKJ Perbaikan'!GA8</f>
        <v>77.96875</v>
      </c>
      <c r="Z40" s="263">
        <f>'[2]TKJ Perbaikan'!IN8</f>
        <v>80.643518518518519</v>
      </c>
      <c r="AA40" s="228">
        <f t="shared" si="2"/>
        <v>80.199090608465596</v>
      </c>
      <c r="AB40" s="228">
        <f>'[2]TKJ Perbaikan'!IR8</f>
        <v>79</v>
      </c>
      <c r="AC40" s="228">
        <f>'[2]TKJ Perbaikan'!IS8</f>
        <v>81.665000000000006</v>
      </c>
      <c r="AD40" s="277" t="str">
        <f t="shared" si="3"/>
        <v>L U L U S</v>
      </c>
      <c r="AE40" s="152"/>
    </row>
    <row r="41" spans="1:31" ht="18.75" customHeight="1" x14ac:dyDescent="0.3">
      <c r="A41" s="84">
        <v>8</v>
      </c>
      <c r="B41" s="135">
        <v>19200044</v>
      </c>
      <c r="C41" s="135" t="s">
        <v>1143</v>
      </c>
      <c r="D41" s="85"/>
      <c r="E41" s="135" t="s">
        <v>1205</v>
      </c>
      <c r="F41" s="133" t="s">
        <v>1267</v>
      </c>
      <c r="G41" s="143" t="s">
        <v>1322</v>
      </c>
      <c r="H41" s="143" t="s">
        <v>1324</v>
      </c>
      <c r="I41" s="143"/>
      <c r="J41" s="143"/>
      <c r="K41" s="133" t="s">
        <v>1338</v>
      </c>
      <c r="L41" s="218" t="s">
        <v>1132</v>
      </c>
      <c r="M41" s="232">
        <f>'[2]TKJ Perbaikan'!Y9</f>
        <v>75</v>
      </c>
      <c r="N41" s="119">
        <f>'[2]TKJ Perbaikan'!AN9</f>
        <v>80</v>
      </c>
      <c r="O41" s="119">
        <f>'[2]TKJ Perbaikan'!BC9</f>
        <v>80</v>
      </c>
      <c r="P41" s="119">
        <f>'[2]TKJ Perbaikan'!BR9</f>
        <v>79</v>
      </c>
      <c r="Q41" s="119">
        <f>'[2]TKJ Perbaikan'!BY9</f>
        <v>80.5</v>
      </c>
      <c r="R41" s="227">
        <f>'[2]TKJ Perbaikan'!CL9</f>
        <v>75</v>
      </c>
      <c r="S41" s="232">
        <f>'[2]TKJ Perbaikan'!CS9</f>
        <v>78.75</v>
      </c>
      <c r="T41" s="119">
        <f>'[2]TKJ Perbaikan'!DB9</f>
        <v>82.375</v>
      </c>
      <c r="U41" s="227">
        <f>'[2]TKJ Perbaikan'!EC9</f>
        <v>94</v>
      </c>
      <c r="V41" s="232">
        <f>'[2]TKJ Perbaikan'!EQ9</f>
        <v>81.977499999999992</v>
      </c>
      <c r="W41" s="119">
        <f>'[2]TKJ Perbaikan'!EV9</f>
        <v>77.75</v>
      </c>
      <c r="X41" s="119">
        <f>'[2]TKJ Perbaikan'!FA9</f>
        <v>78.5</v>
      </c>
      <c r="Y41" s="262">
        <f>'[2]TKJ Perbaikan'!GA9</f>
        <v>78.693749999999994</v>
      </c>
      <c r="Z41" s="263">
        <f>'[2]TKJ Perbaikan'!IN9</f>
        <v>81.239814814814807</v>
      </c>
      <c r="AA41" s="228">
        <f t="shared" si="2"/>
        <v>80.199004629629613</v>
      </c>
      <c r="AB41" s="228">
        <f>'[2]TKJ Perbaikan'!IR9</f>
        <v>82</v>
      </c>
      <c r="AC41" s="228">
        <f>'[2]TKJ Perbaikan'!IS9</f>
        <v>80.3</v>
      </c>
      <c r="AD41" s="277" t="str">
        <f t="shared" si="3"/>
        <v>L U L U S</v>
      </c>
      <c r="AE41" s="152"/>
    </row>
    <row r="42" spans="1:31" ht="18.75" customHeight="1" x14ac:dyDescent="0.3">
      <c r="A42" s="84">
        <v>9</v>
      </c>
      <c r="B42" s="135">
        <v>19200046</v>
      </c>
      <c r="C42" s="135" t="s">
        <v>1144</v>
      </c>
      <c r="D42" s="85"/>
      <c r="E42" s="135" t="s">
        <v>1206</v>
      </c>
      <c r="F42" s="133" t="s">
        <v>1268</v>
      </c>
      <c r="G42" s="143" t="s">
        <v>1322</v>
      </c>
      <c r="H42" s="143" t="s">
        <v>1324</v>
      </c>
      <c r="I42" s="143"/>
      <c r="J42" s="143"/>
      <c r="K42" s="133" t="s">
        <v>1339</v>
      </c>
      <c r="L42" s="218" t="s">
        <v>758</v>
      </c>
      <c r="M42" s="232">
        <f>'[2]TKJ Perbaikan'!Y10</f>
        <v>76</v>
      </c>
      <c r="N42" s="119">
        <f>'[2]TKJ Perbaikan'!AN10</f>
        <v>77</v>
      </c>
      <c r="O42" s="119">
        <f>'[2]TKJ Perbaikan'!BC10</f>
        <v>80</v>
      </c>
      <c r="P42" s="119">
        <f>'[2]TKJ Perbaikan'!BR10</f>
        <v>77</v>
      </c>
      <c r="Q42" s="119">
        <f>'[2]TKJ Perbaikan'!BY10</f>
        <v>79.5</v>
      </c>
      <c r="R42" s="227">
        <f>'[2]TKJ Perbaikan'!CL10</f>
        <v>75</v>
      </c>
      <c r="S42" s="232">
        <f>'[2]TKJ Perbaikan'!CS10</f>
        <v>81.5</v>
      </c>
      <c r="T42" s="119">
        <f>'[2]TKJ Perbaikan'!DB10</f>
        <v>82.75</v>
      </c>
      <c r="U42" s="227">
        <f>'[2]TKJ Perbaikan'!EC10</f>
        <v>94</v>
      </c>
      <c r="V42" s="232">
        <f>'[2]TKJ Perbaikan'!EQ10</f>
        <v>79.258333333333326</v>
      </c>
      <c r="W42" s="119">
        <f>'[2]TKJ Perbaikan'!EV10</f>
        <v>76.75</v>
      </c>
      <c r="X42" s="119">
        <f>'[2]TKJ Perbaikan'!FA10</f>
        <v>76.5</v>
      </c>
      <c r="Y42" s="262">
        <f>'[2]TKJ Perbaikan'!GA10</f>
        <v>78.5625</v>
      </c>
      <c r="Z42" s="263">
        <f>'[2]TKJ Perbaikan'!IN10</f>
        <v>81.702777777777783</v>
      </c>
      <c r="AA42" s="228">
        <f t="shared" si="2"/>
        <v>79.680257936507928</v>
      </c>
      <c r="AB42" s="228">
        <f>'[2]TKJ Perbaikan'!IR10</f>
        <v>81</v>
      </c>
      <c r="AC42" s="228">
        <f>'[2]TKJ Perbaikan'!IS10</f>
        <v>78.75</v>
      </c>
      <c r="AD42" s="277" t="str">
        <f t="shared" si="3"/>
        <v>L U L U S</v>
      </c>
      <c r="AE42" s="152"/>
    </row>
    <row r="43" spans="1:31" ht="18.75" customHeight="1" x14ac:dyDescent="0.3">
      <c r="A43" s="84">
        <v>10</v>
      </c>
      <c r="B43" s="135">
        <v>19200047</v>
      </c>
      <c r="C43" s="135" t="s">
        <v>1145</v>
      </c>
      <c r="D43" s="85"/>
      <c r="E43" s="135" t="s">
        <v>1207</v>
      </c>
      <c r="F43" s="133" t="s">
        <v>1269</v>
      </c>
      <c r="G43" s="143" t="s">
        <v>1322</v>
      </c>
      <c r="H43" s="143" t="s">
        <v>1324</v>
      </c>
      <c r="I43" s="143"/>
      <c r="J43" s="143"/>
      <c r="K43" s="133" t="s">
        <v>1340</v>
      </c>
      <c r="L43" s="218" t="s">
        <v>1341</v>
      </c>
      <c r="M43" s="232">
        <f>'[2]TKJ Perbaikan'!Y11</f>
        <v>75</v>
      </c>
      <c r="N43" s="119">
        <f>'[2]TKJ Perbaikan'!AN11</f>
        <v>80</v>
      </c>
      <c r="O43" s="119">
        <f>'[2]TKJ Perbaikan'!BC11</f>
        <v>80</v>
      </c>
      <c r="P43" s="119">
        <f>'[2]TKJ Perbaikan'!BR11</f>
        <v>77</v>
      </c>
      <c r="Q43" s="119">
        <f>'[2]TKJ Perbaikan'!BY11</f>
        <v>80.5</v>
      </c>
      <c r="R43" s="227">
        <f>'[2]TKJ Perbaikan'!CL11</f>
        <v>75</v>
      </c>
      <c r="S43" s="232">
        <f>'[2]TKJ Perbaikan'!CS11</f>
        <v>80.5</v>
      </c>
      <c r="T43" s="119">
        <f>'[2]TKJ Perbaikan'!DB11</f>
        <v>82.125</v>
      </c>
      <c r="U43" s="227">
        <f>'[2]TKJ Perbaikan'!EC11</f>
        <v>98</v>
      </c>
      <c r="V43" s="232">
        <f>'[2]TKJ Perbaikan'!EQ11</f>
        <v>84.634999999999991</v>
      </c>
      <c r="W43" s="119">
        <f>'[2]TKJ Perbaikan'!EV11</f>
        <v>77</v>
      </c>
      <c r="X43" s="119">
        <f>'[2]TKJ Perbaikan'!FA11</f>
        <v>77.5</v>
      </c>
      <c r="Y43" s="262">
        <f>'[2]TKJ Perbaikan'!GA11</f>
        <v>79.8</v>
      </c>
      <c r="Z43" s="263">
        <f>'[2]TKJ Perbaikan'!IN11</f>
        <v>82.324074074074062</v>
      </c>
      <c r="AA43" s="228">
        <f t="shared" si="2"/>
        <v>80.670291005291006</v>
      </c>
      <c r="AB43" s="228">
        <f>'[2]TKJ Perbaikan'!IR11</f>
        <v>88</v>
      </c>
      <c r="AC43" s="228">
        <f>'[2]TKJ Perbaikan'!IS11</f>
        <v>82.55</v>
      </c>
      <c r="AD43" s="277" t="str">
        <f t="shared" si="3"/>
        <v>L U L U S</v>
      </c>
      <c r="AE43" s="152"/>
    </row>
    <row r="44" spans="1:31" ht="18.75" customHeight="1" x14ac:dyDescent="0.3">
      <c r="A44" s="84">
        <v>11</v>
      </c>
      <c r="B44" s="135">
        <v>19200048</v>
      </c>
      <c r="C44" s="135" t="s">
        <v>1146</v>
      </c>
      <c r="D44" s="85"/>
      <c r="E44" s="135" t="s">
        <v>1208</v>
      </c>
      <c r="F44" s="133" t="s">
        <v>1270</v>
      </c>
      <c r="G44" s="143" t="s">
        <v>1322</v>
      </c>
      <c r="H44" s="143" t="s">
        <v>1324</v>
      </c>
      <c r="I44" s="143"/>
      <c r="J44" s="143"/>
      <c r="K44" s="133" t="s">
        <v>1342</v>
      </c>
      <c r="L44" s="218" t="s">
        <v>1343</v>
      </c>
      <c r="M44" s="232">
        <f>'[2]TKJ Perbaikan'!Y12</f>
        <v>75</v>
      </c>
      <c r="N44" s="119">
        <f>'[2]TKJ Perbaikan'!AN12</f>
        <v>77</v>
      </c>
      <c r="O44" s="119">
        <f>'[2]TKJ Perbaikan'!BC12</f>
        <v>80</v>
      </c>
      <c r="P44" s="119">
        <f>'[2]TKJ Perbaikan'!BR12</f>
        <v>77</v>
      </c>
      <c r="Q44" s="119">
        <f>'[2]TKJ Perbaikan'!BY12</f>
        <v>82.5</v>
      </c>
      <c r="R44" s="227">
        <f>'[2]TKJ Perbaikan'!CL12</f>
        <v>75</v>
      </c>
      <c r="S44" s="232">
        <f>'[2]TKJ Perbaikan'!CS12</f>
        <v>79.5</v>
      </c>
      <c r="T44" s="119">
        <f>'[2]TKJ Perbaikan'!DB12</f>
        <v>82.75</v>
      </c>
      <c r="U44" s="227">
        <f>'[2]TKJ Perbaikan'!EC12</f>
        <v>94</v>
      </c>
      <c r="V44" s="232">
        <f>'[2]TKJ Perbaikan'!EQ12</f>
        <v>80.105000000000004</v>
      </c>
      <c r="W44" s="119">
        <f>'[2]TKJ Perbaikan'!EV12</f>
        <v>77.25</v>
      </c>
      <c r="X44" s="119">
        <f>'[2]TKJ Perbaikan'!FA12</f>
        <v>75.75</v>
      </c>
      <c r="Y44" s="262">
        <f>'[2]TKJ Perbaikan'!GA12</f>
        <v>79.385416666666671</v>
      </c>
      <c r="Z44" s="263">
        <f>'[2]TKJ Perbaikan'!IN12</f>
        <v>80.793518518518525</v>
      </c>
      <c r="AA44" s="228">
        <f t="shared" si="2"/>
        <v>79.71670965608466</v>
      </c>
      <c r="AB44" s="228">
        <f>'[2]TKJ Perbaikan'!IR12</f>
        <v>86</v>
      </c>
      <c r="AC44" s="228">
        <f>'[2]TKJ Perbaikan'!IS12</f>
        <v>88.1</v>
      </c>
      <c r="AD44" s="277" t="str">
        <f t="shared" si="3"/>
        <v>L U L U S</v>
      </c>
      <c r="AE44" s="152"/>
    </row>
    <row r="45" spans="1:31" ht="18.75" customHeight="1" x14ac:dyDescent="0.3">
      <c r="A45" s="84">
        <v>12</v>
      </c>
      <c r="B45" s="135">
        <v>19200049</v>
      </c>
      <c r="C45" s="135" t="s">
        <v>1147</v>
      </c>
      <c r="D45" s="85"/>
      <c r="E45" s="135" t="s">
        <v>1209</v>
      </c>
      <c r="F45" s="133" t="s">
        <v>1271</v>
      </c>
      <c r="G45" s="143" t="s">
        <v>1322</v>
      </c>
      <c r="H45" s="143" t="s">
        <v>1324</v>
      </c>
      <c r="I45" s="143"/>
      <c r="J45" s="143"/>
      <c r="K45" s="133" t="s">
        <v>1344</v>
      </c>
      <c r="L45" s="218" t="s">
        <v>1345</v>
      </c>
      <c r="M45" s="232">
        <f>'[2]TKJ Perbaikan'!Y13</f>
        <v>75</v>
      </c>
      <c r="N45" s="119">
        <f>'[2]TKJ Perbaikan'!AN13</f>
        <v>76</v>
      </c>
      <c r="O45" s="119">
        <f>'[2]TKJ Perbaikan'!BC13</f>
        <v>80</v>
      </c>
      <c r="P45" s="119">
        <f>'[2]TKJ Perbaikan'!BR13</f>
        <v>78</v>
      </c>
      <c r="Q45" s="119">
        <f>'[2]TKJ Perbaikan'!BY13</f>
        <v>81.25</v>
      </c>
      <c r="R45" s="227">
        <f>'[2]TKJ Perbaikan'!CL13</f>
        <v>75</v>
      </c>
      <c r="S45" s="232">
        <f>'[2]TKJ Perbaikan'!CS13</f>
        <v>78</v>
      </c>
      <c r="T45" s="119">
        <f>'[2]TKJ Perbaikan'!DB13</f>
        <v>82</v>
      </c>
      <c r="U45" s="227">
        <f>'[2]TKJ Perbaikan'!EC13</f>
        <v>94</v>
      </c>
      <c r="V45" s="232">
        <f>'[2]TKJ Perbaikan'!EQ13</f>
        <v>80.674999999999997</v>
      </c>
      <c r="W45" s="119">
        <f>'[2]TKJ Perbaikan'!EV13</f>
        <v>76.5</v>
      </c>
      <c r="X45" s="119">
        <f>'[2]TKJ Perbaikan'!FA13</f>
        <v>78</v>
      </c>
      <c r="Y45" s="262">
        <f>'[2]TKJ Perbaikan'!GA13</f>
        <v>79.025000000000006</v>
      </c>
      <c r="Z45" s="263">
        <f>'[2]TKJ Perbaikan'!IN13</f>
        <v>80.237037037037041</v>
      </c>
      <c r="AA45" s="228">
        <f t="shared" si="2"/>
        <v>79.54907407407407</v>
      </c>
      <c r="AB45" s="228">
        <f>'[2]TKJ Perbaikan'!IR13</f>
        <v>87</v>
      </c>
      <c r="AC45" s="228">
        <f>'[2]TKJ Perbaikan'!IS13</f>
        <v>83.834999999999994</v>
      </c>
      <c r="AD45" s="277" t="str">
        <f t="shared" si="3"/>
        <v>L U L U S</v>
      </c>
      <c r="AE45" s="152"/>
    </row>
    <row r="46" spans="1:31" ht="18.75" customHeight="1" x14ac:dyDescent="0.3">
      <c r="A46" s="84">
        <v>13</v>
      </c>
      <c r="B46" s="135">
        <v>19200050</v>
      </c>
      <c r="C46" s="135" t="s">
        <v>1148</v>
      </c>
      <c r="D46" s="85"/>
      <c r="E46" s="135" t="s">
        <v>1210</v>
      </c>
      <c r="F46" s="133" t="s">
        <v>1272</v>
      </c>
      <c r="G46" s="143" t="s">
        <v>1322</v>
      </c>
      <c r="H46" s="143" t="s">
        <v>1324</v>
      </c>
      <c r="I46" s="143"/>
      <c r="J46" s="143"/>
      <c r="K46" s="133" t="s">
        <v>1346</v>
      </c>
      <c r="L46" s="218" t="s">
        <v>1347</v>
      </c>
      <c r="M46" s="232">
        <f>'[2]TKJ Perbaikan'!Y14</f>
        <v>80</v>
      </c>
      <c r="N46" s="119">
        <f>'[2]TKJ Perbaikan'!AN14</f>
        <v>76</v>
      </c>
      <c r="O46" s="119">
        <f>'[2]TKJ Perbaikan'!BC14</f>
        <v>80</v>
      </c>
      <c r="P46" s="119">
        <f>'[2]TKJ Perbaikan'!BR14</f>
        <v>78</v>
      </c>
      <c r="Q46" s="119">
        <f>'[2]TKJ Perbaikan'!BY14</f>
        <v>81.5</v>
      </c>
      <c r="R46" s="227">
        <f>'[2]TKJ Perbaikan'!CL14</f>
        <v>75</v>
      </c>
      <c r="S46" s="232">
        <f>'[2]TKJ Perbaikan'!CS14</f>
        <v>81.5</v>
      </c>
      <c r="T46" s="119">
        <f>'[2]TKJ Perbaikan'!DB14</f>
        <v>84.75</v>
      </c>
      <c r="U46" s="227">
        <f>'[2]TKJ Perbaikan'!EC14</f>
        <v>94</v>
      </c>
      <c r="V46" s="232">
        <f>'[2]TKJ Perbaikan'!EQ14</f>
        <v>82.82</v>
      </c>
      <c r="W46" s="119">
        <f>'[2]TKJ Perbaikan'!EV14</f>
        <v>76.5</v>
      </c>
      <c r="X46" s="119">
        <f>'[2]TKJ Perbaikan'!FA14</f>
        <v>79.5</v>
      </c>
      <c r="Y46" s="262">
        <f>'[2]TKJ Perbaikan'!GA14</f>
        <v>81.301041666666663</v>
      </c>
      <c r="Z46" s="263">
        <f>'[2]TKJ Perbaikan'!IN14</f>
        <v>81.688888888888897</v>
      </c>
      <c r="AA46" s="228">
        <f t="shared" si="2"/>
        <v>80.897137896825384</v>
      </c>
      <c r="AB46" s="228">
        <f>'[2]TKJ Perbaikan'!IR14</f>
        <v>82</v>
      </c>
      <c r="AC46" s="228">
        <f>'[2]TKJ Perbaikan'!IS14</f>
        <v>81.95</v>
      </c>
      <c r="AD46" s="277" t="str">
        <f t="shared" si="3"/>
        <v>L U L U S</v>
      </c>
      <c r="AE46" s="152"/>
    </row>
    <row r="47" spans="1:31" ht="18.75" customHeight="1" x14ac:dyDescent="0.3">
      <c r="A47" s="84">
        <v>14</v>
      </c>
      <c r="B47" s="135">
        <v>19200051</v>
      </c>
      <c r="C47" s="135" t="s">
        <v>1149</v>
      </c>
      <c r="D47" s="85"/>
      <c r="E47" s="135" t="s">
        <v>1211</v>
      </c>
      <c r="F47" s="133" t="s">
        <v>1273</v>
      </c>
      <c r="G47" s="143" t="s">
        <v>1322</v>
      </c>
      <c r="H47" s="143" t="s">
        <v>1324</v>
      </c>
      <c r="I47" s="143"/>
      <c r="J47" s="143"/>
      <c r="K47" s="133" t="s">
        <v>1348</v>
      </c>
      <c r="L47" s="218" t="s">
        <v>1349</v>
      </c>
      <c r="M47" s="232">
        <f>'[2]TKJ Perbaikan'!Y15</f>
        <v>75</v>
      </c>
      <c r="N47" s="119">
        <f>'[2]TKJ Perbaikan'!AN15</f>
        <v>77</v>
      </c>
      <c r="O47" s="119">
        <f>'[2]TKJ Perbaikan'!BC15</f>
        <v>80</v>
      </c>
      <c r="P47" s="119">
        <f>'[2]TKJ Perbaikan'!BR15</f>
        <v>77</v>
      </c>
      <c r="Q47" s="119">
        <f>'[2]TKJ Perbaikan'!BY15</f>
        <v>81.75</v>
      </c>
      <c r="R47" s="227">
        <f>'[2]TKJ Perbaikan'!CL15</f>
        <v>75</v>
      </c>
      <c r="S47" s="232">
        <f>'[2]TKJ Perbaikan'!CS15</f>
        <v>78.5</v>
      </c>
      <c r="T47" s="119">
        <f>'[2]TKJ Perbaikan'!DB15</f>
        <v>82.5</v>
      </c>
      <c r="U47" s="227">
        <f>'[2]TKJ Perbaikan'!EC15</f>
        <v>94</v>
      </c>
      <c r="V47" s="232">
        <f>'[2]TKJ Perbaikan'!EQ15</f>
        <v>80.849999999999994</v>
      </c>
      <c r="W47" s="119">
        <f>'[2]TKJ Perbaikan'!EV15</f>
        <v>77.75</v>
      </c>
      <c r="X47" s="119">
        <f>'[2]TKJ Perbaikan'!FA15</f>
        <v>76</v>
      </c>
      <c r="Y47" s="262">
        <f>'[2]TKJ Perbaikan'!GA15</f>
        <v>78.2</v>
      </c>
      <c r="Z47" s="263">
        <f>'[2]TKJ Perbaikan'!IN15</f>
        <v>80.007407407407399</v>
      </c>
      <c r="AA47" s="228">
        <f t="shared" si="2"/>
        <v>79.539814814814804</v>
      </c>
      <c r="AB47" s="228">
        <f>'[2]TKJ Perbaikan'!IR15</f>
        <v>79</v>
      </c>
      <c r="AC47" s="228">
        <f>'[2]TKJ Perbaikan'!IS15</f>
        <v>87.2</v>
      </c>
      <c r="AD47" s="277" t="str">
        <f t="shared" si="3"/>
        <v>L U L U S</v>
      </c>
      <c r="AE47" s="152"/>
    </row>
    <row r="48" spans="1:31" ht="18.75" customHeight="1" x14ac:dyDescent="0.3">
      <c r="A48" s="84">
        <v>15</v>
      </c>
      <c r="B48" s="135">
        <v>19200052</v>
      </c>
      <c r="C48" s="135" t="s">
        <v>1150</v>
      </c>
      <c r="D48" s="85"/>
      <c r="E48" s="135" t="s">
        <v>1212</v>
      </c>
      <c r="F48" s="133" t="s">
        <v>1274</v>
      </c>
      <c r="G48" s="143" t="s">
        <v>1322</v>
      </c>
      <c r="H48" s="143" t="s">
        <v>1324</v>
      </c>
      <c r="I48" s="143"/>
      <c r="J48" s="143"/>
      <c r="K48" s="133" t="s">
        <v>1350</v>
      </c>
      <c r="L48" s="218" t="s">
        <v>1351</v>
      </c>
      <c r="M48" s="232">
        <f>'[2]TKJ Perbaikan'!Y16</f>
        <v>80</v>
      </c>
      <c r="N48" s="119">
        <f>'[2]TKJ Perbaikan'!AN16</f>
        <v>77</v>
      </c>
      <c r="O48" s="119">
        <f>'[2]TKJ Perbaikan'!BC16</f>
        <v>80</v>
      </c>
      <c r="P48" s="119">
        <f>'[2]TKJ Perbaikan'!BR16</f>
        <v>78</v>
      </c>
      <c r="Q48" s="119">
        <f>'[2]TKJ Perbaikan'!BY16</f>
        <v>82.25</v>
      </c>
      <c r="R48" s="227">
        <f>'[2]TKJ Perbaikan'!CL16</f>
        <v>75</v>
      </c>
      <c r="S48" s="232">
        <f>'[2]TKJ Perbaikan'!CS16</f>
        <v>79</v>
      </c>
      <c r="T48" s="119">
        <f>'[2]TKJ Perbaikan'!DB16</f>
        <v>81.75</v>
      </c>
      <c r="U48" s="227">
        <f>'[2]TKJ Perbaikan'!EC16</f>
        <v>94</v>
      </c>
      <c r="V48" s="232">
        <f>'[2]TKJ Perbaikan'!EQ16</f>
        <v>82.135000000000005</v>
      </c>
      <c r="W48" s="119">
        <f>'[2]TKJ Perbaikan'!EV16</f>
        <v>76.75</v>
      </c>
      <c r="X48" s="119">
        <f>'[2]TKJ Perbaikan'!FA16</f>
        <v>78.25</v>
      </c>
      <c r="Y48" s="262">
        <f>'[2]TKJ Perbaikan'!GA16</f>
        <v>80.25</v>
      </c>
      <c r="Z48" s="263">
        <f>'[2]TKJ Perbaikan'!IN16</f>
        <v>81.123148148148161</v>
      </c>
      <c r="AA48" s="228">
        <f t="shared" si="2"/>
        <v>80.393439153439161</v>
      </c>
      <c r="AB48" s="228">
        <f>'[2]TKJ Perbaikan'!IR16</f>
        <v>87</v>
      </c>
      <c r="AC48" s="228">
        <f>'[2]TKJ Perbaikan'!IS16</f>
        <v>83.75</v>
      </c>
      <c r="AD48" s="277" t="str">
        <f t="shared" si="3"/>
        <v>L U L U S</v>
      </c>
      <c r="AE48" s="152"/>
    </row>
    <row r="49" spans="1:31" ht="18.75" customHeight="1" x14ac:dyDescent="0.3">
      <c r="A49" s="84">
        <v>16</v>
      </c>
      <c r="B49" s="135">
        <v>19200053</v>
      </c>
      <c r="C49" s="135" t="s">
        <v>1151</v>
      </c>
      <c r="D49" s="85"/>
      <c r="E49" s="135" t="s">
        <v>1213</v>
      </c>
      <c r="F49" s="133" t="s">
        <v>1275</v>
      </c>
      <c r="G49" s="143" t="s">
        <v>1322</v>
      </c>
      <c r="H49" s="143" t="s">
        <v>1324</v>
      </c>
      <c r="I49" s="143"/>
      <c r="J49" s="143"/>
      <c r="K49" s="133" t="s">
        <v>874</v>
      </c>
      <c r="L49" s="218" t="s">
        <v>1352</v>
      </c>
      <c r="M49" s="232">
        <f>'[2]TKJ Perbaikan'!Y17</f>
        <v>76</v>
      </c>
      <c r="N49" s="119">
        <f>'[2]TKJ Perbaikan'!AN17</f>
        <v>80</v>
      </c>
      <c r="O49" s="119">
        <f>'[2]TKJ Perbaikan'!BC17</f>
        <v>80</v>
      </c>
      <c r="P49" s="119">
        <f>'[2]TKJ Perbaikan'!BR17</f>
        <v>76</v>
      </c>
      <c r="Q49" s="119">
        <f>'[2]TKJ Perbaikan'!BY17</f>
        <v>80</v>
      </c>
      <c r="R49" s="227">
        <f>'[2]TKJ Perbaikan'!CL17</f>
        <v>78</v>
      </c>
      <c r="S49" s="232">
        <f>'[2]TKJ Perbaikan'!CS17</f>
        <v>79.5</v>
      </c>
      <c r="T49" s="119">
        <f>'[2]TKJ Perbaikan'!DB17</f>
        <v>80.25</v>
      </c>
      <c r="U49" s="227">
        <f>'[2]TKJ Perbaikan'!EC17</f>
        <v>94</v>
      </c>
      <c r="V49" s="232">
        <f>'[2]TKJ Perbaikan'!EQ17</f>
        <v>80.90821428571428</v>
      </c>
      <c r="W49" s="119">
        <f>'[2]TKJ Perbaikan'!EV17</f>
        <v>77.25</v>
      </c>
      <c r="X49" s="119">
        <f>'[2]TKJ Perbaikan'!FA17</f>
        <v>78.5</v>
      </c>
      <c r="Y49" s="262">
        <f>'[2]TKJ Perbaikan'!GA17</f>
        <v>79.650000000000006</v>
      </c>
      <c r="Z49" s="263">
        <f>'[2]TKJ Perbaikan'!IN17</f>
        <v>81.858333333333334</v>
      </c>
      <c r="AA49" s="228">
        <f t="shared" si="2"/>
        <v>80.136896258503398</v>
      </c>
      <c r="AB49" s="228">
        <f>'[2]TKJ Perbaikan'!IR17</f>
        <v>82</v>
      </c>
      <c r="AC49" s="228">
        <f>'[2]TKJ Perbaikan'!IS17</f>
        <v>85.075000000000003</v>
      </c>
      <c r="AD49" s="277" t="str">
        <f t="shared" si="3"/>
        <v>L U L U S</v>
      </c>
      <c r="AE49" s="152"/>
    </row>
    <row r="50" spans="1:31" ht="18.75" customHeight="1" x14ac:dyDescent="0.3">
      <c r="A50" s="84">
        <v>17</v>
      </c>
      <c r="B50" s="135">
        <v>19200054</v>
      </c>
      <c r="C50" s="135" t="s">
        <v>1152</v>
      </c>
      <c r="D50" s="85"/>
      <c r="E50" s="135" t="s">
        <v>1214</v>
      </c>
      <c r="F50" s="133" t="s">
        <v>1276</v>
      </c>
      <c r="G50" s="143" t="s">
        <v>1322</v>
      </c>
      <c r="H50" s="143" t="s">
        <v>1324</v>
      </c>
      <c r="I50" s="143"/>
      <c r="J50" s="143"/>
      <c r="K50" s="133" t="s">
        <v>650</v>
      </c>
      <c r="L50" s="218" t="s">
        <v>1353</v>
      </c>
      <c r="M50" s="232">
        <f>'[2]TKJ Perbaikan'!Y18</f>
        <v>85</v>
      </c>
      <c r="N50" s="119">
        <f>'[2]TKJ Perbaikan'!AN18</f>
        <v>77</v>
      </c>
      <c r="O50" s="119">
        <f>'[2]TKJ Perbaikan'!BC18</f>
        <v>80</v>
      </c>
      <c r="P50" s="119">
        <f>'[2]TKJ Perbaikan'!BR18</f>
        <v>81</v>
      </c>
      <c r="Q50" s="119">
        <f>'[2]TKJ Perbaikan'!BY18</f>
        <v>80.75</v>
      </c>
      <c r="R50" s="227">
        <f>'[2]TKJ Perbaikan'!CL18</f>
        <v>75</v>
      </c>
      <c r="S50" s="232">
        <f>'[2]TKJ Perbaikan'!CS18</f>
        <v>80.5</v>
      </c>
      <c r="T50" s="119">
        <f>'[2]TKJ Perbaikan'!DB18</f>
        <v>84.125</v>
      </c>
      <c r="U50" s="227">
        <f>'[2]TKJ Perbaikan'!EC18</f>
        <v>94</v>
      </c>
      <c r="V50" s="232">
        <f>'[2]TKJ Perbaikan'!EQ18</f>
        <v>79.267499999999998</v>
      </c>
      <c r="W50" s="119">
        <f>'[2]TKJ Perbaikan'!EV18</f>
        <v>77</v>
      </c>
      <c r="X50" s="119">
        <f>'[2]TKJ Perbaikan'!FA18</f>
        <v>75.25</v>
      </c>
      <c r="Y50" s="262">
        <f>'[2]TKJ Perbaikan'!GA18</f>
        <v>79.5625</v>
      </c>
      <c r="Z50" s="263">
        <f>'[2]TKJ Perbaikan'!IN18</f>
        <v>82.197222222222223</v>
      </c>
      <c r="AA50" s="228">
        <f t="shared" si="2"/>
        <v>80.760873015873017</v>
      </c>
      <c r="AB50" s="228">
        <f>'[2]TKJ Perbaikan'!IR18</f>
        <v>88</v>
      </c>
      <c r="AC50" s="228">
        <f>'[2]TKJ Perbaikan'!IS18</f>
        <v>84.334999999999994</v>
      </c>
      <c r="AD50" s="277" t="str">
        <f t="shared" si="3"/>
        <v>L U L U S</v>
      </c>
      <c r="AE50" s="152"/>
    </row>
    <row r="51" spans="1:31" ht="18.75" customHeight="1" x14ac:dyDescent="0.3">
      <c r="A51" s="84">
        <v>18</v>
      </c>
      <c r="B51" s="135">
        <v>19200056</v>
      </c>
      <c r="C51" s="135" t="s">
        <v>1153</v>
      </c>
      <c r="D51" s="85"/>
      <c r="E51" s="135" t="s">
        <v>1215</v>
      </c>
      <c r="F51" s="133" t="s">
        <v>1277</v>
      </c>
      <c r="G51" s="143" t="s">
        <v>1322</v>
      </c>
      <c r="H51" s="143" t="s">
        <v>1324</v>
      </c>
      <c r="I51" s="143"/>
      <c r="J51" s="143"/>
      <c r="K51" s="133" t="s">
        <v>1354</v>
      </c>
      <c r="L51" s="218" t="s">
        <v>1355</v>
      </c>
      <c r="M51" s="232">
        <f>'[2]TKJ Perbaikan'!Y19</f>
        <v>90</v>
      </c>
      <c r="N51" s="119">
        <f>'[2]TKJ Perbaikan'!AN19</f>
        <v>84</v>
      </c>
      <c r="O51" s="119">
        <f>'[2]TKJ Perbaikan'!BC19</f>
        <v>90</v>
      </c>
      <c r="P51" s="119">
        <f>'[2]TKJ Perbaikan'!BR19</f>
        <v>82</v>
      </c>
      <c r="Q51" s="119">
        <f>'[2]TKJ Perbaikan'!BY19</f>
        <v>82.5</v>
      </c>
      <c r="R51" s="227">
        <f>'[2]TKJ Perbaikan'!CL19</f>
        <v>85</v>
      </c>
      <c r="S51" s="232">
        <f>'[2]TKJ Perbaikan'!CS19</f>
        <v>82.75</v>
      </c>
      <c r="T51" s="119">
        <f>'[2]TKJ Perbaikan'!DB19</f>
        <v>84.875</v>
      </c>
      <c r="U51" s="227">
        <f>'[2]TKJ Perbaikan'!EC19</f>
        <v>98</v>
      </c>
      <c r="V51" s="232">
        <f>'[2]TKJ Perbaikan'!EQ19</f>
        <v>90.724999999999994</v>
      </c>
      <c r="W51" s="119">
        <f>'[2]TKJ Perbaikan'!EV19</f>
        <v>83.5</v>
      </c>
      <c r="X51" s="119">
        <f>'[2]TKJ Perbaikan'!FA19</f>
        <v>83</v>
      </c>
      <c r="Y51" s="262">
        <f>'[2]TKJ Perbaikan'!GA19</f>
        <v>85.067708333333329</v>
      </c>
      <c r="Z51" s="263">
        <f>'[2]TKJ Perbaikan'!IN19</f>
        <v>82.787037037037024</v>
      </c>
      <c r="AA51" s="228">
        <f t="shared" si="2"/>
        <v>86.014624669312155</v>
      </c>
      <c r="AB51" s="228">
        <f>'[2]TKJ Perbaikan'!IR19</f>
        <v>82</v>
      </c>
      <c r="AC51" s="228">
        <f>'[2]TKJ Perbaikan'!IS19</f>
        <v>94.5</v>
      </c>
      <c r="AD51" s="277" t="str">
        <f t="shared" si="3"/>
        <v>L U L U S</v>
      </c>
      <c r="AE51" s="152"/>
    </row>
    <row r="52" spans="1:31" ht="18.75" customHeight="1" x14ac:dyDescent="0.3">
      <c r="A52" s="84">
        <v>19</v>
      </c>
      <c r="B52" s="135">
        <v>19200057</v>
      </c>
      <c r="C52" s="135" t="s">
        <v>1154</v>
      </c>
      <c r="D52" s="85"/>
      <c r="E52" s="135" t="s">
        <v>1216</v>
      </c>
      <c r="F52" s="133" t="s">
        <v>1278</v>
      </c>
      <c r="G52" s="143" t="s">
        <v>1322</v>
      </c>
      <c r="H52" s="143" t="s">
        <v>1324</v>
      </c>
      <c r="I52" s="143"/>
      <c r="J52" s="143"/>
      <c r="K52" s="133" t="s">
        <v>1356</v>
      </c>
      <c r="L52" s="218" t="s">
        <v>1357</v>
      </c>
      <c r="M52" s="232">
        <f>'[2]TKJ Perbaikan'!Y20</f>
        <v>76</v>
      </c>
      <c r="N52" s="119">
        <f>'[2]TKJ Perbaikan'!AN20</f>
        <v>77</v>
      </c>
      <c r="O52" s="119">
        <f>'[2]TKJ Perbaikan'!BC20</f>
        <v>80</v>
      </c>
      <c r="P52" s="119">
        <f>'[2]TKJ Perbaikan'!BR20</f>
        <v>80</v>
      </c>
      <c r="Q52" s="119">
        <f>'[2]TKJ Perbaikan'!BY20</f>
        <v>82</v>
      </c>
      <c r="R52" s="227">
        <f>'[2]TKJ Perbaikan'!CL20</f>
        <v>75</v>
      </c>
      <c r="S52" s="232">
        <f>'[2]TKJ Perbaikan'!CS20</f>
        <v>79.5</v>
      </c>
      <c r="T52" s="119">
        <f>'[2]TKJ Perbaikan'!DB20</f>
        <v>82.625</v>
      </c>
      <c r="U52" s="227">
        <f>'[2]TKJ Perbaikan'!EC20</f>
        <v>94</v>
      </c>
      <c r="V52" s="232">
        <f>'[2]TKJ Perbaikan'!EQ20</f>
        <v>81.14</v>
      </c>
      <c r="W52" s="119">
        <f>'[2]TKJ Perbaikan'!EV20</f>
        <v>78.25</v>
      </c>
      <c r="X52" s="119">
        <f>'[2]TKJ Perbaikan'!FA20</f>
        <v>80.25</v>
      </c>
      <c r="Y52" s="262">
        <f>'[2]TKJ Perbaikan'!GA20</f>
        <v>79.275000000000006</v>
      </c>
      <c r="Z52" s="263">
        <f>'[2]TKJ Perbaikan'!IN20</f>
        <v>81.196296296296296</v>
      </c>
      <c r="AA52" s="228">
        <f t="shared" si="2"/>
        <v>80.445449735449742</v>
      </c>
      <c r="AB52" s="228">
        <f>'[2]TKJ Perbaikan'!IR20</f>
        <v>82</v>
      </c>
      <c r="AC52" s="228">
        <f>'[2]TKJ Perbaikan'!IS20</f>
        <v>81</v>
      </c>
      <c r="AD52" s="277" t="str">
        <f t="shared" si="3"/>
        <v>L U L U S</v>
      </c>
      <c r="AE52" s="152"/>
    </row>
    <row r="53" spans="1:31" ht="18.75" customHeight="1" x14ac:dyDescent="0.3">
      <c r="A53" s="84">
        <v>20</v>
      </c>
      <c r="B53" s="135">
        <v>19200058</v>
      </c>
      <c r="C53" s="135" t="s">
        <v>1155</v>
      </c>
      <c r="D53" s="85"/>
      <c r="E53" s="135" t="s">
        <v>1217</v>
      </c>
      <c r="F53" s="133" t="s">
        <v>1279</v>
      </c>
      <c r="G53" s="143" t="s">
        <v>1322</v>
      </c>
      <c r="H53" s="143" t="s">
        <v>1324</v>
      </c>
      <c r="I53" s="143"/>
      <c r="J53" s="143"/>
      <c r="K53" s="133" t="s">
        <v>1358</v>
      </c>
      <c r="L53" s="218" t="s">
        <v>1359</v>
      </c>
      <c r="M53" s="232">
        <f>'[2]TKJ Perbaikan'!Y21</f>
        <v>75</v>
      </c>
      <c r="N53" s="119">
        <f>'[2]TKJ Perbaikan'!AN21</f>
        <v>76</v>
      </c>
      <c r="O53" s="119">
        <f>'[2]TKJ Perbaikan'!BC21</f>
        <v>80</v>
      </c>
      <c r="P53" s="119">
        <f>'[2]TKJ Perbaikan'!BR21</f>
        <v>80</v>
      </c>
      <c r="Q53" s="119">
        <f>'[2]TKJ Perbaikan'!BY21</f>
        <v>81.75</v>
      </c>
      <c r="R53" s="227">
        <f>'[2]TKJ Perbaikan'!CL21</f>
        <v>75</v>
      </c>
      <c r="S53" s="232">
        <f>'[2]TKJ Perbaikan'!CS21</f>
        <v>82</v>
      </c>
      <c r="T53" s="119">
        <f>'[2]TKJ Perbaikan'!DB21</f>
        <v>83.5</v>
      </c>
      <c r="U53" s="227">
        <f>'[2]TKJ Perbaikan'!EC21</f>
        <v>98</v>
      </c>
      <c r="V53" s="232">
        <f>'[2]TKJ Perbaikan'!EQ21</f>
        <v>84.532499999999999</v>
      </c>
      <c r="W53" s="119">
        <f>'[2]TKJ Perbaikan'!EV21</f>
        <v>80.5</v>
      </c>
      <c r="X53" s="119">
        <f>'[2]TKJ Perbaikan'!FA21</f>
        <v>80.5</v>
      </c>
      <c r="Y53" s="262">
        <f>'[2]TKJ Perbaikan'!GA21</f>
        <v>82.5</v>
      </c>
      <c r="Z53" s="263">
        <f>'[2]TKJ Perbaikan'!IN21</f>
        <v>81.975000000000009</v>
      </c>
      <c r="AA53" s="228">
        <f t="shared" si="2"/>
        <v>81.518392857142857</v>
      </c>
      <c r="AB53" s="228">
        <f>'[2]TKJ Perbaikan'!IR21</f>
        <v>89</v>
      </c>
      <c r="AC53" s="228">
        <f>'[2]TKJ Perbaikan'!IS21</f>
        <v>82</v>
      </c>
      <c r="AD53" s="277" t="str">
        <f t="shared" si="3"/>
        <v>L U L U S</v>
      </c>
      <c r="AE53" s="152"/>
    </row>
    <row r="54" spans="1:31" ht="18.75" customHeight="1" x14ac:dyDescent="0.3">
      <c r="A54" s="84">
        <v>21</v>
      </c>
      <c r="B54" s="135">
        <v>19200060</v>
      </c>
      <c r="C54" s="135" t="s">
        <v>1156</v>
      </c>
      <c r="D54" s="85"/>
      <c r="E54" s="135" t="s">
        <v>1218</v>
      </c>
      <c r="F54" s="133" t="s">
        <v>1280</v>
      </c>
      <c r="G54" s="143" t="s">
        <v>1322</v>
      </c>
      <c r="H54" s="143" t="s">
        <v>1324</v>
      </c>
      <c r="I54" s="143"/>
      <c r="J54" s="143"/>
      <c r="K54" s="133" t="s">
        <v>1360</v>
      </c>
      <c r="L54" s="273" t="s">
        <v>1433</v>
      </c>
      <c r="M54" s="232">
        <f>'[2]TKJ Perbaikan'!Y22</f>
        <v>75</v>
      </c>
      <c r="N54" s="119">
        <f>'[2]TKJ Perbaikan'!AN22</f>
        <v>76</v>
      </c>
      <c r="O54" s="119">
        <f>'[2]TKJ Perbaikan'!BC22</f>
        <v>80</v>
      </c>
      <c r="P54" s="119">
        <f>'[2]TKJ Perbaikan'!BR22</f>
        <v>78</v>
      </c>
      <c r="Q54" s="119">
        <f>'[2]TKJ Perbaikan'!BY22</f>
        <v>82</v>
      </c>
      <c r="R54" s="227">
        <f>'[2]TKJ Perbaikan'!CL22</f>
        <v>75</v>
      </c>
      <c r="S54" s="232">
        <f>'[2]TKJ Perbaikan'!CS22</f>
        <v>78.25</v>
      </c>
      <c r="T54" s="119">
        <f>'[2]TKJ Perbaikan'!DB22</f>
        <v>82.25</v>
      </c>
      <c r="U54" s="227">
        <f>'[2]TKJ Perbaikan'!EC22</f>
        <v>94</v>
      </c>
      <c r="V54" s="232">
        <f>'[2]TKJ Perbaikan'!EQ22</f>
        <v>82.085000000000008</v>
      </c>
      <c r="W54" s="119">
        <f>'[2]TKJ Perbaikan'!EV22</f>
        <v>77</v>
      </c>
      <c r="X54" s="119">
        <f>'[2]TKJ Perbaikan'!FA22</f>
        <v>79.25</v>
      </c>
      <c r="Y54" s="262">
        <f>'[2]TKJ Perbaikan'!GA22</f>
        <v>78.612499999999997</v>
      </c>
      <c r="Z54" s="263">
        <f>'[2]TKJ Perbaikan'!IN22</f>
        <v>81.081481481481475</v>
      </c>
      <c r="AA54" s="228">
        <f t="shared" si="2"/>
        <v>79.894927248677249</v>
      </c>
      <c r="AB54" s="228">
        <f>'[2]TKJ Perbaikan'!IR22</f>
        <v>86</v>
      </c>
      <c r="AC54" s="228">
        <f>'[2]TKJ Perbaikan'!IS22</f>
        <v>83.9</v>
      </c>
      <c r="AD54" s="277" t="str">
        <f t="shared" si="3"/>
        <v>L U L U S</v>
      </c>
      <c r="AE54" s="152"/>
    </row>
    <row r="55" spans="1:31" ht="18.75" customHeight="1" x14ac:dyDescent="0.3">
      <c r="A55" s="84">
        <v>22</v>
      </c>
      <c r="B55" s="135">
        <v>19200061</v>
      </c>
      <c r="C55" s="135" t="s">
        <v>1157</v>
      </c>
      <c r="D55" s="85"/>
      <c r="E55" s="135" t="s">
        <v>1219</v>
      </c>
      <c r="F55" s="133" t="s">
        <v>1281</v>
      </c>
      <c r="G55" s="143" t="s">
        <v>1322</v>
      </c>
      <c r="H55" s="143" t="s">
        <v>1324</v>
      </c>
      <c r="I55" s="143"/>
      <c r="J55" s="143"/>
      <c r="K55" s="133" t="s">
        <v>1361</v>
      </c>
      <c r="L55" s="218" t="s">
        <v>1362</v>
      </c>
      <c r="M55" s="232">
        <f>'[2]TKJ Perbaikan'!Y23</f>
        <v>75</v>
      </c>
      <c r="N55" s="119">
        <f>'[2]TKJ Perbaikan'!AN23</f>
        <v>77</v>
      </c>
      <c r="O55" s="119">
        <f>'[2]TKJ Perbaikan'!BC23</f>
        <v>80</v>
      </c>
      <c r="P55" s="119">
        <f>'[2]TKJ Perbaikan'!BR23</f>
        <v>78</v>
      </c>
      <c r="Q55" s="119">
        <f>'[2]TKJ Perbaikan'!BY23</f>
        <v>80.5</v>
      </c>
      <c r="R55" s="227">
        <f>'[2]TKJ Perbaikan'!CL23</f>
        <v>75</v>
      </c>
      <c r="S55" s="232">
        <f>'[2]TKJ Perbaikan'!CS23</f>
        <v>79.25</v>
      </c>
      <c r="T55" s="119">
        <f>'[2]TKJ Perbaikan'!DB23</f>
        <v>82.875</v>
      </c>
      <c r="U55" s="227">
        <f>'[2]TKJ Perbaikan'!EC23</f>
        <v>94</v>
      </c>
      <c r="V55" s="232">
        <f>'[2]TKJ Perbaikan'!EQ23</f>
        <v>79.207499999999996</v>
      </c>
      <c r="W55" s="119">
        <f>'[2]TKJ Perbaikan'!EV23</f>
        <v>78</v>
      </c>
      <c r="X55" s="119">
        <f>'[2]TKJ Perbaikan'!FA23</f>
        <v>78</v>
      </c>
      <c r="Y55" s="262">
        <f>'[2]TKJ Perbaikan'!GA23</f>
        <v>78.75</v>
      </c>
      <c r="Z55" s="263">
        <f>'[2]TKJ Perbaikan'!IN23</f>
        <v>81.120370370370367</v>
      </c>
      <c r="AA55" s="228">
        <f t="shared" si="2"/>
        <v>79.76449074074074</v>
      </c>
      <c r="AB55" s="228">
        <f>'[2]TKJ Perbaikan'!IR23</f>
        <v>86</v>
      </c>
      <c r="AC55" s="228">
        <f>'[2]TKJ Perbaikan'!IS23</f>
        <v>84.025000000000006</v>
      </c>
      <c r="AD55" s="277" t="str">
        <f t="shared" si="3"/>
        <v>L U L U S</v>
      </c>
      <c r="AE55" s="152"/>
    </row>
    <row r="56" spans="1:31" ht="18.75" customHeight="1" x14ac:dyDescent="0.3">
      <c r="A56" s="84">
        <v>23</v>
      </c>
      <c r="B56" s="135">
        <v>19200062</v>
      </c>
      <c r="C56" s="135" t="s">
        <v>1158</v>
      </c>
      <c r="D56" s="85"/>
      <c r="E56" s="135" t="s">
        <v>1220</v>
      </c>
      <c r="F56" s="133" t="s">
        <v>1282</v>
      </c>
      <c r="G56" s="143" t="s">
        <v>1322</v>
      </c>
      <c r="H56" s="143" t="s">
        <v>1324</v>
      </c>
      <c r="I56" s="143"/>
      <c r="J56" s="143"/>
      <c r="K56" s="133" t="s">
        <v>1363</v>
      </c>
      <c r="L56" s="218" t="s">
        <v>1364</v>
      </c>
      <c r="M56" s="232">
        <f>'[2]TKJ Perbaikan'!Y24</f>
        <v>76</v>
      </c>
      <c r="N56" s="119">
        <f>'[2]TKJ Perbaikan'!AN24</f>
        <v>77</v>
      </c>
      <c r="O56" s="119">
        <f>'[2]TKJ Perbaikan'!BC24</f>
        <v>80</v>
      </c>
      <c r="P56" s="119">
        <f>'[2]TKJ Perbaikan'!BR24</f>
        <v>79</v>
      </c>
      <c r="Q56" s="119">
        <f>'[2]TKJ Perbaikan'!BY24</f>
        <v>81</v>
      </c>
      <c r="R56" s="227">
        <f>'[2]TKJ Perbaikan'!CL24</f>
        <v>78</v>
      </c>
      <c r="S56" s="232">
        <f>'[2]TKJ Perbaikan'!CS24</f>
        <v>80</v>
      </c>
      <c r="T56" s="119">
        <f>'[2]TKJ Perbaikan'!DB24</f>
        <v>83</v>
      </c>
      <c r="U56" s="227">
        <f>'[2]TKJ Perbaikan'!EC24</f>
        <v>94</v>
      </c>
      <c r="V56" s="232">
        <f>'[2]TKJ Perbaikan'!EQ24</f>
        <v>80.267499999999998</v>
      </c>
      <c r="W56" s="119">
        <f>'[2]TKJ Perbaikan'!EV24</f>
        <v>77.25</v>
      </c>
      <c r="X56" s="119">
        <f>'[2]TKJ Perbaikan'!FA24</f>
        <v>78.5</v>
      </c>
      <c r="Y56" s="262">
        <f>'[2]TKJ Perbaikan'!GA24</f>
        <v>79.834374999999994</v>
      </c>
      <c r="Z56" s="263">
        <f>'[2]TKJ Perbaikan'!IN24</f>
        <v>80.976851851851848</v>
      </c>
      <c r="AA56" s="228">
        <f t="shared" si="2"/>
        <v>80.344909060846575</v>
      </c>
      <c r="AB56" s="228">
        <f>'[2]TKJ Perbaikan'!IR24</f>
        <v>87</v>
      </c>
      <c r="AC56" s="228">
        <f>'[2]TKJ Perbaikan'!IS24</f>
        <v>84.075000000000003</v>
      </c>
      <c r="AD56" s="277" t="str">
        <f t="shared" si="3"/>
        <v>L U L U S</v>
      </c>
      <c r="AE56" s="152"/>
    </row>
    <row r="57" spans="1:31" ht="18.75" customHeight="1" x14ac:dyDescent="0.3">
      <c r="A57" s="84">
        <v>24</v>
      </c>
      <c r="B57" s="135">
        <v>19200063</v>
      </c>
      <c r="C57" s="135" t="s">
        <v>1159</v>
      </c>
      <c r="D57" s="85"/>
      <c r="E57" s="135" t="s">
        <v>1221</v>
      </c>
      <c r="F57" s="133" t="s">
        <v>1283</v>
      </c>
      <c r="G57" s="143" t="s">
        <v>1322</v>
      </c>
      <c r="H57" s="143" t="s">
        <v>1324</v>
      </c>
      <c r="I57" s="143"/>
      <c r="J57" s="143"/>
      <c r="K57" s="133" t="s">
        <v>1365</v>
      </c>
      <c r="L57" s="273" t="s">
        <v>1434</v>
      </c>
      <c r="M57" s="232">
        <f>'[2]TKJ Perbaikan'!Y25</f>
        <v>75</v>
      </c>
      <c r="N57" s="119">
        <f>'[2]TKJ Perbaikan'!AN25</f>
        <v>77</v>
      </c>
      <c r="O57" s="119">
        <f>'[2]TKJ Perbaikan'!BC25</f>
        <v>85</v>
      </c>
      <c r="P57" s="119">
        <f>'[2]TKJ Perbaikan'!BR25</f>
        <v>78</v>
      </c>
      <c r="Q57" s="119">
        <f>'[2]TKJ Perbaikan'!BY25</f>
        <v>80.75</v>
      </c>
      <c r="R57" s="227">
        <f>'[2]TKJ Perbaikan'!CL25</f>
        <v>78</v>
      </c>
      <c r="S57" s="232">
        <f>'[2]TKJ Perbaikan'!CS25</f>
        <v>80</v>
      </c>
      <c r="T57" s="119">
        <f>'[2]TKJ Perbaikan'!DB25</f>
        <v>81.125</v>
      </c>
      <c r="U57" s="227">
        <f>'[2]TKJ Perbaikan'!EC25</f>
        <v>94</v>
      </c>
      <c r="V57" s="232">
        <f>'[2]TKJ Perbaikan'!EQ25</f>
        <v>83.22</v>
      </c>
      <c r="W57" s="119">
        <f>'[2]TKJ Perbaikan'!EV25</f>
        <v>77.25</v>
      </c>
      <c r="X57" s="119">
        <f>'[2]TKJ Perbaikan'!FA25</f>
        <v>78</v>
      </c>
      <c r="Y57" s="262">
        <f>'[2]TKJ Perbaikan'!GA25</f>
        <v>79.029166666666669</v>
      </c>
      <c r="Z57" s="263">
        <f>'[2]TKJ Perbaikan'!IN25</f>
        <v>80.788888888888891</v>
      </c>
      <c r="AA57" s="228">
        <f t="shared" si="2"/>
        <v>80.511646825396838</v>
      </c>
      <c r="AB57" s="228">
        <f>'[2]TKJ Perbaikan'!IR25</f>
        <v>81</v>
      </c>
      <c r="AC57" s="228">
        <f>'[2]TKJ Perbaikan'!IS25</f>
        <v>83.35</v>
      </c>
      <c r="AD57" s="277" t="str">
        <f t="shared" si="3"/>
        <v>L U L U S</v>
      </c>
      <c r="AE57" s="152"/>
    </row>
    <row r="58" spans="1:31" ht="18.75" customHeight="1" x14ac:dyDescent="0.3">
      <c r="A58" s="84">
        <v>25</v>
      </c>
      <c r="B58" s="135">
        <v>19200064</v>
      </c>
      <c r="C58" s="135" t="s">
        <v>1160</v>
      </c>
      <c r="D58" s="85"/>
      <c r="E58" s="135" t="s">
        <v>1222</v>
      </c>
      <c r="F58" s="133" t="s">
        <v>1284</v>
      </c>
      <c r="G58" s="143" t="s">
        <v>1322</v>
      </c>
      <c r="H58" s="143" t="s">
        <v>1324</v>
      </c>
      <c r="I58" s="143"/>
      <c r="J58" s="143"/>
      <c r="K58" s="133" t="s">
        <v>1366</v>
      </c>
      <c r="L58" s="218" t="s">
        <v>1367</v>
      </c>
      <c r="M58" s="232">
        <f>'[2]TKJ Perbaikan'!Y26</f>
        <v>75</v>
      </c>
      <c r="N58" s="119">
        <f>'[2]TKJ Perbaikan'!AN26</f>
        <v>76</v>
      </c>
      <c r="O58" s="119">
        <f>'[2]TKJ Perbaikan'!BC26</f>
        <v>80</v>
      </c>
      <c r="P58" s="119">
        <f>'[2]TKJ Perbaikan'!BR26</f>
        <v>77</v>
      </c>
      <c r="Q58" s="119">
        <f>'[2]TKJ Perbaikan'!BY26</f>
        <v>81.25</v>
      </c>
      <c r="R58" s="227">
        <f>'[2]TKJ Perbaikan'!CL26</f>
        <v>75</v>
      </c>
      <c r="S58" s="232">
        <f>'[2]TKJ Perbaikan'!CS26</f>
        <v>79.25</v>
      </c>
      <c r="T58" s="119">
        <f>'[2]TKJ Perbaikan'!DB26</f>
        <v>82.5</v>
      </c>
      <c r="U58" s="227">
        <f>'[2]TKJ Perbaikan'!EC26</f>
        <v>94</v>
      </c>
      <c r="V58" s="232">
        <f>'[2]TKJ Perbaikan'!EQ26</f>
        <v>80.487499999999997</v>
      </c>
      <c r="W58" s="119">
        <f>'[2]TKJ Perbaikan'!EV26</f>
        <v>77</v>
      </c>
      <c r="X58" s="119">
        <f>'[2]TKJ Perbaikan'!FA26</f>
        <v>77</v>
      </c>
      <c r="Y58" s="262">
        <f>'[2]TKJ Perbaikan'!GA26</f>
        <v>78.46875</v>
      </c>
      <c r="Z58" s="263">
        <f>'[2]TKJ Perbaikan'!IN26</f>
        <v>80.8</v>
      </c>
      <c r="AA58" s="228">
        <f t="shared" si="2"/>
        <v>79.554017857142853</v>
      </c>
      <c r="AB58" s="228">
        <f>'[2]TKJ Perbaikan'!IR26</f>
        <v>81</v>
      </c>
      <c r="AC58" s="228">
        <f>'[2]TKJ Perbaikan'!IS26</f>
        <v>84.825000000000003</v>
      </c>
      <c r="AD58" s="277" t="str">
        <f t="shared" si="3"/>
        <v>L U L U S</v>
      </c>
      <c r="AE58" s="152"/>
    </row>
    <row r="59" spans="1:31" ht="18.75" customHeight="1" x14ac:dyDescent="0.3">
      <c r="A59" s="84">
        <v>26</v>
      </c>
      <c r="B59" s="135">
        <v>19200066</v>
      </c>
      <c r="C59" s="135" t="s">
        <v>1161</v>
      </c>
      <c r="D59" s="85"/>
      <c r="E59" s="135" t="s">
        <v>1223</v>
      </c>
      <c r="F59" s="133" t="s">
        <v>1285</v>
      </c>
      <c r="G59" s="143" t="s">
        <v>1322</v>
      </c>
      <c r="H59" s="143" t="s">
        <v>1324</v>
      </c>
      <c r="I59" s="143"/>
      <c r="J59" s="143"/>
      <c r="K59" s="133" t="s">
        <v>1368</v>
      </c>
      <c r="L59" s="218" t="s">
        <v>1369</v>
      </c>
      <c r="M59" s="232">
        <f>'[2]TKJ Perbaikan'!Y27</f>
        <v>75</v>
      </c>
      <c r="N59" s="119">
        <f>'[2]TKJ Perbaikan'!AN27</f>
        <v>77</v>
      </c>
      <c r="O59" s="119">
        <f>'[2]TKJ Perbaikan'!BC27</f>
        <v>80</v>
      </c>
      <c r="P59" s="119">
        <f>'[2]TKJ Perbaikan'!BR27</f>
        <v>78</v>
      </c>
      <c r="Q59" s="119">
        <f>'[2]TKJ Perbaikan'!BY27</f>
        <v>81.5</v>
      </c>
      <c r="R59" s="227">
        <f>'[2]TKJ Perbaikan'!CL27</f>
        <v>78</v>
      </c>
      <c r="S59" s="232">
        <f>'[2]TKJ Perbaikan'!CS27</f>
        <v>79</v>
      </c>
      <c r="T59" s="119">
        <f>'[2]TKJ Perbaikan'!DB27</f>
        <v>84.75</v>
      </c>
      <c r="U59" s="227">
        <f>'[2]TKJ Perbaikan'!EC27</f>
        <v>94</v>
      </c>
      <c r="V59" s="232">
        <f>'[2]TKJ Perbaikan'!EQ27</f>
        <v>80.777500000000003</v>
      </c>
      <c r="W59" s="119">
        <f>'[2]TKJ Perbaikan'!EV27</f>
        <v>77</v>
      </c>
      <c r="X59" s="119">
        <f>'[2]TKJ Perbaikan'!FA27</f>
        <v>78</v>
      </c>
      <c r="Y59" s="262">
        <f>'[2]TKJ Perbaikan'!GA27</f>
        <v>77.604166666666671</v>
      </c>
      <c r="Z59" s="263">
        <f>'[2]TKJ Perbaikan'!IN27</f>
        <v>80.785185185185185</v>
      </c>
      <c r="AA59" s="228">
        <f t="shared" si="2"/>
        <v>80.101203703703703</v>
      </c>
      <c r="AB59" s="228">
        <f>'[2]TKJ Perbaikan'!IR27</f>
        <v>80</v>
      </c>
      <c r="AC59" s="228">
        <f>'[2]TKJ Perbaikan'!IS27</f>
        <v>83.875</v>
      </c>
      <c r="AD59" s="277" t="str">
        <f t="shared" si="3"/>
        <v>L U L U S</v>
      </c>
      <c r="AE59" s="152"/>
    </row>
    <row r="60" spans="1:31" ht="18.75" customHeight="1" x14ac:dyDescent="0.3">
      <c r="A60" s="84">
        <v>27</v>
      </c>
      <c r="B60" s="135">
        <v>19200067</v>
      </c>
      <c r="C60" s="135" t="s">
        <v>1162</v>
      </c>
      <c r="D60" s="85"/>
      <c r="E60" s="135" t="s">
        <v>1224</v>
      </c>
      <c r="F60" s="133" t="s">
        <v>1286</v>
      </c>
      <c r="G60" s="143" t="s">
        <v>1322</v>
      </c>
      <c r="H60" s="143" t="s">
        <v>1324</v>
      </c>
      <c r="I60" s="143"/>
      <c r="J60" s="143"/>
      <c r="K60" s="133" t="s">
        <v>1370</v>
      </c>
      <c r="L60" s="218" t="s">
        <v>1371</v>
      </c>
      <c r="M60" s="232">
        <f>'[2]TKJ Perbaikan'!Y28</f>
        <v>80</v>
      </c>
      <c r="N60" s="119">
        <f>'[2]TKJ Perbaikan'!AN28</f>
        <v>78</v>
      </c>
      <c r="O60" s="119">
        <f>'[2]TKJ Perbaikan'!BC28</f>
        <v>80</v>
      </c>
      <c r="P60" s="119">
        <f>'[2]TKJ Perbaikan'!BR28</f>
        <v>77</v>
      </c>
      <c r="Q60" s="119">
        <f>'[2]TKJ Perbaikan'!BY28</f>
        <v>81.5</v>
      </c>
      <c r="R60" s="227">
        <f>'[2]TKJ Perbaikan'!CL28</f>
        <v>75</v>
      </c>
      <c r="S60" s="232">
        <f>'[2]TKJ Perbaikan'!CS28</f>
        <v>79.5</v>
      </c>
      <c r="T60" s="119">
        <f>'[2]TKJ Perbaikan'!DB28</f>
        <v>82.5</v>
      </c>
      <c r="U60" s="227">
        <f>'[2]TKJ Perbaikan'!EC28</f>
        <v>94</v>
      </c>
      <c r="V60" s="232">
        <f>'[2]TKJ Perbaikan'!EQ28</f>
        <v>81.462499999999991</v>
      </c>
      <c r="W60" s="119">
        <f>'[2]TKJ Perbaikan'!EV28</f>
        <v>77.5</v>
      </c>
      <c r="X60" s="119">
        <f>'[2]TKJ Perbaikan'!FA28</f>
        <v>78.75</v>
      </c>
      <c r="Y60" s="262">
        <f>'[2]TKJ Perbaikan'!GA28</f>
        <v>80.638541666666669</v>
      </c>
      <c r="Z60" s="263">
        <f>'[2]TKJ Perbaikan'!IN28</f>
        <v>81.64444444444446</v>
      </c>
      <c r="AA60" s="228">
        <f t="shared" si="2"/>
        <v>80.535391865079347</v>
      </c>
      <c r="AB60" s="228">
        <f>'[2]TKJ Perbaikan'!IR28</f>
        <v>88</v>
      </c>
      <c r="AC60" s="228">
        <f>'[2]TKJ Perbaikan'!IS28</f>
        <v>83.75</v>
      </c>
      <c r="AD60" s="277" t="str">
        <f t="shared" si="3"/>
        <v>L U L U S</v>
      </c>
      <c r="AE60" s="152"/>
    </row>
    <row r="61" spans="1:31" ht="18.75" customHeight="1" x14ac:dyDescent="0.3">
      <c r="A61" s="84">
        <v>28</v>
      </c>
      <c r="B61" s="135">
        <v>19200068</v>
      </c>
      <c r="C61" s="135" t="s">
        <v>1163</v>
      </c>
      <c r="D61" s="85"/>
      <c r="E61" s="135" t="s">
        <v>1225</v>
      </c>
      <c r="F61" s="133" t="s">
        <v>1287</v>
      </c>
      <c r="G61" s="143" t="s">
        <v>1322</v>
      </c>
      <c r="H61" s="143" t="s">
        <v>1324</v>
      </c>
      <c r="I61" s="143"/>
      <c r="J61" s="143"/>
      <c r="K61" s="133" t="s">
        <v>1372</v>
      </c>
      <c r="L61" s="218" t="s">
        <v>1373</v>
      </c>
      <c r="M61" s="232">
        <f>'[2]TKJ Perbaikan'!Y29</f>
        <v>77</v>
      </c>
      <c r="N61" s="119">
        <f>'[2]TKJ Perbaikan'!AN29</f>
        <v>77</v>
      </c>
      <c r="O61" s="119">
        <f>'[2]TKJ Perbaikan'!BC29</f>
        <v>80</v>
      </c>
      <c r="P61" s="119">
        <f>'[2]TKJ Perbaikan'!BR29</f>
        <v>78</v>
      </c>
      <c r="Q61" s="119">
        <f>'[2]TKJ Perbaikan'!BY29</f>
        <v>81.5</v>
      </c>
      <c r="R61" s="227">
        <f>'[2]TKJ Perbaikan'!CL29</f>
        <v>75</v>
      </c>
      <c r="S61" s="232">
        <f>'[2]TKJ Perbaikan'!CS29</f>
        <v>80.25</v>
      </c>
      <c r="T61" s="119">
        <f>'[2]TKJ Perbaikan'!DB29</f>
        <v>82</v>
      </c>
      <c r="U61" s="227">
        <f>'[2]TKJ Perbaikan'!EC29</f>
        <v>94</v>
      </c>
      <c r="V61" s="232">
        <f>'[2]TKJ Perbaikan'!EQ29</f>
        <v>80.08</v>
      </c>
      <c r="W61" s="119">
        <f>'[2]TKJ Perbaikan'!EV29</f>
        <v>77.75</v>
      </c>
      <c r="X61" s="119">
        <f>'[2]TKJ Perbaikan'!FA29</f>
        <v>76.75</v>
      </c>
      <c r="Y61" s="262">
        <f>'[2]TKJ Perbaikan'!GA29</f>
        <v>78.835416666666674</v>
      </c>
      <c r="Z61" s="263">
        <f>'[2]TKJ Perbaikan'!IN29</f>
        <v>80.297222222222231</v>
      </c>
      <c r="AA61" s="228">
        <f t="shared" si="2"/>
        <v>79.890188492063501</v>
      </c>
      <c r="AB61" s="228">
        <f>'[2]TKJ Perbaikan'!IR29</f>
        <v>82</v>
      </c>
      <c r="AC61" s="228">
        <f>'[2]TKJ Perbaikan'!IS29</f>
        <v>83.834999999999994</v>
      </c>
      <c r="AD61" s="277" t="str">
        <f t="shared" si="3"/>
        <v>L U L U S</v>
      </c>
      <c r="AE61" s="152"/>
    </row>
    <row r="62" spans="1:31" ht="18.75" customHeight="1" x14ac:dyDescent="0.3">
      <c r="A62" s="84">
        <v>29</v>
      </c>
      <c r="B62" s="135">
        <v>19200069</v>
      </c>
      <c r="C62" s="135" t="s">
        <v>1164</v>
      </c>
      <c r="D62" s="85"/>
      <c r="E62" s="135" t="s">
        <v>1226</v>
      </c>
      <c r="F62" s="133" t="s">
        <v>1288</v>
      </c>
      <c r="G62" s="143" t="s">
        <v>1322</v>
      </c>
      <c r="H62" s="143" t="s">
        <v>1324</v>
      </c>
      <c r="I62" s="143"/>
      <c r="J62" s="143"/>
      <c r="K62" s="133" t="s">
        <v>1374</v>
      </c>
      <c r="L62" s="218" t="s">
        <v>1375</v>
      </c>
      <c r="M62" s="232">
        <f>'[2]TKJ Perbaikan'!Y30</f>
        <v>75</v>
      </c>
      <c r="N62" s="119">
        <f>'[2]TKJ Perbaikan'!AN30</f>
        <v>78</v>
      </c>
      <c r="O62" s="119">
        <f>'[2]TKJ Perbaikan'!BC30</f>
        <v>80</v>
      </c>
      <c r="P62" s="119">
        <f>'[2]TKJ Perbaikan'!BR30</f>
        <v>78</v>
      </c>
      <c r="Q62" s="119">
        <f>'[2]TKJ Perbaikan'!BY30</f>
        <v>81.75</v>
      </c>
      <c r="R62" s="227">
        <f>'[2]TKJ Perbaikan'!CL30</f>
        <v>75</v>
      </c>
      <c r="S62" s="232">
        <f>'[2]TKJ Perbaikan'!CS30</f>
        <v>80.5</v>
      </c>
      <c r="T62" s="119">
        <f>'[2]TKJ Perbaikan'!DB30</f>
        <v>82.375</v>
      </c>
      <c r="U62" s="227">
        <f>'[2]TKJ Perbaikan'!EC30</f>
        <v>94</v>
      </c>
      <c r="V62" s="232">
        <f>'[2]TKJ Perbaikan'!EQ30</f>
        <v>79.9375</v>
      </c>
      <c r="W62" s="119">
        <f>'[2]TKJ Perbaikan'!EV30</f>
        <v>77.5</v>
      </c>
      <c r="X62" s="119">
        <f>'[2]TKJ Perbaikan'!FA30</f>
        <v>77.75</v>
      </c>
      <c r="Y62" s="262">
        <f>'[2]TKJ Perbaikan'!GA30</f>
        <v>78.666666666666671</v>
      </c>
      <c r="Z62" s="263">
        <f>'[2]TKJ Perbaikan'!IN30</f>
        <v>81.20092592592593</v>
      </c>
      <c r="AA62" s="228">
        <f t="shared" si="2"/>
        <v>79.977149470899477</v>
      </c>
      <c r="AB62" s="228">
        <f>'[2]TKJ Perbaikan'!IR30</f>
        <v>82</v>
      </c>
      <c r="AC62" s="228">
        <f>'[2]TKJ Perbaikan'!IS30</f>
        <v>83.4</v>
      </c>
      <c r="AD62" s="277" t="str">
        <f t="shared" si="3"/>
        <v>L U L U S</v>
      </c>
      <c r="AE62" s="152"/>
    </row>
    <row r="63" spans="1:31" ht="18.75" customHeight="1" x14ac:dyDescent="0.3">
      <c r="A63" s="84">
        <v>30</v>
      </c>
      <c r="B63" s="135">
        <v>19200070</v>
      </c>
      <c r="C63" s="135" t="s">
        <v>1165</v>
      </c>
      <c r="D63" s="85"/>
      <c r="E63" s="135" t="s">
        <v>1227</v>
      </c>
      <c r="F63" s="133" t="s">
        <v>1289</v>
      </c>
      <c r="G63" s="143" t="s">
        <v>1322</v>
      </c>
      <c r="H63" s="143" t="s">
        <v>1324</v>
      </c>
      <c r="I63" s="143"/>
      <c r="J63" s="143"/>
      <c r="K63" s="133" t="s">
        <v>906</v>
      </c>
      <c r="L63" s="218" t="s">
        <v>1376</v>
      </c>
      <c r="M63" s="232">
        <f>'[2]TKJ Perbaikan'!Y31</f>
        <v>78</v>
      </c>
      <c r="N63" s="119">
        <f>'[2]TKJ Perbaikan'!AN31</f>
        <v>77</v>
      </c>
      <c r="O63" s="119">
        <f>'[2]TKJ Perbaikan'!BC31</f>
        <v>80</v>
      </c>
      <c r="P63" s="119">
        <f>'[2]TKJ Perbaikan'!BR31</f>
        <v>78</v>
      </c>
      <c r="Q63" s="119">
        <f>'[2]TKJ Perbaikan'!BY31</f>
        <v>81.75</v>
      </c>
      <c r="R63" s="227">
        <f>'[2]TKJ Perbaikan'!CL31</f>
        <v>75</v>
      </c>
      <c r="S63" s="232">
        <f>'[2]TKJ Perbaikan'!CS31</f>
        <v>79.75</v>
      </c>
      <c r="T63" s="119">
        <f>'[2]TKJ Perbaikan'!DB31</f>
        <v>82.25</v>
      </c>
      <c r="U63" s="227">
        <f>'[2]TKJ Perbaikan'!EC31</f>
        <v>94</v>
      </c>
      <c r="V63" s="232">
        <f>'[2]TKJ Perbaikan'!EQ31</f>
        <v>82.157499999999999</v>
      </c>
      <c r="W63" s="119">
        <f>'[2]TKJ Perbaikan'!EV31</f>
        <v>76.25</v>
      </c>
      <c r="X63" s="119">
        <f>'[2]TKJ Perbaikan'!FA31</f>
        <v>78</v>
      </c>
      <c r="Y63" s="262">
        <f>'[2]TKJ Perbaikan'!GA31</f>
        <v>79.025000000000006</v>
      </c>
      <c r="Z63" s="263">
        <f>'[2]TKJ Perbaikan'!IN31</f>
        <v>80.625</v>
      </c>
      <c r="AA63" s="228">
        <f t="shared" si="2"/>
        <v>80.129107142857151</v>
      </c>
      <c r="AB63" s="228">
        <f>'[2]TKJ Perbaikan'!IR31</f>
        <v>87</v>
      </c>
      <c r="AC63" s="228">
        <f>'[2]TKJ Perbaikan'!IS31</f>
        <v>80.400000000000006</v>
      </c>
      <c r="AD63" s="277" t="str">
        <f t="shared" si="3"/>
        <v>L U L U S</v>
      </c>
      <c r="AE63" s="152"/>
    </row>
    <row r="64" spans="1:31" ht="18.75" customHeight="1" x14ac:dyDescent="0.3">
      <c r="A64" s="84">
        <v>31</v>
      </c>
      <c r="B64" s="135">
        <v>19200071</v>
      </c>
      <c r="C64" s="135" t="s">
        <v>1166</v>
      </c>
      <c r="D64" s="85"/>
      <c r="E64" s="135" t="s">
        <v>1228</v>
      </c>
      <c r="F64" s="133" t="s">
        <v>1290</v>
      </c>
      <c r="G64" s="143" t="s">
        <v>1322</v>
      </c>
      <c r="H64" s="143" t="s">
        <v>1324</v>
      </c>
      <c r="I64" s="143"/>
      <c r="J64" s="143"/>
      <c r="K64" s="133" t="s">
        <v>1377</v>
      </c>
      <c r="L64" s="218" t="s">
        <v>1378</v>
      </c>
      <c r="M64" s="232">
        <f>'[2]TKJ Perbaikan'!Y32</f>
        <v>75</v>
      </c>
      <c r="N64" s="119">
        <f>'[2]TKJ Perbaikan'!AN32</f>
        <v>76</v>
      </c>
      <c r="O64" s="119">
        <f>'[2]TKJ Perbaikan'!BC32</f>
        <v>80</v>
      </c>
      <c r="P64" s="119">
        <f>'[2]TKJ Perbaikan'!BR32</f>
        <v>77</v>
      </c>
      <c r="Q64" s="119">
        <f>'[2]TKJ Perbaikan'!BY32</f>
        <v>82.25</v>
      </c>
      <c r="R64" s="227">
        <f>'[2]TKJ Perbaikan'!CL32</f>
        <v>78</v>
      </c>
      <c r="S64" s="232">
        <f>'[2]TKJ Perbaikan'!CS32</f>
        <v>79.5</v>
      </c>
      <c r="T64" s="119">
        <f>'[2]TKJ Perbaikan'!DB32</f>
        <v>84.625</v>
      </c>
      <c r="U64" s="227">
        <f>'[2]TKJ Perbaikan'!EC32</f>
        <v>94</v>
      </c>
      <c r="V64" s="232">
        <f>'[2]TKJ Perbaikan'!EQ32</f>
        <v>80.272500000000008</v>
      </c>
      <c r="W64" s="119">
        <f>'[2]TKJ Perbaikan'!EV32</f>
        <v>76.25</v>
      </c>
      <c r="X64" s="119">
        <f>'[2]TKJ Perbaikan'!FA32</f>
        <v>78.5</v>
      </c>
      <c r="Y64" s="262">
        <f>'[2]TKJ Perbaikan'!GA32</f>
        <v>80.756249999999994</v>
      </c>
      <c r="Z64" s="263">
        <f>'[2]TKJ Perbaikan'!IN32</f>
        <v>80.474074074074068</v>
      </c>
      <c r="AA64" s="228">
        <f t="shared" si="2"/>
        <v>80.187701719576708</v>
      </c>
      <c r="AB64" s="228">
        <f>'[2]TKJ Perbaikan'!IR32</f>
        <v>82</v>
      </c>
      <c r="AC64" s="228">
        <f>'[2]TKJ Perbaikan'!IS32</f>
        <v>81.75</v>
      </c>
      <c r="AD64" s="277" t="str">
        <f t="shared" si="3"/>
        <v>L U L U S</v>
      </c>
      <c r="AE64" s="152"/>
    </row>
    <row r="65" spans="1:31" ht="18.75" customHeight="1" x14ac:dyDescent="0.3">
      <c r="A65" s="84">
        <v>1</v>
      </c>
      <c r="B65" s="135">
        <v>19200073</v>
      </c>
      <c r="C65" s="135" t="s">
        <v>1167</v>
      </c>
      <c r="D65" s="85"/>
      <c r="E65" s="135" t="s">
        <v>1229</v>
      </c>
      <c r="F65" s="133" t="s">
        <v>1291</v>
      </c>
      <c r="G65" s="143" t="s">
        <v>1323</v>
      </c>
      <c r="H65" s="143" t="s">
        <v>1324</v>
      </c>
      <c r="I65" s="143"/>
      <c r="J65" s="143"/>
      <c r="K65" s="133" t="s">
        <v>1379</v>
      </c>
      <c r="L65" s="218" t="s">
        <v>1380</v>
      </c>
      <c r="M65" s="232">
        <f>'[2]TKJ Perbaikan'!Y33</f>
        <v>75</v>
      </c>
      <c r="N65" s="119">
        <f>'[2]TKJ Perbaikan'!AN33</f>
        <v>76</v>
      </c>
      <c r="O65" s="119">
        <f>'[2]TKJ Perbaikan'!BC33</f>
        <v>78</v>
      </c>
      <c r="P65" s="119">
        <f>'[2]TKJ Perbaikan'!BR33</f>
        <v>76</v>
      </c>
      <c r="Q65" s="119">
        <f>'[2]TKJ Perbaikan'!BY33</f>
        <v>78.25</v>
      </c>
      <c r="R65" s="227">
        <f>'[2]TKJ Perbaikan'!CL33</f>
        <v>75</v>
      </c>
      <c r="S65" s="232">
        <f>'[2]TKJ Perbaikan'!CS33</f>
        <v>79.01666666666668</v>
      </c>
      <c r="T65" s="119">
        <f>'[2]TKJ Perbaikan'!DB33</f>
        <v>79</v>
      </c>
      <c r="U65" s="227">
        <f>'[2]TKJ Perbaikan'!EC33</f>
        <v>90</v>
      </c>
      <c r="V65" s="232">
        <f>'[2]TKJ Perbaikan'!EQ33</f>
        <v>76.583333333333329</v>
      </c>
      <c r="W65" s="119">
        <f>'[2]TKJ Perbaikan'!EV33</f>
        <v>75.5</v>
      </c>
      <c r="X65" s="119">
        <f>'[2]TKJ Perbaikan'!FA33</f>
        <v>75.237499999999997</v>
      </c>
      <c r="Y65" s="262">
        <f>'[2]TKJ Perbaikan'!GA33</f>
        <v>77.822916666666671</v>
      </c>
      <c r="Z65" s="263">
        <f>'[2]TKJ Perbaikan'!IN33</f>
        <v>77.774999999999991</v>
      </c>
      <c r="AA65" s="228">
        <f t="shared" si="2"/>
        <v>77.798958333333331</v>
      </c>
      <c r="AB65" s="228">
        <f>'[2]TKJ Perbaikan'!IR33</f>
        <v>80</v>
      </c>
      <c r="AC65" s="228">
        <f>'[2]TKJ Perbaikan'!IS33</f>
        <v>81.2</v>
      </c>
      <c r="AD65" s="277" t="str">
        <f t="shared" si="3"/>
        <v>L U L U S</v>
      </c>
      <c r="AE65" s="152"/>
    </row>
    <row r="66" spans="1:31" ht="18.75" customHeight="1" x14ac:dyDescent="0.3">
      <c r="A66" s="84">
        <v>2</v>
      </c>
      <c r="B66" s="135">
        <v>19200074</v>
      </c>
      <c r="C66" s="135" t="s">
        <v>1168</v>
      </c>
      <c r="D66" s="85"/>
      <c r="E66" s="135" t="s">
        <v>1230</v>
      </c>
      <c r="F66" s="133" t="s">
        <v>1292</v>
      </c>
      <c r="G66" s="143" t="s">
        <v>1323</v>
      </c>
      <c r="H66" s="143" t="s">
        <v>1324</v>
      </c>
      <c r="I66" s="143"/>
      <c r="J66" s="143"/>
      <c r="K66" s="133" t="s">
        <v>1381</v>
      </c>
      <c r="L66" s="273" t="s">
        <v>1435</v>
      </c>
      <c r="M66" s="232">
        <f>'[2]TKJ Perbaikan'!Y34</f>
        <v>80</v>
      </c>
      <c r="N66" s="119">
        <f>'[2]TKJ Perbaikan'!AN34</f>
        <v>76</v>
      </c>
      <c r="O66" s="119">
        <f>'[2]TKJ Perbaikan'!BC34</f>
        <v>80</v>
      </c>
      <c r="P66" s="119">
        <f>'[2]TKJ Perbaikan'!BR34</f>
        <v>79</v>
      </c>
      <c r="Q66" s="119">
        <f>'[2]TKJ Perbaikan'!BY34</f>
        <v>80</v>
      </c>
      <c r="R66" s="227">
        <f>'[2]TKJ Perbaikan'!CL34</f>
        <v>75</v>
      </c>
      <c r="S66" s="232">
        <f>'[2]TKJ Perbaikan'!CS34</f>
        <v>81.683333333333337</v>
      </c>
      <c r="T66" s="119">
        <f>'[2]TKJ Perbaikan'!DB34</f>
        <v>82.318749999999994</v>
      </c>
      <c r="U66" s="227">
        <f>'[2]TKJ Perbaikan'!EC34</f>
        <v>94</v>
      </c>
      <c r="V66" s="232">
        <f>'[2]TKJ Perbaikan'!EQ34</f>
        <v>82.075000000000003</v>
      </c>
      <c r="W66" s="119">
        <f>'[2]TKJ Perbaikan'!EV34</f>
        <v>76.75</v>
      </c>
      <c r="X66" s="119">
        <f>'[2]TKJ Perbaikan'!FA34</f>
        <v>79.091666666666669</v>
      </c>
      <c r="Y66" s="262">
        <f>'[2]TKJ Perbaikan'!GA34</f>
        <v>79.570833333333326</v>
      </c>
      <c r="Z66" s="263">
        <f>'[2]TKJ Perbaikan'!IN34</f>
        <v>79.487962962962953</v>
      </c>
      <c r="AA66" s="228">
        <f t="shared" si="2"/>
        <v>80.355539021164034</v>
      </c>
      <c r="AB66" s="228">
        <f>'[2]TKJ Perbaikan'!IR34</f>
        <v>89</v>
      </c>
      <c r="AC66" s="228">
        <f>'[2]TKJ Perbaikan'!IS34</f>
        <v>83</v>
      </c>
      <c r="AD66" s="277" t="str">
        <f t="shared" si="3"/>
        <v>L U L U S</v>
      </c>
      <c r="AE66" s="152"/>
    </row>
    <row r="67" spans="1:31" ht="18.75" customHeight="1" x14ac:dyDescent="0.3">
      <c r="A67" s="84">
        <v>3</v>
      </c>
      <c r="B67" s="135">
        <v>19200075</v>
      </c>
      <c r="C67" s="135" t="s">
        <v>1169</v>
      </c>
      <c r="D67" s="85"/>
      <c r="E67" s="135" t="s">
        <v>1231</v>
      </c>
      <c r="F67" s="133" t="s">
        <v>1293</v>
      </c>
      <c r="G67" s="143" t="s">
        <v>1323</v>
      </c>
      <c r="H67" s="143" t="s">
        <v>1324</v>
      </c>
      <c r="I67" s="143"/>
      <c r="J67" s="143"/>
      <c r="K67" s="133" t="s">
        <v>1382</v>
      </c>
      <c r="L67" s="218" t="s">
        <v>1383</v>
      </c>
      <c r="M67" s="232">
        <f>'[2]TKJ Perbaikan'!Y35</f>
        <v>75</v>
      </c>
      <c r="N67" s="119">
        <f>'[2]TKJ Perbaikan'!AN35</f>
        <v>78</v>
      </c>
      <c r="O67" s="119">
        <f>'[2]TKJ Perbaikan'!BC35</f>
        <v>80</v>
      </c>
      <c r="P67" s="119">
        <f>'[2]TKJ Perbaikan'!BR35</f>
        <v>77</v>
      </c>
      <c r="Q67" s="119">
        <f>'[2]TKJ Perbaikan'!BY35</f>
        <v>80</v>
      </c>
      <c r="R67" s="227">
        <f>'[2]TKJ Perbaikan'!CL35</f>
        <v>75</v>
      </c>
      <c r="S67" s="232">
        <f>'[2]TKJ Perbaikan'!CS35</f>
        <v>81</v>
      </c>
      <c r="T67" s="119">
        <f>'[2]TKJ Perbaikan'!DB35</f>
        <v>79.75</v>
      </c>
      <c r="U67" s="227">
        <f>'[2]TKJ Perbaikan'!EC35</f>
        <v>94</v>
      </c>
      <c r="V67" s="232">
        <f>'[2]TKJ Perbaikan'!EQ35</f>
        <v>76.083333333333329</v>
      </c>
      <c r="W67" s="119">
        <f>'[2]TKJ Perbaikan'!EV35</f>
        <v>77.5</v>
      </c>
      <c r="X67" s="119">
        <f>'[2]TKJ Perbaikan'!FA35</f>
        <v>79.279166666666669</v>
      </c>
      <c r="Y67" s="262">
        <f>'[2]TKJ Perbaikan'!GA35</f>
        <v>79.922916666666666</v>
      </c>
      <c r="Z67" s="263">
        <f>'[2]TKJ Perbaikan'!IN35</f>
        <v>78.600925925925921</v>
      </c>
      <c r="AA67" s="228">
        <f t="shared" si="2"/>
        <v>79.366881613756618</v>
      </c>
      <c r="AB67" s="228">
        <f>'[2]TKJ Perbaikan'!IR35</f>
        <v>81</v>
      </c>
      <c r="AC67" s="228">
        <f>'[2]TKJ Perbaikan'!IS35</f>
        <v>85</v>
      </c>
      <c r="AD67" s="277" t="str">
        <f t="shared" si="3"/>
        <v>L U L U S</v>
      </c>
      <c r="AE67" s="152"/>
    </row>
    <row r="68" spans="1:31" ht="18.75" customHeight="1" x14ac:dyDescent="0.3">
      <c r="A68" s="84">
        <v>4</v>
      </c>
      <c r="B68" s="135">
        <v>19200076</v>
      </c>
      <c r="C68" s="135" t="s">
        <v>1170</v>
      </c>
      <c r="D68" s="85"/>
      <c r="E68" s="135" t="s">
        <v>1232</v>
      </c>
      <c r="F68" s="133" t="s">
        <v>1294</v>
      </c>
      <c r="G68" s="143" t="s">
        <v>1323</v>
      </c>
      <c r="H68" s="143" t="s">
        <v>1324</v>
      </c>
      <c r="I68" s="143"/>
      <c r="J68" s="143"/>
      <c r="K68" s="133" t="s">
        <v>1384</v>
      </c>
      <c r="L68" s="218" t="s">
        <v>1385</v>
      </c>
      <c r="M68" s="232">
        <f>'[2]TKJ Perbaikan'!Y36</f>
        <v>77</v>
      </c>
      <c r="N68" s="119">
        <f>'[2]TKJ Perbaikan'!AN36</f>
        <v>78</v>
      </c>
      <c r="O68" s="119">
        <f>'[2]TKJ Perbaikan'!BC36</f>
        <v>80</v>
      </c>
      <c r="P68" s="119">
        <f>'[2]TKJ Perbaikan'!BR36</f>
        <v>79</v>
      </c>
      <c r="Q68" s="119">
        <f>'[2]TKJ Perbaikan'!BY36</f>
        <v>78.5</v>
      </c>
      <c r="R68" s="227">
        <f>'[2]TKJ Perbaikan'!CL36</f>
        <v>75</v>
      </c>
      <c r="S68" s="232">
        <f>'[2]TKJ Perbaikan'!CS36</f>
        <v>82.7</v>
      </c>
      <c r="T68" s="119">
        <f>'[2]TKJ Perbaikan'!DB36</f>
        <v>78</v>
      </c>
      <c r="U68" s="227">
        <f>'[2]TKJ Perbaikan'!EC36</f>
        <v>94</v>
      </c>
      <c r="V68" s="232">
        <f>'[2]TKJ Perbaikan'!EQ36</f>
        <v>78.683333333333337</v>
      </c>
      <c r="W68" s="119">
        <f>'[2]TKJ Perbaikan'!EV36</f>
        <v>79.25</v>
      </c>
      <c r="X68" s="119">
        <f>'[2]TKJ Perbaikan'!FA36</f>
        <v>77.841666666666669</v>
      </c>
      <c r="Y68" s="262">
        <f>'[2]TKJ Perbaikan'!GA36</f>
        <v>80.018749999999997</v>
      </c>
      <c r="Z68" s="263">
        <f>'[2]TKJ Perbaikan'!IN36</f>
        <v>79.180555555555557</v>
      </c>
      <c r="AA68" s="228">
        <f t="shared" si="2"/>
        <v>79.798164682539692</v>
      </c>
      <c r="AB68" s="228">
        <f>'[2]TKJ Perbaikan'!IR36</f>
        <v>89</v>
      </c>
      <c r="AC68" s="228">
        <f>'[2]TKJ Perbaikan'!IS36</f>
        <v>77.3</v>
      </c>
      <c r="AD68" s="277" t="str">
        <f t="shared" si="3"/>
        <v>L U L U S</v>
      </c>
      <c r="AE68" s="152"/>
    </row>
    <row r="69" spans="1:31" ht="18.75" customHeight="1" x14ac:dyDescent="0.3">
      <c r="A69" s="84">
        <v>5</v>
      </c>
      <c r="B69" s="135">
        <v>19200077</v>
      </c>
      <c r="C69" s="135" t="s">
        <v>1171</v>
      </c>
      <c r="D69" s="85"/>
      <c r="E69" s="135" t="s">
        <v>1233</v>
      </c>
      <c r="F69" s="133" t="s">
        <v>1295</v>
      </c>
      <c r="G69" s="143" t="s">
        <v>1323</v>
      </c>
      <c r="H69" s="143" t="s">
        <v>1324</v>
      </c>
      <c r="I69" s="143"/>
      <c r="J69" s="143"/>
      <c r="K69" s="133" t="s">
        <v>1386</v>
      </c>
      <c r="L69" s="218" t="s">
        <v>1387</v>
      </c>
      <c r="M69" s="232">
        <f>'[2]TKJ Perbaikan'!Y37</f>
        <v>75</v>
      </c>
      <c r="N69" s="119">
        <f>'[2]TKJ Perbaikan'!AN37</f>
        <v>75</v>
      </c>
      <c r="O69" s="119">
        <f>'[2]TKJ Perbaikan'!BC37</f>
        <v>80</v>
      </c>
      <c r="P69" s="119">
        <f>'[2]TKJ Perbaikan'!BR37</f>
        <v>79</v>
      </c>
      <c r="Q69" s="119">
        <f>'[2]TKJ Perbaikan'!BY37</f>
        <v>78</v>
      </c>
      <c r="R69" s="227">
        <f>'[2]TKJ Perbaikan'!CL37</f>
        <v>78</v>
      </c>
      <c r="S69" s="232">
        <f>'[2]TKJ Perbaikan'!CS37</f>
        <v>79.75</v>
      </c>
      <c r="T69" s="119">
        <f>'[2]TKJ Perbaikan'!DB37</f>
        <v>78</v>
      </c>
      <c r="U69" s="227">
        <f>'[2]TKJ Perbaikan'!EC37</f>
        <v>94</v>
      </c>
      <c r="V69" s="232">
        <f>'[2]TKJ Perbaikan'!EQ37</f>
        <v>78.804166666666674</v>
      </c>
      <c r="W69" s="119">
        <f>'[2]TKJ Perbaikan'!EV37</f>
        <v>79</v>
      </c>
      <c r="X69" s="119">
        <f>'[2]TKJ Perbaikan'!FA37</f>
        <v>76.966666666666669</v>
      </c>
      <c r="Y69" s="262">
        <f>'[2]TKJ Perbaikan'!GA37</f>
        <v>78.849999999999994</v>
      </c>
      <c r="Z69" s="263">
        <f>'[2]TKJ Perbaikan'!IN37</f>
        <v>80.732407407407408</v>
      </c>
      <c r="AA69" s="228">
        <f t="shared" si="2"/>
        <v>79.364517195767206</v>
      </c>
      <c r="AB69" s="228">
        <f>'[2]TKJ Perbaikan'!IR37</f>
        <v>82</v>
      </c>
      <c r="AC69" s="228">
        <f>'[2]TKJ Perbaikan'!IS37</f>
        <v>77</v>
      </c>
      <c r="AD69" s="277" t="str">
        <f t="shared" si="3"/>
        <v>L U L U S</v>
      </c>
      <c r="AE69" s="152"/>
    </row>
    <row r="70" spans="1:31" ht="18.75" customHeight="1" x14ac:dyDescent="0.3">
      <c r="A70" s="84">
        <v>6</v>
      </c>
      <c r="B70" s="135">
        <v>19200078</v>
      </c>
      <c r="C70" s="135" t="s">
        <v>1172</v>
      </c>
      <c r="D70" s="85"/>
      <c r="E70" s="135" t="s">
        <v>1234</v>
      </c>
      <c r="F70" s="133" t="s">
        <v>1296</v>
      </c>
      <c r="G70" s="143" t="s">
        <v>1323</v>
      </c>
      <c r="H70" s="143" t="s">
        <v>1324</v>
      </c>
      <c r="I70" s="143"/>
      <c r="J70" s="143"/>
      <c r="K70" s="133" t="s">
        <v>1388</v>
      </c>
      <c r="L70" s="218" t="s">
        <v>663</v>
      </c>
      <c r="M70" s="232">
        <f>'[2]TKJ Perbaikan'!Y38</f>
        <v>80</v>
      </c>
      <c r="N70" s="119">
        <f>'[2]TKJ Perbaikan'!AN38</f>
        <v>77</v>
      </c>
      <c r="O70" s="119">
        <f>'[2]TKJ Perbaikan'!BC38</f>
        <v>80</v>
      </c>
      <c r="P70" s="119">
        <f>'[2]TKJ Perbaikan'!BR38</f>
        <v>76</v>
      </c>
      <c r="Q70" s="119">
        <f>'[2]TKJ Perbaikan'!BY38</f>
        <v>75.25</v>
      </c>
      <c r="R70" s="227">
        <f>'[2]TKJ Perbaikan'!CL38</f>
        <v>78</v>
      </c>
      <c r="S70" s="232">
        <f>'[2]TKJ Perbaikan'!CS38</f>
        <v>83.333333333333329</v>
      </c>
      <c r="T70" s="119">
        <f>'[2]TKJ Perbaikan'!DB38</f>
        <v>77</v>
      </c>
      <c r="U70" s="227">
        <f>'[2]TKJ Perbaikan'!EC38</f>
        <v>90</v>
      </c>
      <c r="V70" s="232">
        <f>'[2]TKJ Perbaikan'!EQ38</f>
        <v>78</v>
      </c>
      <c r="W70" s="119">
        <f>'[2]TKJ Perbaikan'!EV38</f>
        <v>72</v>
      </c>
      <c r="X70" s="119">
        <f>'[2]TKJ Perbaikan'!FA38</f>
        <v>77.770833333333343</v>
      </c>
      <c r="Y70" s="262">
        <f>'[2]TKJ Perbaikan'!GA38</f>
        <v>77.349999999999994</v>
      </c>
      <c r="Z70" s="263">
        <f>'[2]TKJ Perbaikan'!IN38</f>
        <v>78.435185185185176</v>
      </c>
      <c r="AA70" s="228">
        <f t="shared" si="2"/>
        <v>78.58138227513227</v>
      </c>
      <c r="AB70" s="228">
        <f>'[2]TKJ Perbaikan'!IR38</f>
        <v>86</v>
      </c>
      <c r="AC70" s="228">
        <f>'[2]TKJ Perbaikan'!IS38</f>
        <v>82</v>
      </c>
      <c r="AD70" s="277" t="str">
        <f t="shared" si="3"/>
        <v>L U L U S</v>
      </c>
      <c r="AE70" s="152"/>
    </row>
    <row r="71" spans="1:31" ht="18.75" customHeight="1" x14ac:dyDescent="0.3">
      <c r="A71" s="84">
        <v>7</v>
      </c>
      <c r="B71" s="135">
        <v>19200080</v>
      </c>
      <c r="C71" s="135" t="s">
        <v>1173</v>
      </c>
      <c r="D71" s="85"/>
      <c r="E71" s="135" t="s">
        <v>1235</v>
      </c>
      <c r="F71" s="133" t="s">
        <v>1297</v>
      </c>
      <c r="G71" s="143" t="s">
        <v>1323</v>
      </c>
      <c r="H71" s="143" t="s">
        <v>1324</v>
      </c>
      <c r="I71" s="143"/>
      <c r="J71" s="143"/>
      <c r="K71" s="133" t="s">
        <v>1389</v>
      </c>
      <c r="L71" s="218" t="s">
        <v>1390</v>
      </c>
      <c r="M71" s="232">
        <f>'[2]TKJ Perbaikan'!Y39</f>
        <v>75</v>
      </c>
      <c r="N71" s="119">
        <f>'[2]TKJ Perbaikan'!AN39</f>
        <v>77</v>
      </c>
      <c r="O71" s="119">
        <f>'[2]TKJ Perbaikan'!BC39</f>
        <v>80</v>
      </c>
      <c r="P71" s="119">
        <f>'[2]TKJ Perbaikan'!BR39</f>
        <v>79</v>
      </c>
      <c r="Q71" s="119">
        <f>'[2]TKJ Perbaikan'!BY39</f>
        <v>80</v>
      </c>
      <c r="R71" s="227">
        <f>'[2]TKJ Perbaikan'!CL39</f>
        <v>78</v>
      </c>
      <c r="S71" s="232">
        <f>'[2]TKJ Perbaikan'!CS39</f>
        <v>81.816666666666663</v>
      </c>
      <c r="T71" s="119">
        <f>'[2]TKJ Perbaikan'!DB39</f>
        <v>80</v>
      </c>
      <c r="U71" s="227">
        <f>'[2]TKJ Perbaikan'!EC39</f>
        <v>94</v>
      </c>
      <c r="V71" s="232">
        <f>'[2]TKJ Perbaikan'!EQ39</f>
        <v>81.883333333333326</v>
      </c>
      <c r="W71" s="119">
        <f>'[2]TKJ Perbaikan'!EV39</f>
        <v>78.5</v>
      </c>
      <c r="X71" s="119">
        <f>'[2]TKJ Perbaikan'!FA39</f>
        <v>76.8</v>
      </c>
      <c r="Y71" s="262">
        <f>'[2]TKJ Perbaikan'!GA39</f>
        <v>78.683333333333337</v>
      </c>
      <c r="Z71" s="263">
        <f>'[2]TKJ Perbaikan'!IN39</f>
        <v>80.04907407407407</v>
      </c>
      <c r="AA71" s="228">
        <f t="shared" si="2"/>
        <v>80.052314814814807</v>
      </c>
      <c r="AB71" s="228">
        <f>'[2]TKJ Perbaikan'!IR39</f>
        <v>88</v>
      </c>
      <c r="AC71" s="228">
        <f>'[2]TKJ Perbaikan'!IS39</f>
        <v>86.834999999999994</v>
      </c>
      <c r="AD71" s="277" t="str">
        <f t="shared" si="3"/>
        <v>L U L U S</v>
      </c>
      <c r="AE71" s="152"/>
    </row>
    <row r="72" spans="1:31" ht="18.75" customHeight="1" x14ac:dyDescent="0.3">
      <c r="A72" s="84">
        <v>8</v>
      </c>
      <c r="B72" s="135">
        <v>19200081</v>
      </c>
      <c r="C72" s="135" t="s">
        <v>1174</v>
      </c>
      <c r="D72" s="85"/>
      <c r="E72" s="135" t="s">
        <v>1236</v>
      </c>
      <c r="F72" s="133" t="s">
        <v>1298</v>
      </c>
      <c r="G72" s="143" t="s">
        <v>1323</v>
      </c>
      <c r="H72" s="143" t="s">
        <v>1324</v>
      </c>
      <c r="I72" s="143"/>
      <c r="J72" s="143"/>
      <c r="K72" s="133" t="s">
        <v>1391</v>
      </c>
      <c r="L72" s="218" t="s">
        <v>1392</v>
      </c>
      <c r="M72" s="232">
        <f>'[2]TKJ Perbaikan'!Y40</f>
        <v>80</v>
      </c>
      <c r="N72" s="119">
        <f>'[2]TKJ Perbaikan'!AN40</f>
        <v>76</v>
      </c>
      <c r="O72" s="119">
        <f>'[2]TKJ Perbaikan'!BC40</f>
        <v>80</v>
      </c>
      <c r="P72" s="119">
        <f>'[2]TKJ Perbaikan'!BR40</f>
        <v>78</v>
      </c>
      <c r="Q72" s="119">
        <f>'[2]TKJ Perbaikan'!BY40</f>
        <v>80</v>
      </c>
      <c r="R72" s="227">
        <f>'[2]TKJ Perbaikan'!CL40</f>
        <v>78</v>
      </c>
      <c r="S72" s="232">
        <f>'[2]TKJ Perbaikan'!CS40</f>
        <v>81.95</v>
      </c>
      <c r="T72" s="119">
        <f>'[2]TKJ Perbaikan'!DB40</f>
        <v>77.875</v>
      </c>
      <c r="U72" s="227">
        <f>'[2]TKJ Perbaikan'!EC40</f>
        <v>93</v>
      </c>
      <c r="V72" s="232">
        <f>'[2]TKJ Perbaikan'!EQ40</f>
        <v>80.150000000000006</v>
      </c>
      <c r="W72" s="119">
        <f>'[2]TKJ Perbaikan'!EV40</f>
        <v>77.75</v>
      </c>
      <c r="X72" s="119">
        <f>'[2]TKJ Perbaikan'!FA40</f>
        <v>78</v>
      </c>
      <c r="Y72" s="262">
        <f>'[2]TKJ Perbaikan'!GA40</f>
        <v>79.681250000000006</v>
      </c>
      <c r="Z72" s="263">
        <f>'[2]TKJ Perbaikan'!IN40</f>
        <v>79.841666666666654</v>
      </c>
      <c r="AA72" s="228">
        <f t="shared" si="2"/>
        <v>80.017708333333331</v>
      </c>
      <c r="AB72" s="228">
        <f>'[2]TKJ Perbaikan'!IR40</f>
        <v>82</v>
      </c>
      <c r="AC72" s="228">
        <f>'[2]TKJ Perbaikan'!IS40</f>
        <v>77.734999999999999</v>
      </c>
      <c r="AD72" s="277" t="str">
        <f t="shared" si="3"/>
        <v>L U L U S</v>
      </c>
      <c r="AE72" s="152"/>
    </row>
    <row r="73" spans="1:31" ht="18.75" customHeight="1" x14ac:dyDescent="0.3">
      <c r="A73" s="84">
        <v>9</v>
      </c>
      <c r="B73" s="135">
        <v>19200082</v>
      </c>
      <c r="C73" s="135" t="s">
        <v>1175</v>
      </c>
      <c r="D73" s="85"/>
      <c r="E73" s="135" t="s">
        <v>1237</v>
      </c>
      <c r="F73" s="133" t="s">
        <v>1299</v>
      </c>
      <c r="G73" s="143" t="s">
        <v>1323</v>
      </c>
      <c r="H73" s="143" t="s">
        <v>1324</v>
      </c>
      <c r="I73" s="143"/>
      <c r="J73" s="143"/>
      <c r="K73" s="133" t="s">
        <v>1393</v>
      </c>
      <c r="L73" s="218" t="s">
        <v>1349</v>
      </c>
      <c r="M73" s="232">
        <f>'[2]TKJ Perbaikan'!Y41</f>
        <v>75</v>
      </c>
      <c r="N73" s="119">
        <f>'[2]TKJ Perbaikan'!AN41</f>
        <v>75</v>
      </c>
      <c r="O73" s="119">
        <f>'[2]TKJ Perbaikan'!BC41</f>
        <v>80</v>
      </c>
      <c r="P73" s="119">
        <f>'[2]TKJ Perbaikan'!BR41</f>
        <v>77</v>
      </c>
      <c r="Q73" s="119">
        <f>'[2]TKJ Perbaikan'!BY41</f>
        <v>80</v>
      </c>
      <c r="R73" s="227">
        <f>'[2]TKJ Perbaikan'!CL41</f>
        <v>78</v>
      </c>
      <c r="S73" s="232">
        <f>'[2]TKJ Perbaikan'!CS41</f>
        <v>80</v>
      </c>
      <c r="T73" s="119">
        <f>'[2]TKJ Perbaikan'!DB41</f>
        <v>77.5</v>
      </c>
      <c r="U73" s="227">
        <f>'[2]TKJ Perbaikan'!EC41</f>
        <v>90</v>
      </c>
      <c r="V73" s="232">
        <f>'[2]TKJ Perbaikan'!EQ41</f>
        <v>79.679166666666674</v>
      </c>
      <c r="W73" s="119">
        <f>'[2]TKJ Perbaikan'!EV41</f>
        <v>75</v>
      </c>
      <c r="X73" s="119">
        <f>'[2]TKJ Perbaikan'!FA41</f>
        <v>75.216666666666669</v>
      </c>
      <c r="Y73" s="262">
        <f>'[2]TKJ Perbaikan'!GA41</f>
        <v>78.40625</v>
      </c>
      <c r="Z73" s="263">
        <f>'[2]TKJ Perbaikan'!IN41</f>
        <v>78.55462962962963</v>
      </c>
      <c r="AA73" s="228">
        <f t="shared" si="2"/>
        <v>78.525479497354496</v>
      </c>
      <c r="AB73" s="228">
        <f>'[2]TKJ Perbaikan'!IR41</f>
        <v>78</v>
      </c>
      <c r="AC73" s="228">
        <f>'[2]TKJ Perbaikan'!IS41</f>
        <v>82.2</v>
      </c>
      <c r="AD73" s="277" t="str">
        <f t="shared" si="3"/>
        <v>L U L U S</v>
      </c>
      <c r="AE73" s="152"/>
    </row>
    <row r="74" spans="1:31" ht="18.75" customHeight="1" x14ac:dyDescent="0.3">
      <c r="A74" s="84">
        <v>10</v>
      </c>
      <c r="B74" s="135">
        <v>19200084</v>
      </c>
      <c r="C74" s="135" t="s">
        <v>1176</v>
      </c>
      <c r="D74" s="85"/>
      <c r="E74" s="135" t="s">
        <v>1238</v>
      </c>
      <c r="F74" s="133" t="s">
        <v>1300</v>
      </c>
      <c r="G74" s="143" t="s">
        <v>1323</v>
      </c>
      <c r="H74" s="143" t="s">
        <v>1324</v>
      </c>
      <c r="I74" s="143"/>
      <c r="J74" s="143"/>
      <c r="K74" s="133" t="s">
        <v>634</v>
      </c>
      <c r="L74" s="218" t="s">
        <v>1394</v>
      </c>
      <c r="M74" s="232">
        <f>'[2]TKJ Perbaikan'!Y42</f>
        <v>75</v>
      </c>
      <c r="N74" s="119">
        <f>'[2]TKJ Perbaikan'!AN42</f>
        <v>77</v>
      </c>
      <c r="O74" s="119">
        <f>'[2]TKJ Perbaikan'!BC42</f>
        <v>80</v>
      </c>
      <c r="P74" s="119">
        <f>'[2]TKJ Perbaikan'!BR42</f>
        <v>78</v>
      </c>
      <c r="Q74" s="119">
        <f>'[2]TKJ Perbaikan'!BY42</f>
        <v>80</v>
      </c>
      <c r="R74" s="227">
        <f>'[2]TKJ Perbaikan'!CL42</f>
        <v>75</v>
      </c>
      <c r="S74" s="232">
        <f>'[2]TKJ Perbaikan'!CS42</f>
        <v>78.583333333333329</v>
      </c>
      <c r="T74" s="119">
        <f>'[2]TKJ Perbaikan'!DB42</f>
        <v>80.125</v>
      </c>
      <c r="U74" s="227">
        <f>'[2]TKJ Perbaikan'!EC42</f>
        <v>98</v>
      </c>
      <c r="V74" s="232">
        <f>'[2]TKJ Perbaikan'!EQ42</f>
        <v>78.908333333333331</v>
      </c>
      <c r="W74" s="119">
        <f>'[2]TKJ Perbaikan'!EV42</f>
        <v>72.25</v>
      </c>
      <c r="X74" s="119">
        <f>'[2]TKJ Perbaikan'!FA42</f>
        <v>75.841666666666669</v>
      </c>
      <c r="Y74" s="262">
        <f>'[2]TKJ Perbaikan'!GA42</f>
        <v>79.045833333333334</v>
      </c>
      <c r="Z74" s="263">
        <f>'[2]TKJ Perbaikan'!IN42</f>
        <v>79.458333333333343</v>
      </c>
      <c r="AA74" s="228">
        <f t="shared" si="2"/>
        <v>79.086607142857133</v>
      </c>
      <c r="AB74" s="228">
        <f>'[2]TKJ Perbaikan'!IR42</f>
        <v>81</v>
      </c>
      <c r="AC74" s="228">
        <f>'[2]TKJ Perbaikan'!IS42</f>
        <v>83.95</v>
      </c>
      <c r="AD74" s="277" t="str">
        <f t="shared" si="3"/>
        <v>L U L U S</v>
      </c>
      <c r="AE74" s="152"/>
    </row>
    <row r="75" spans="1:31" ht="18.75" customHeight="1" x14ac:dyDescent="0.3">
      <c r="A75" s="84">
        <v>11</v>
      </c>
      <c r="B75" s="135">
        <v>19200085</v>
      </c>
      <c r="C75" s="135" t="s">
        <v>1177</v>
      </c>
      <c r="D75" s="85"/>
      <c r="E75" s="135" t="s">
        <v>1239</v>
      </c>
      <c r="F75" s="133" t="s">
        <v>1301</v>
      </c>
      <c r="G75" s="143" t="s">
        <v>1323</v>
      </c>
      <c r="H75" s="143" t="s">
        <v>1324</v>
      </c>
      <c r="I75" s="143"/>
      <c r="J75" s="143"/>
      <c r="K75" s="133" t="s">
        <v>1395</v>
      </c>
      <c r="L75" s="218" t="s">
        <v>1396</v>
      </c>
      <c r="M75" s="232">
        <f>'[2]TKJ Perbaikan'!Y43</f>
        <v>75</v>
      </c>
      <c r="N75" s="119">
        <f>'[2]TKJ Perbaikan'!AN43</f>
        <v>78</v>
      </c>
      <c r="O75" s="119">
        <f>'[2]TKJ Perbaikan'!BC43</f>
        <v>80</v>
      </c>
      <c r="P75" s="119">
        <f>'[2]TKJ Perbaikan'!BR43</f>
        <v>76</v>
      </c>
      <c r="Q75" s="119">
        <f>'[2]TKJ Perbaikan'!BY43</f>
        <v>75.75</v>
      </c>
      <c r="R75" s="227">
        <f>'[2]TKJ Perbaikan'!CL43</f>
        <v>75</v>
      </c>
      <c r="S75" s="232">
        <f>'[2]TKJ Perbaikan'!CS43</f>
        <v>81.183333333333337</v>
      </c>
      <c r="T75" s="119">
        <f>'[2]TKJ Perbaikan'!DB43</f>
        <v>79.25</v>
      </c>
      <c r="U75" s="227">
        <f>'[2]TKJ Perbaikan'!EC43</f>
        <v>90</v>
      </c>
      <c r="V75" s="232">
        <f>'[2]TKJ Perbaikan'!EQ43</f>
        <v>77.191666666666663</v>
      </c>
      <c r="W75" s="119">
        <f>'[2]TKJ Perbaikan'!EV43</f>
        <v>72</v>
      </c>
      <c r="X75" s="119">
        <f>'[2]TKJ Perbaikan'!FA43</f>
        <v>76.966666666666669</v>
      </c>
      <c r="Y75" s="262">
        <f>'[2]TKJ Perbaikan'!GA43</f>
        <v>78.820601851851848</v>
      </c>
      <c r="Z75" s="263">
        <f>'[2]TKJ Perbaikan'!IN43</f>
        <v>78.188888888888883</v>
      </c>
      <c r="AA75" s="228">
        <f t="shared" si="2"/>
        <v>78.096511243386246</v>
      </c>
      <c r="AB75" s="228">
        <f>'[2]TKJ Perbaikan'!IR43</f>
        <v>79</v>
      </c>
      <c r="AC75" s="228">
        <f>'[2]TKJ Perbaikan'!IS43</f>
        <v>81.900000000000006</v>
      </c>
      <c r="AD75" s="277" t="str">
        <f t="shared" si="3"/>
        <v>L U L U S</v>
      </c>
      <c r="AE75" s="152"/>
    </row>
    <row r="76" spans="1:31" ht="18.75" customHeight="1" x14ac:dyDescent="0.3">
      <c r="A76" s="84">
        <v>12</v>
      </c>
      <c r="B76" s="135">
        <v>19200086</v>
      </c>
      <c r="C76" s="135" t="s">
        <v>1178</v>
      </c>
      <c r="D76" s="85"/>
      <c r="E76" s="135" t="s">
        <v>1240</v>
      </c>
      <c r="F76" s="133" t="s">
        <v>1302</v>
      </c>
      <c r="G76" s="143" t="s">
        <v>1323</v>
      </c>
      <c r="H76" s="143" t="s">
        <v>1324</v>
      </c>
      <c r="I76" s="143"/>
      <c r="J76" s="143"/>
      <c r="K76" s="133" t="s">
        <v>1397</v>
      </c>
      <c r="L76" s="218" t="s">
        <v>1398</v>
      </c>
      <c r="M76" s="232">
        <f>'[2]TKJ Perbaikan'!Y44</f>
        <v>78</v>
      </c>
      <c r="N76" s="119">
        <f>'[2]TKJ Perbaikan'!AN44</f>
        <v>75</v>
      </c>
      <c r="O76" s="119">
        <f>'[2]TKJ Perbaikan'!BC44</f>
        <v>80</v>
      </c>
      <c r="P76" s="119">
        <f>'[2]TKJ Perbaikan'!BR44</f>
        <v>77</v>
      </c>
      <c r="Q76" s="119">
        <f>'[2]TKJ Perbaikan'!BY44</f>
        <v>77.5</v>
      </c>
      <c r="R76" s="227">
        <f>'[2]TKJ Perbaikan'!CL44</f>
        <v>75</v>
      </c>
      <c r="S76" s="232">
        <f>'[2]TKJ Perbaikan'!CS44</f>
        <v>81.25</v>
      </c>
      <c r="T76" s="119">
        <f>'[2]TKJ Perbaikan'!DB44</f>
        <v>77.5</v>
      </c>
      <c r="U76" s="227">
        <f>'[2]TKJ Perbaikan'!EC44</f>
        <v>94</v>
      </c>
      <c r="V76" s="232">
        <f>'[2]TKJ Perbaikan'!EQ44</f>
        <v>77.522916666666674</v>
      </c>
      <c r="W76" s="119">
        <f>'[2]TKJ Perbaikan'!EV44</f>
        <v>72.75</v>
      </c>
      <c r="X76" s="119">
        <f>'[2]TKJ Perbaikan'!FA44</f>
        <v>75.633333333333326</v>
      </c>
      <c r="Y76" s="262">
        <f>'[2]TKJ Perbaikan'!GA44</f>
        <v>77.404166666666669</v>
      </c>
      <c r="Z76" s="263">
        <f>'[2]TKJ Perbaikan'!IN44</f>
        <v>78.578703703703709</v>
      </c>
      <c r="AA76" s="228">
        <f t="shared" si="2"/>
        <v>78.367080026455028</v>
      </c>
      <c r="AB76" s="228">
        <f>'[2]TKJ Perbaikan'!IR44</f>
        <v>81</v>
      </c>
      <c r="AC76" s="228">
        <f>'[2]TKJ Perbaikan'!IS44</f>
        <v>82</v>
      </c>
      <c r="AD76" s="277" t="str">
        <f t="shared" si="3"/>
        <v>L U L U S</v>
      </c>
      <c r="AE76" s="152"/>
    </row>
    <row r="77" spans="1:31" ht="18.75" customHeight="1" x14ac:dyDescent="0.3">
      <c r="A77" s="84">
        <v>13</v>
      </c>
      <c r="B77" s="135">
        <v>19200087</v>
      </c>
      <c r="C77" s="135" t="s">
        <v>1179</v>
      </c>
      <c r="D77" s="85"/>
      <c r="E77" s="135" t="s">
        <v>1241</v>
      </c>
      <c r="F77" s="133" t="s">
        <v>1303</v>
      </c>
      <c r="G77" s="143" t="s">
        <v>1323</v>
      </c>
      <c r="H77" s="143" t="s">
        <v>1324</v>
      </c>
      <c r="I77" s="143"/>
      <c r="J77" s="143"/>
      <c r="K77" s="133" t="s">
        <v>1399</v>
      </c>
      <c r="L77" s="218" t="s">
        <v>1400</v>
      </c>
      <c r="M77" s="232">
        <f>'[2]TKJ Perbaikan'!Y45</f>
        <v>75</v>
      </c>
      <c r="N77" s="119">
        <f>'[2]TKJ Perbaikan'!AN45</f>
        <v>75</v>
      </c>
      <c r="O77" s="119">
        <f>'[2]TKJ Perbaikan'!BC45</f>
        <v>80</v>
      </c>
      <c r="P77" s="119">
        <f>'[2]TKJ Perbaikan'!BR45</f>
        <v>77</v>
      </c>
      <c r="Q77" s="119">
        <f>'[2]TKJ Perbaikan'!BY45</f>
        <v>78</v>
      </c>
      <c r="R77" s="227">
        <f>'[2]TKJ Perbaikan'!CL45</f>
        <v>75</v>
      </c>
      <c r="S77" s="232">
        <f>'[2]TKJ Perbaikan'!CS45</f>
        <v>80.5</v>
      </c>
      <c r="T77" s="119">
        <f>'[2]TKJ Perbaikan'!DB45</f>
        <v>79.875</v>
      </c>
      <c r="U77" s="227">
        <f>'[2]TKJ Perbaikan'!EC45</f>
        <v>94</v>
      </c>
      <c r="V77" s="232">
        <f>'[2]TKJ Perbaikan'!EQ45</f>
        <v>78.099999999999994</v>
      </c>
      <c r="W77" s="119">
        <f>'[2]TKJ Perbaikan'!EV45</f>
        <v>75.5</v>
      </c>
      <c r="X77" s="119">
        <f>'[2]TKJ Perbaikan'!FA45</f>
        <v>75.25</v>
      </c>
      <c r="Y77" s="262">
        <f>'[2]TKJ Perbaikan'!GA45</f>
        <v>78.384375000000006</v>
      </c>
      <c r="Z77" s="263">
        <f>'[2]TKJ Perbaikan'!IN45</f>
        <v>78.715740740740742</v>
      </c>
      <c r="AA77" s="228">
        <f t="shared" si="2"/>
        <v>78.594651124338625</v>
      </c>
      <c r="AB77" s="228">
        <f>'[2]TKJ Perbaikan'!IR45</f>
        <v>82</v>
      </c>
      <c r="AC77" s="228">
        <f>'[2]TKJ Perbaikan'!IS45</f>
        <v>81.900000000000006</v>
      </c>
      <c r="AD77" s="277" t="str">
        <f t="shared" si="3"/>
        <v>L U L U S</v>
      </c>
      <c r="AE77" s="152"/>
    </row>
    <row r="78" spans="1:31" ht="18.75" customHeight="1" x14ac:dyDescent="0.3">
      <c r="A78" s="84">
        <v>14</v>
      </c>
      <c r="B78" s="135">
        <v>19200088</v>
      </c>
      <c r="C78" s="135" t="s">
        <v>1180</v>
      </c>
      <c r="D78" s="85"/>
      <c r="E78" s="135" t="s">
        <v>1242</v>
      </c>
      <c r="F78" s="133" t="s">
        <v>1304</v>
      </c>
      <c r="G78" s="143" t="s">
        <v>1323</v>
      </c>
      <c r="H78" s="143" t="s">
        <v>1324</v>
      </c>
      <c r="I78" s="143"/>
      <c r="J78" s="143"/>
      <c r="K78" s="133" t="s">
        <v>1401</v>
      </c>
      <c r="L78" s="218" t="s">
        <v>1402</v>
      </c>
      <c r="M78" s="232">
        <f>'[2]TKJ Perbaikan'!Y46</f>
        <v>75</v>
      </c>
      <c r="N78" s="119">
        <f>'[2]TKJ Perbaikan'!AN46</f>
        <v>76</v>
      </c>
      <c r="O78" s="119">
        <f>'[2]TKJ Perbaikan'!BC46</f>
        <v>80</v>
      </c>
      <c r="P78" s="119">
        <f>'[2]TKJ Perbaikan'!BR46</f>
        <v>77</v>
      </c>
      <c r="Q78" s="119">
        <f>'[2]TKJ Perbaikan'!BY46</f>
        <v>75.5</v>
      </c>
      <c r="R78" s="227">
        <f>'[2]TKJ Perbaikan'!CL46</f>
        <v>75</v>
      </c>
      <c r="S78" s="232">
        <f>'[2]TKJ Perbaikan'!CS46</f>
        <v>80.5</v>
      </c>
      <c r="T78" s="119">
        <f>'[2]TKJ Perbaikan'!DB46</f>
        <v>77.5</v>
      </c>
      <c r="U78" s="227">
        <f>'[2]TKJ Perbaikan'!EC46</f>
        <v>94</v>
      </c>
      <c r="V78" s="232">
        <f>'[2]TKJ Perbaikan'!EQ46</f>
        <v>77.291666666666671</v>
      </c>
      <c r="W78" s="119">
        <f>'[2]TKJ Perbaikan'!EV46</f>
        <v>75.75</v>
      </c>
      <c r="X78" s="119">
        <f>'[2]TKJ Perbaikan'!FA46</f>
        <v>76.570833333333326</v>
      </c>
      <c r="Y78" s="262">
        <f>'[2]TKJ Perbaikan'!GA46</f>
        <v>79.118750000000006</v>
      </c>
      <c r="Z78" s="263">
        <f>'[2]TKJ Perbaikan'!IN46</f>
        <v>80.167592592592598</v>
      </c>
      <c r="AA78" s="228">
        <f t="shared" si="2"/>
        <v>78.528488756613754</v>
      </c>
      <c r="AB78" s="228">
        <f>'[2]TKJ Perbaikan'!IR46</f>
        <v>87</v>
      </c>
      <c r="AC78" s="228">
        <f>'[2]TKJ Perbaikan'!IS46</f>
        <v>84.2</v>
      </c>
      <c r="AD78" s="277" t="str">
        <f t="shared" si="3"/>
        <v>L U L U S</v>
      </c>
      <c r="AE78" s="152"/>
    </row>
    <row r="79" spans="1:31" ht="18.75" customHeight="1" x14ac:dyDescent="0.3">
      <c r="A79" s="84">
        <v>15</v>
      </c>
      <c r="B79" s="135">
        <v>19200089</v>
      </c>
      <c r="C79" s="135" t="s">
        <v>1181</v>
      </c>
      <c r="D79" s="85"/>
      <c r="E79" s="135" t="s">
        <v>1243</v>
      </c>
      <c r="F79" s="133" t="s">
        <v>1305</v>
      </c>
      <c r="G79" s="143" t="s">
        <v>1323</v>
      </c>
      <c r="H79" s="143" t="s">
        <v>1324</v>
      </c>
      <c r="I79" s="143"/>
      <c r="J79" s="143"/>
      <c r="K79" s="133" t="s">
        <v>666</v>
      </c>
      <c r="L79" s="218" t="s">
        <v>1403</v>
      </c>
      <c r="M79" s="232">
        <f>'[2]TKJ Perbaikan'!Y47</f>
        <v>78</v>
      </c>
      <c r="N79" s="119">
        <f>'[2]TKJ Perbaikan'!AN47</f>
        <v>75</v>
      </c>
      <c r="O79" s="119">
        <f>'[2]TKJ Perbaikan'!BC47</f>
        <v>80</v>
      </c>
      <c r="P79" s="119">
        <f>'[2]TKJ Perbaikan'!BR47</f>
        <v>79</v>
      </c>
      <c r="Q79" s="119">
        <f>'[2]TKJ Perbaikan'!BY47</f>
        <v>77.25</v>
      </c>
      <c r="R79" s="227">
        <f>'[2]TKJ Perbaikan'!CL47</f>
        <v>78</v>
      </c>
      <c r="S79" s="232">
        <f>'[2]TKJ Perbaikan'!CS47</f>
        <v>80.916666666666671</v>
      </c>
      <c r="T79" s="119">
        <f>'[2]TKJ Perbaikan'!DB47</f>
        <v>78.875</v>
      </c>
      <c r="U79" s="227">
        <f>'[2]TKJ Perbaikan'!EC47</f>
        <v>94</v>
      </c>
      <c r="V79" s="232">
        <f>'[2]TKJ Perbaikan'!EQ47</f>
        <v>78.041666666666671</v>
      </c>
      <c r="W79" s="119">
        <f>'[2]TKJ Perbaikan'!EV47</f>
        <v>75.5</v>
      </c>
      <c r="X79" s="119">
        <f>'[2]TKJ Perbaikan'!FA47</f>
        <v>78.174999999999997</v>
      </c>
      <c r="Y79" s="262">
        <f>'[2]TKJ Perbaikan'!GA47</f>
        <v>82.077083333333334</v>
      </c>
      <c r="Z79" s="263">
        <f>'[2]TKJ Perbaikan'!IN47</f>
        <v>81.670370370370378</v>
      </c>
      <c r="AA79" s="228">
        <f t="shared" si="2"/>
        <v>79.750413359788354</v>
      </c>
      <c r="AB79" s="228">
        <f>'[2]TKJ Perbaikan'!IR47</f>
        <v>91</v>
      </c>
      <c r="AC79" s="228">
        <f>'[2]TKJ Perbaikan'!IS47</f>
        <v>91.3</v>
      </c>
      <c r="AD79" s="277" t="str">
        <f t="shared" si="3"/>
        <v>L U L U S</v>
      </c>
      <c r="AE79" s="152"/>
    </row>
    <row r="80" spans="1:31" ht="18.75" customHeight="1" x14ac:dyDescent="0.3">
      <c r="A80" s="84">
        <v>16</v>
      </c>
      <c r="B80" s="135">
        <v>19200090</v>
      </c>
      <c r="C80" s="135" t="s">
        <v>1182</v>
      </c>
      <c r="D80" s="85"/>
      <c r="E80" s="135" t="s">
        <v>1244</v>
      </c>
      <c r="F80" s="133" t="s">
        <v>1306</v>
      </c>
      <c r="G80" s="143" t="s">
        <v>1323</v>
      </c>
      <c r="H80" s="143" t="s">
        <v>1324</v>
      </c>
      <c r="I80" s="143"/>
      <c r="J80" s="143"/>
      <c r="K80" s="133" t="s">
        <v>1404</v>
      </c>
      <c r="L80" s="218" t="s">
        <v>1405</v>
      </c>
      <c r="M80" s="232">
        <f>'[2]TKJ Perbaikan'!Y48</f>
        <v>75</v>
      </c>
      <c r="N80" s="119">
        <f>'[2]TKJ Perbaikan'!AN48</f>
        <v>75</v>
      </c>
      <c r="O80" s="119">
        <f>'[2]TKJ Perbaikan'!BC48</f>
        <v>80</v>
      </c>
      <c r="P80" s="119">
        <f>'[2]TKJ Perbaikan'!BR48</f>
        <v>77</v>
      </c>
      <c r="Q80" s="119">
        <f>'[2]TKJ Perbaikan'!BY48</f>
        <v>77</v>
      </c>
      <c r="R80" s="227">
        <f>'[2]TKJ Perbaikan'!CL48</f>
        <v>75</v>
      </c>
      <c r="S80" s="232">
        <f>'[2]TKJ Perbaikan'!CS48</f>
        <v>78.25</v>
      </c>
      <c r="T80" s="119">
        <f>'[2]TKJ Perbaikan'!DB48</f>
        <v>77.25</v>
      </c>
      <c r="U80" s="227">
        <f>'[2]TKJ Perbaikan'!EC48</f>
        <v>90</v>
      </c>
      <c r="V80" s="232">
        <f>'[2]TKJ Perbaikan'!EQ48</f>
        <v>75.325000000000003</v>
      </c>
      <c r="W80" s="119">
        <f>'[2]TKJ Perbaikan'!EV48</f>
        <v>72.75</v>
      </c>
      <c r="X80" s="119">
        <f>'[2]TKJ Perbaikan'!FA48</f>
        <v>75.4375</v>
      </c>
      <c r="Y80" s="262">
        <f>'[2]TKJ Perbaikan'!GA48</f>
        <v>78.402083333333337</v>
      </c>
      <c r="Z80" s="263">
        <f>'[2]TKJ Perbaikan'!IN48</f>
        <v>78.612037037037041</v>
      </c>
      <c r="AA80" s="228">
        <f t="shared" si="2"/>
        <v>77.501901455026456</v>
      </c>
      <c r="AB80" s="228">
        <f>'[2]TKJ Perbaikan'!IR48</f>
        <v>80</v>
      </c>
      <c r="AC80" s="228">
        <f>'[2]TKJ Perbaikan'!IS48</f>
        <v>83.474999999999994</v>
      </c>
      <c r="AD80" s="277" t="str">
        <f t="shared" si="3"/>
        <v>L U L U S</v>
      </c>
      <c r="AE80" s="152"/>
    </row>
    <row r="81" spans="1:31" ht="18.75" customHeight="1" x14ac:dyDescent="0.3">
      <c r="A81" s="84">
        <v>17</v>
      </c>
      <c r="B81" s="135">
        <v>19200091</v>
      </c>
      <c r="C81" s="135" t="s">
        <v>1183</v>
      </c>
      <c r="D81" s="85"/>
      <c r="E81" s="135" t="s">
        <v>1245</v>
      </c>
      <c r="F81" s="133" t="s">
        <v>1307</v>
      </c>
      <c r="G81" s="143" t="s">
        <v>1323</v>
      </c>
      <c r="H81" s="143" t="s">
        <v>1324</v>
      </c>
      <c r="I81" s="143"/>
      <c r="J81" s="143"/>
      <c r="K81" s="133" t="s">
        <v>1406</v>
      </c>
      <c r="L81" s="218" t="s">
        <v>1407</v>
      </c>
      <c r="M81" s="232">
        <f>'[2]TKJ Perbaikan'!Y49</f>
        <v>75</v>
      </c>
      <c r="N81" s="119">
        <f>'[2]TKJ Perbaikan'!AN49</f>
        <v>75</v>
      </c>
      <c r="O81" s="119">
        <f>'[2]TKJ Perbaikan'!BC49</f>
        <v>80</v>
      </c>
      <c r="P81" s="119">
        <f>'[2]TKJ Perbaikan'!BR49</f>
        <v>77</v>
      </c>
      <c r="Q81" s="119">
        <f>'[2]TKJ Perbaikan'!BY49</f>
        <v>77.75</v>
      </c>
      <c r="R81" s="227">
        <f>'[2]TKJ Perbaikan'!CL49</f>
        <v>75</v>
      </c>
      <c r="S81" s="232">
        <f>'[2]TKJ Perbaikan'!CS49</f>
        <v>80</v>
      </c>
      <c r="T81" s="119">
        <f>'[2]TKJ Perbaikan'!DB49</f>
        <v>78</v>
      </c>
      <c r="U81" s="227">
        <f>'[2]TKJ Perbaikan'!EC49</f>
        <v>94</v>
      </c>
      <c r="V81" s="232">
        <f>'[2]TKJ Perbaikan'!EQ49</f>
        <v>78</v>
      </c>
      <c r="W81" s="119">
        <f>'[2]TKJ Perbaikan'!EV49</f>
        <v>72</v>
      </c>
      <c r="X81" s="119">
        <f>'[2]TKJ Perbaikan'!FA49</f>
        <v>75</v>
      </c>
      <c r="Y81" s="262">
        <f>'[2]TKJ Perbaikan'!GA49</f>
        <v>78.143749999999997</v>
      </c>
      <c r="Z81" s="263">
        <f>'[2]TKJ Perbaikan'!IN49</f>
        <v>77.947222222222209</v>
      </c>
      <c r="AA81" s="228">
        <f t="shared" si="2"/>
        <v>78.060069444444451</v>
      </c>
      <c r="AB81" s="228">
        <f>'[2]TKJ Perbaikan'!IR49</f>
        <v>79</v>
      </c>
      <c r="AC81" s="228">
        <f>'[2]TKJ Perbaikan'!IS49</f>
        <v>82.1</v>
      </c>
      <c r="AD81" s="277" t="str">
        <f t="shared" si="3"/>
        <v>L U L U S</v>
      </c>
      <c r="AE81" s="152"/>
    </row>
    <row r="82" spans="1:31" ht="18.75" customHeight="1" x14ac:dyDescent="0.3">
      <c r="A82" s="84">
        <v>18</v>
      </c>
      <c r="B82" s="135">
        <v>19200092</v>
      </c>
      <c r="C82" s="135" t="s">
        <v>1184</v>
      </c>
      <c r="D82" s="85"/>
      <c r="E82" s="135" t="s">
        <v>1246</v>
      </c>
      <c r="F82" s="133" t="s">
        <v>1308</v>
      </c>
      <c r="G82" s="143" t="s">
        <v>1323</v>
      </c>
      <c r="H82" s="143" t="s">
        <v>1324</v>
      </c>
      <c r="I82" s="143"/>
      <c r="J82" s="143"/>
      <c r="K82" s="133" t="s">
        <v>1408</v>
      </c>
      <c r="L82" s="218" t="s">
        <v>1409</v>
      </c>
      <c r="M82" s="232">
        <f>'[2]TKJ Perbaikan'!Y50</f>
        <v>76</v>
      </c>
      <c r="N82" s="119">
        <f>'[2]TKJ Perbaikan'!AN50</f>
        <v>75</v>
      </c>
      <c r="O82" s="119">
        <f>'[2]TKJ Perbaikan'!BC50</f>
        <v>80</v>
      </c>
      <c r="P82" s="119">
        <f>'[2]TKJ Perbaikan'!BR50</f>
        <v>78</v>
      </c>
      <c r="Q82" s="119">
        <f>'[2]TKJ Perbaikan'!BY50</f>
        <v>79.75</v>
      </c>
      <c r="R82" s="227">
        <f>'[2]TKJ Perbaikan'!CL50</f>
        <v>75</v>
      </c>
      <c r="S82" s="232">
        <f>'[2]TKJ Perbaikan'!CS50</f>
        <v>79.416666666666671</v>
      </c>
      <c r="T82" s="119">
        <f>'[2]TKJ Perbaikan'!DB50</f>
        <v>81.625</v>
      </c>
      <c r="U82" s="227">
        <f>'[2]TKJ Perbaikan'!EC50</f>
        <v>94</v>
      </c>
      <c r="V82" s="232">
        <f>'[2]TKJ Perbaikan'!EQ50</f>
        <v>77.924999999999997</v>
      </c>
      <c r="W82" s="119">
        <f>'[2]TKJ Perbaikan'!EV50</f>
        <v>75.5</v>
      </c>
      <c r="X82" s="119">
        <f>'[2]TKJ Perbaikan'!FA50</f>
        <v>75.716666666666669</v>
      </c>
      <c r="Y82" s="262">
        <f>'[2]TKJ Perbaikan'!GA50</f>
        <v>78.147916666666674</v>
      </c>
      <c r="Z82" s="263">
        <f>'[2]TKJ Perbaikan'!IN50</f>
        <v>78.284259259259258</v>
      </c>
      <c r="AA82" s="228">
        <f t="shared" si="2"/>
        <v>78.883250661375655</v>
      </c>
      <c r="AB82" s="228">
        <f>'[2]TKJ Perbaikan'!IR50</f>
        <v>81</v>
      </c>
      <c r="AC82" s="228">
        <f>'[2]TKJ Perbaikan'!IS50</f>
        <v>85.3</v>
      </c>
      <c r="AD82" s="277" t="str">
        <f t="shared" si="3"/>
        <v>L U L U S</v>
      </c>
      <c r="AE82" s="152"/>
    </row>
    <row r="83" spans="1:31" ht="18.75" customHeight="1" x14ac:dyDescent="0.3">
      <c r="A83" s="84">
        <v>19</v>
      </c>
      <c r="B83" s="135">
        <v>19200094</v>
      </c>
      <c r="C83" s="135" t="s">
        <v>1185</v>
      </c>
      <c r="D83" s="85"/>
      <c r="E83" s="135" t="s">
        <v>1247</v>
      </c>
      <c r="F83" s="133" t="s">
        <v>1309</v>
      </c>
      <c r="G83" s="143" t="s">
        <v>1323</v>
      </c>
      <c r="H83" s="143" t="s">
        <v>1324</v>
      </c>
      <c r="I83" s="143"/>
      <c r="J83" s="143"/>
      <c r="K83" s="133" t="s">
        <v>1410</v>
      </c>
      <c r="L83" s="218" t="s">
        <v>1411</v>
      </c>
      <c r="M83" s="232">
        <f>'[2]TKJ Perbaikan'!Y51</f>
        <v>75</v>
      </c>
      <c r="N83" s="119">
        <f>'[2]TKJ Perbaikan'!AN51</f>
        <v>77</v>
      </c>
      <c r="O83" s="119">
        <f>'[2]TKJ Perbaikan'!BC51</f>
        <v>80</v>
      </c>
      <c r="P83" s="119">
        <f>'[2]TKJ Perbaikan'!BR51</f>
        <v>78</v>
      </c>
      <c r="Q83" s="119">
        <f>'[2]TKJ Perbaikan'!BY51</f>
        <v>80.25</v>
      </c>
      <c r="R83" s="227">
        <f>'[2]TKJ Perbaikan'!CL51</f>
        <v>75</v>
      </c>
      <c r="S83" s="232">
        <f>'[2]TKJ Perbaikan'!CS51</f>
        <v>81.25</v>
      </c>
      <c r="T83" s="119">
        <f>'[2]TKJ Perbaikan'!DB51</f>
        <v>79.625</v>
      </c>
      <c r="U83" s="227">
        <f>'[2]TKJ Perbaikan'!EC51</f>
        <v>94</v>
      </c>
      <c r="V83" s="232">
        <f>'[2]TKJ Perbaikan'!EQ51</f>
        <v>81.3</v>
      </c>
      <c r="W83" s="119">
        <f>'[2]TKJ Perbaikan'!EV51</f>
        <v>75.75</v>
      </c>
      <c r="X83" s="119">
        <f>'[2]TKJ Perbaikan'!FA51</f>
        <v>76.820833333333326</v>
      </c>
      <c r="Y83" s="262">
        <f>'[2]TKJ Perbaikan'!GA51</f>
        <v>78.466666666666669</v>
      </c>
      <c r="Z83" s="263">
        <f>'[2]TKJ Perbaikan'!IN51</f>
        <v>79.137962962962959</v>
      </c>
      <c r="AA83" s="228">
        <f t="shared" si="2"/>
        <v>79.40003306878306</v>
      </c>
      <c r="AB83" s="228">
        <f>'[2]TKJ Perbaikan'!IR51</f>
        <v>79</v>
      </c>
      <c r="AC83" s="228">
        <f>'[2]TKJ Perbaikan'!IS51</f>
        <v>82.2</v>
      </c>
      <c r="AD83" s="277" t="str">
        <f t="shared" si="3"/>
        <v>L U L U S</v>
      </c>
      <c r="AE83" s="152"/>
    </row>
    <row r="84" spans="1:31" ht="18.75" customHeight="1" x14ac:dyDescent="0.3">
      <c r="A84" s="84">
        <v>20</v>
      </c>
      <c r="B84" s="135">
        <v>19200095</v>
      </c>
      <c r="C84" s="135" t="s">
        <v>1186</v>
      </c>
      <c r="D84" s="85"/>
      <c r="E84" s="135" t="s">
        <v>1248</v>
      </c>
      <c r="F84" s="133" t="s">
        <v>1310</v>
      </c>
      <c r="G84" s="143" t="s">
        <v>1323</v>
      </c>
      <c r="H84" s="143" t="s">
        <v>1324</v>
      </c>
      <c r="I84" s="143"/>
      <c r="J84" s="143"/>
      <c r="K84" s="133" t="s">
        <v>1412</v>
      </c>
      <c r="L84" s="218" t="s">
        <v>1413</v>
      </c>
      <c r="M84" s="232">
        <f>'[2]TKJ Perbaikan'!Y52</f>
        <v>78</v>
      </c>
      <c r="N84" s="119">
        <f>'[2]TKJ Perbaikan'!AN52</f>
        <v>76</v>
      </c>
      <c r="O84" s="119">
        <f>'[2]TKJ Perbaikan'!BC52</f>
        <v>80</v>
      </c>
      <c r="P84" s="119">
        <f>'[2]TKJ Perbaikan'!BR52</f>
        <v>78</v>
      </c>
      <c r="Q84" s="119">
        <f>'[2]TKJ Perbaikan'!BY52</f>
        <v>79.75</v>
      </c>
      <c r="R84" s="227">
        <f>'[2]TKJ Perbaikan'!CL52</f>
        <v>75</v>
      </c>
      <c r="S84" s="232">
        <f>'[2]TKJ Perbaikan'!CS52</f>
        <v>80.650000000000006</v>
      </c>
      <c r="T84" s="119">
        <f>'[2]TKJ Perbaikan'!DB52</f>
        <v>78.25</v>
      </c>
      <c r="U84" s="227">
        <f>'[2]TKJ Perbaikan'!EC52</f>
        <v>90</v>
      </c>
      <c r="V84" s="232">
        <f>'[2]TKJ Perbaikan'!EQ52</f>
        <v>76.650000000000006</v>
      </c>
      <c r="W84" s="119">
        <f>'[2]TKJ Perbaikan'!EV52</f>
        <v>76</v>
      </c>
      <c r="X84" s="119">
        <f>'[2]TKJ Perbaikan'!FA52</f>
        <v>77.75</v>
      </c>
      <c r="Y84" s="262">
        <f>'[2]TKJ Perbaikan'!GA52</f>
        <v>77.8</v>
      </c>
      <c r="Z84" s="263">
        <f>'[2]TKJ Perbaikan'!IN52</f>
        <v>78.306481481481484</v>
      </c>
      <c r="AA84" s="228">
        <f t="shared" si="2"/>
        <v>78.725462962962965</v>
      </c>
      <c r="AB84" s="228">
        <f>'[2]TKJ Perbaikan'!IR52</f>
        <v>79</v>
      </c>
      <c r="AC84" s="228">
        <f>'[2]TKJ Perbaikan'!IS52</f>
        <v>88.1</v>
      </c>
      <c r="AD84" s="277" t="str">
        <f t="shared" si="3"/>
        <v>L U L U S</v>
      </c>
      <c r="AE84" s="152"/>
    </row>
    <row r="85" spans="1:31" ht="18.75" customHeight="1" x14ac:dyDescent="0.3">
      <c r="A85" s="84">
        <v>21</v>
      </c>
      <c r="B85" s="135">
        <v>19200096</v>
      </c>
      <c r="C85" s="135" t="s">
        <v>1187</v>
      </c>
      <c r="D85" s="85"/>
      <c r="E85" s="135" t="s">
        <v>1249</v>
      </c>
      <c r="F85" s="133" t="s">
        <v>1311</v>
      </c>
      <c r="G85" s="143" t="s">
        <v>1323</v>
      </c>
      <c r="H85" s="143" t="s">
        <v>1324</v>
      </c>
      <c r="I85" s="143"/>
      <c r="J85" s="143"/>
      <c r="K85" s="133" t="s">
        <v>1414</v>
      </c>
      <c r="L85" s="218" t="s">
        <v>1415</v>
      </c>
      <c r="M85" s="232">
        <f>'[2]TKJ Perbaikan'!Y53</f>
        <v>75</v>
      </c>
      <c r="N85" s="119">
        <f>'[2]TKJ Perbaikan'!AN53</f>
        <v>75</v>
      </c>
      <c r="O85" s="119">
        <f>'[2]TKJ Perbaikan'!BC53</f>
        <v>80</v>
      </c>
      <c r="P85" s="119">
        <f>'[2]TKJ Perbaikan'!BR53</f>
        <v>79</v>
      </c>
      <c r="Q85" s="119">
        <f>'[2]TKJ Perbaikan'!BY53</f>
        <v>79.75</v>
      </c>
      <c r="R85" s="227">
        <f>'[2]TKJ Perbaikan'!CL53</f>
        <v>75</v>
      </c>
      <c r="S85" s="232">
        <f>'[2]TKJ Perbaikan'!CS53</f>
        <v>81.25</v>
      </c>
      <c r="T85" s="119">
        <f>'[2]TKJ Perbaikan'!DB53</f>
        <v>81</v>
      </c>
      <c r="U85" s="227">
        <f>'[2]TKJ Perbaikan'!EC53</f>
        <v>94</v>
      </c>
      <c r="V85" s="232">
        <f>'[2]TKJ Perbaikan'!EQ53</f>
        <v>81.029166666666669</v>
      </c>
      <c r="W85" s="119">
        <f>'[2]TKJ Perbaikan'!EV53</f>
        <v>76.25</v>
      </c>
      <c r="X85" s="119">
        <f>'[2]TKJ Perbaikan'!FA53</f>
        <v>76.445833333333326</v>
      </c>
      <c r="Y85" s="262">
        <f>'[2]TKJ Perbaikan'!GA53</f>
        <v>78.637500000000003</v>
      </c>
      <c r="Z85" s="263">
        <f>'[2]TKJ Perbaikan'!IN53</f>
        <v>81.029629629629639</v>
      </c>
      <c r="AA85" s="228">
        <f t="shared" si="2"/>
        <v>79.528009259259264</v>
      </c>
      <c r="AB85" s="228">
        <f>'[2]TKJ Perbaikan'!IR53</f>
        <v>91</v>
      </c>
      <c r="AC85" s="228">
        <f>'[2]TKJ Perbaikan'!IS53</f>
        <v>84.034999999999997</v>
      </c>
      <c r="AD85" s="277" t="str">
        <f t="shared" si="3"/>
        <v>L U L U S</v>
      </c>
      <c r="AE85" s="152"/>
    </row>
    <row r="86" spans="1:31" ht="18.75" customHeight="1" x14ac:dyDescent="0.3">
      <c r="A86" s="84">
        <v>22</v>
      </c>
      <c r="B86" s="135">
        <v>19200097</v>
      </c>
      <c r="C86" s="135" t="s">
        <v>1188</v>
      </c>
      <c r="D86" s="85"/>
      <c r="E86" s="135" t="s">
        <v>1250</v>
      </c>
      <c r="F86" s="133" t="s">
        <v>1312</v>
      </c>
      <c r="G86" s="143" t="s">
        <v>1323</v>
      </c>
      <c r="H86" s="143" t="s">
        <v>1324</v>
      </c>
      <c r="I86" s="143"/>
      <c r="J86" s="143"/>
      <c r="K86" s="133" t="s">
        <v>1416</v>
      </c>
      <c r="L86" s="218" t="s">
        <v>1417</v>
      </c>
      <c r="M86" s="232">
        <f>'[2]TKJ Perbaikan'!Y54</f>
        <v>75</v>
      </c>
      <c r="N86" s="119">
        <f>'[2]TKJ Perbaikan'!AN54</f>
        <v>75</v>
      </c>
      <c r="O86" s="119">
        <f>'[2]TKJ Perbaikan'!BC54</f>
        <v>80</v>
      </c>
      <c r="P86" s="119">
        <f>'[2]TKJ Perbaikan'!BR54</f>
        <v>78</v>
      </c>
      <c r="Q86" s="119">
        <f>'[2]TKJ Perbaikan'!BY54</f>
        <v>78</v>
      </c>
      <c r="R86" s="227">
        <f>'[2]TKJ Perbaikan'!CL54</f>
        <v>75</v>
      </c>
      <c r="S86" s="232">
        <f>'[2]TKJ Perbaikan'!CS54</f>
        <v>82.5</v>
      </c>
      <c r="T86" s="119">
        <f>'[2]TKJ Perbaikan'!DB54</f>
        <v>77.5</v>
      </c>
      <c r="U86" s="227">
        <f>'[2]TKJ Perbaikan'!EC54</f>
        <v>94</v>
      </c>
      <c r="V86" s="232">
        <f>'[2]TKJ Perbaikan'!EQ54</f>
        <v>78.466666666666669</v>
      </c>
      <c r="W86" s="119">
        <f>'[2]TKJ Perbaikan'!EV54</f>
        <v>72</v>
      </c>
      <c r="X86" s="119">
        <f>'[2]TKJ Perbaikan'!FA54</f>
        <v>75.487499999999997</v>
      </c>
      <c r="Y86" s="262">
        <f>'[2]TKJ Perbaikan'!GA54</f>
        <v>76.510416666666671</v>
      </c>
      <c r="Z86" s="263">
        <f>'[2]TKJ Perbaikan'!IN54</f>
        <v>78.280555555555551</v>
      </c>
      <c r="AA86" s="228">
        <f t="shared" si="2"/>
        <v>78.267509920634907</v>
      </c>
      <c r="AB86" s="228">
        <f>'[2]TKJ Perbaikan'!IR54</f>
        <v>81</v>
      </c>
      <c r="AC86" s="228">
        <f>'[2]TKJ Perbaikan'!IS54</f>
        <v>83.7</v>
      </c>
      <c r="AD86" s="277" t="str">
        <f t="shared" si="3"/>
        <v>L U L U S</v>
      </c>
      <c r="AE86" s="152"/>
    </row>
    <row r="87" spans="1:31" ht="18.75" customHeight="1" x14ac:dyDescent="0.3">
      <c r="A87" s="84">
        <v>23</v>
      </c>
      <c r="B87" s="135">
        <v>19200098</v>
      </c>
      <c r="C87" s="135" t="s">
        <v>1189</v>
      </c>
      <c r="D87" s="85"/>
      <c r="E87" s="135" t="s">
        <v>1251</v>
      </c>
      <c r="F87" s="133" t="s">
        <v>1313</v>
      </c>
      <c r="G87" s="143" t="s">
        <v>1323</v>
      </c>
      <c r="H87" s="143" t="s">
        <v>1324</v>
      </c>
      <c r="I87" s="143"/>
      <c r="J87" s="143"/>
      <c r="K87" s="133" t="s">
        <v>603</v>
      </c>
      <c r="L87" s="218" t="s">
        <v>1418</v>
      </c>
      <c r="M87" s="232">
        <f>'[2]TKJ Perbaikan'!Y55</f>
        <v>77</v>
      </c>
      <c r="N87" s="119">
        <f>'[2]TKJ Perbaikan'!AN55</f>
        <v>75</v>
      </c>
      <c r="O87" s="119">
        <f>'[2]TKJ Perbaikan'!BC55</f>
        <v>80</v>
      </c>
      <c r="P87" s="119">
        <f>'[2]TKJ Perbaikan'!BR55</f>
        <v>79</v>
      </c>
      <c r="Q87" s="119">
        <f>'[2]TKJ Perbaikan'!BY55</f>
        <v>80</v>
      </c>
      <c r="R87" s="227">
        <f>'[2]TKJ Perbaikan'!CL55</f>
        <v>78</v>
      </c>
      <c r="S87" s="232">
        <f>'[2]TKJ Perbaikan'!CS55</f>
        <v>81</v>
      </c>
      <c r="T87" s="119">
        <f>'[2]TKJ Perbaikan'!DB55</f>
        <v>79.9375</v>
      </c>
      <c r="U87" s="227">
        <f>'[2]TKJ Perbaikan'!EC55</f>
        <v>94</v>
      </c>
      <c r="V87" s="232">
        <f>'[2]TKJ Perbaikan'!EQ55</f>
        <v>78.943749999999994</v>
      </c>
      <c r="W87" s="119">
        <f>'[2]TKJ Perbaikan'!EV55</f>
        <v>75.5</v>
      </c>
      <c r="X87" s="119">
        <f>'[2]TKJ Perbaikan'!FA55</f>
        <v>74.866666666666674</v>
      </c>
      <c r="Y87" s="262">
        <f>'[2]TKJ Perbaikan'!GA55</f>
        <v>79.710416666666674</v>
      </c>
      <c r="Z87" s="263">
        <f>'[2]TKJ Perbaikan'!IN55</f>
        <v>80.025925925925932</v>
      </c>
      <c r="AA87" s="228">
        <f t="shared" si="2"/>
        <v>79.498875661375678</v>
      </c>
      <c r="AB87" s="228">
        <f>'[2]TKJ Perbaikan'!IR55</f>
        <v>87</v>
      </c>
      <c r="AC87" s="228">
        <f>'[2]TKJ Perbaikan'!IS55</f>
        <v>82</v>
      </c>
      <c r="AD87" s="277" t="str">
        <f t="shared" si="3"/>
        <v>L U L U S</v>
      </c>
      <c r="AE87" s="152"/>
    </row>
    <row r="88" spans="1:31" ht="18.75" customHeight="1" x14ac:dyDescent="0.3">
      <c r="A88" s="84">
        <v>24</v>
      </c>
      <c r="B88" s="135">
        <v>19200099</v>
      </c>
      <c r="C88" s="135" t="s">
        <v>1190</v>
      </c>
      <c r="D88" s="85"/>
      <c r="E88" s="135" t="s">
        <v>1252</v>
      </c>
      <c r="F88" s="133" t="s">
        <v>1314</v>
      </c>
      <c r="G88" s="143" t="s">
        <v>1323</v>
      </c>
      <c r="H88" s="143" t="s">
        <v>1324</v>
      </c>
      <c r="I88" s="143"/>
      <c r="J88" s="143"/>
      <c r="K88" s="133" t="s">
        <v>1419</v>
      </c>
      <c r="L88" s="218" t="s">
        <v>1420</v>
      </c>
      <c r="M88" s="232">
        <f>'[2]TKJ Perbaikan'!Y56</f>
        <v>75</v>
      </c>
      <c r="N88" s="119">
        <f>'[2]TKJ Perbaikan'!AN56</f>
        <v>76</v>
      </c>
      <c r="O88" s="119">
        <f>'[2]TKJ Perbaikan'!BC56</f>
        <v>80</v>
      </c>
      <c r="P88" s="119">
        <f>'[2]TKJ Perbaikan'!BR56</f>
        <v>79</v>
      </c>
      <c r="Q88" s="119">
        <f>'[2]TKJ Perbaikan'!BY56</f>
        <v>80</v>
      </c>
      <c r="R88" s="227">
        <f>'[2]TKJ Perbaikan'!CL56</f>
        <v>75</v>
      </c>
      <c r="S88" s="232">
        <f>'[2]TKJ Perbaikan'!CS56</f>
        <v>79.3</v>
      </c>
      <c r="T88" s="119">
        <f>'[2]TKJ Perbaikan'!DB56</f>
        <v>79.5</v>
      </c>
      <c r="U88" s="227">
        <f>'[2]TKJ Perbaikan'!EC56</f>
        <v>94</v>
      </c>
      <c r="V88" s="232">
        <f>'[2]TKJ Perbaikan'!EQ56</f>
        <v>75.941666666666663</v>
      </c>
      <c r="W88" s="119">
        <f>'[2]TKJ Perbaikan'!EV56</f>
        <v>72.75</v>
      </c>
      <c r="X88" s="119">
        <f>'[2]TKJ Perbaikan'!FA56</f>
        <v>75.541666666666671</v>
      </c>
      <c r="Y88" s="262">
        <f>'[2]TKJ Perbaikan'!GA56</f>
        <v>77.591666666666669</v>
      </c>
      <c r="Z88" s="263">
        <f>'[2]TKJ Perbaikan'!IN56</f>
        <v>78.946296296296296</v>
      </c>
      <c r="AA88" s="228">
        <f t="shared" si="2"/>
        <v>78.469378306878298</v>
      </c>
      <c r="AB88" s="228">
        <f>'[2]TKJ Perbaikan'!IR56</f>
        <v>80</v>
      </c>
      <c r="AC88" s="228">
        <f>'[2]TKJ Perbaikan'!IS56</f>
        <v>81.900000000000006</v>
      </c>
      <c r="AD88" s="277" t="str">
        <f t="shared" si="3"/>
        <v>L U L U S</v>
      </c>
      <c r="AE88" s="152"/>
    </row>
    <row r="89" spans="1:31" ht="18.75" customHeight="1" x14ac:dyDescent="0.3">
      <c r="A89" s="84">
        <v>25</v>
      </c>
      <c r="B89" s="135">
        <v>19200100</v>
      </c>
      <c r="C89" s="135" t="s">
        <v>1191</v>
      </c>
      <c r="D89" s="85"/>
      <c r="E89" s="135" t="s">
        <v>1253</v>
      </c>
      <c r="F89" s="133" t="s">
        <v>1315</v>
      </c>
      <c r="G89" s="143" t="s">
        <v>1323</v>
      </c>
      <c r="H89" s="143" t="s">
        <v>1324</v>
      </c>
      <c r="I89" s="143"/>
      <c r="J89" s="143"/>
      <c r="K89" s="133" t="s">
        <v>1421</v>
      </c>
      <c r="L89" s="218" t="s">
        <v>1422</v>
      </c>
      <c r="M89" s="232">
        <f>'[2]TKJ Perbaikan'!Y57</f>
        <v>75</v>
      </c>
      <c r="N89" s="119">
        <f>'[2]TKJ Perbaikan'!AN57</f>
        <v>76</v>
      </c>
      <c r="O89" s="119">
        <f>'[2]TKJ Perbaikan'!BC57</f>
        <v>80</v>
      </c>
      <c r="P89" s="119">
        <f>'[2]TKJ Perbaikan'!BR57</f>
        <v>81</v>
      </c>
      <c r="Q89" s="119">
        <f>'[2]TKJ Perbaikan'!BY57</f>
        <v>80</v>
      </c>
      <c r="R89" s="227">
        <f>'[2]TKJ Perbaikan'!CL57</f>
        <v>75</v>
      </c>
      <c r="S89" s="232">
        <f>'[2]TKJ Perbaikan'!CS57</f>
        <v>81.150000000000006</v>
      </c>
      <c r="T89" s="119">
        <f>'[2]TKJ Perbaikan'!DB57</f>
        <v>77.75</v>
      </c>
      <c r="U89" s="227">
        <f>'[2]TKJ Perbaikan'!EC57</f>
        <v>94</v>
      </c>
      <c r="V89" s="232">
        <f>'[2]TKJ Perbaikan'!EQ57</f>
        <v>80.154166666666669</v>
      </c>
      <c r="W89" s="119">
        <f>'[2]TKJ Perbaikan'!EV57</f>
        <v>73.75</v>
      </c>
      <c r="X89" s="119">
        <f>'[2]TKJ Perbaikan'!FA57</f>
        <v>76.487499999999997</v>
      </c>
      <c r="Y89" s="262">
        <f>'[2]TKJ Perbaikan'!GA57</f>
        <v>78.664583333333326</v>
      </c>
      <c r="Z89" s="263">
        <f>'[2]TKJ Perbaikan'!IN57</f>
        <v>78.74722222222222</v>
      </c>
      <c r="AA89" s="228">
        <f t="shared" si="2"/>
        <v>79.121676587301593</v>
      </c>
      <c r="AB89" s="228">
        <f>'[2]TKJ Perbaikan'!IR57</f>
        <v>79</v>
      </c>
      <c r="AC89" s="228">
        <f>'[2]TKJ Perbaikan'!IS57</f>
        <v>79.7</v>
      </c>
      <c r="AD89" s="277" t="str">
        <f t="shared" si="3"/>
        <v>L U L U S</v>
      </c>
      <c r="AE89" s="152"/>
    </row>
    <row r="90" spans="1:31" ht="18.75" customHeight="1" x14ac:dyDescent="0.3">
      <c r="A90" s="84">
        <v>26</v>
      </c>
      <c r="B90" s="135">
        <v>19200101</v>
      </c>
      <c r="C90" s="135" t="s">
        <v>1192</v>
      </c>
      <c r="D90" s="85"/>
      <c r="E90" s="135" t="s">
        <v>1254</v>
      </c>
      <c r="F90" s="133" t="s">
        <v>1316</v>
      </c>
      <c r="G90" s="143" t="s">
        <v>1323</v>
      </c>
      <c r="H90" s="143" t="s">
        <v>1324</v>
      </c>
      <c r="I90" s="143"/>
      <c r="J90" s="143"/>
      <c r="K90" s="133" t="s">
        <v>356</v>
      </c>
      <c r="L90" s="218" t="s">
        <v>1423</v>
      </c>
      <c r="M90" s="232">
        <f>'[2]TKJ Perbaikan'!Y58</f>
        <v>76</v>
      </c>
      <c r="N90" s="119">
        <f>'[2]TKJ Perbaikan'!AN58</f>
        <v>76</v>
      </c>
      <c r="O90" s="119">
        <f>'[2]TKJ Perbaikan'!BC58</f>
        <v>80</v>
      </c>
      <c r="P90" s="119">
        <f>'[2]TKJ Perbaikan'!BR58</f>
        <v>78</v>
      </c>
      <c r="Q90" s="119">
        <f>'[2]TKJ Perbaikan'!BY58</f>
        <v>79.75</v>
      </c>
      <c r="R90" s="227">
        <f>'[2]TKJ Perbaikan'!CL58</f>
        <v>75</v>
      </c>
      <c r="S90" s="232">
        <f>'[2]TKJ Perbaikan'!CS58</f>
        <v>81.05</v>
      </c>
      <c r="T90" s="119">
        <f>'[2]TKJ Perbaikan'!DB58</f>
        <v>78.5</v>
      </c>
      <c r="U90" s="227">
        <f>'[2]TKJ Perbaikan'!EC58</f>
        <v>94</v>
      </c>
      <c r="V90" s="232">
        <f>'[2]TKJ Perbaikan'!EQ58</f>
        <v>78.420833333333334</v>
      </c>
      <c r="W90" s="119">
        <f>'[2]TKJ Perbaikan'!EV58</f>
        <v>78.75</v>
      </c>
      <c r="X90" s="119">
        <f>'[2]TKJ Perbaikan'!FA58</f>
        <v>75.3</v>
      </c>
      <c r="Y90" s="262">
        <f>'[2]TKJ Perbaikan'!GA58</f>
        <v>78.964583333333323</v>
      </c>
      <c r="Z90" s="263">
        <f>'[2]TKJ Perbaikan'!IN58</f>
        <v>79.80462962962963</v>
      </c>
      <c r="AA90" s="228">
        <f t="shared" si="2"/>
        <v>79.252860449735437</v>
      </c>
      <c r="AB90" s="228">
        <f>'[2]TKJ Perbaikan'!IR58</f>
        <v>82</v>
      </c>
      <c r="AC90" s="228">
        <f>'[2]TKJ Perbaikan'!IS58</f>
        <v>90.7</v>
      </c>
      <c r="AD90" s="277" t="str">
        <f t="shared" si="3"/>
        <v>L U L U S</v>
      </c>
      <c r="AE90" s="152"/>
    </row>
    <row r="91" spans="1:31" ht="18.75" customHeight="1" x14ac:dyDescent="0.3">
      <c r="A91" s="84">
        <v>27</v>
      </c>
      <c r="B91" s="135">
        <v>19200102</v>
      </c>
      <c r="C91" s="135" t="s">
        <v>1193</v>
      </c>
      <c r="D91" s="85"/>
      <c r="E91" s="135" t="s">
        <v>1255</v>
      </c>
      <c r="F91" s="133" t="s">
        <v>1317</v>
      </c>
      <c r="G91" s="143" t="s">
        <v>1323</v>
      </c>
      <c r="H91" s="143" t="s">
        <v>1324</v>
      </c>
      <c r="I91" s="143"/>
      <c r="J91" s="143"/>
      <c r="K91" s="133" t="s">
        <v>1424</v>
      </c>
      <c r="L91" s="218" t="s">
        <v>1425</v>
      </c>
      <c r="M91" s="232">
        <f>'[2]TKJ Perbaikan'!Y59</f>
        <v>78</v>
      </c>
      <c r="N91" s="119">
        <f>'[2]TKJ Perbaikan'!AN59</f>
        <v>75</v>
      </c>
      <c r="O91" s="119">
        <f>'[2]TKJ Perbaikan'!BC59</f>
        <v>80</v>
      </c>
      <c r="P91" s="119">
        <f>'[2]TKJ Perbaikan'!BR59</f>
        <v>82</v>
      </c>
      <c r="Q91" s="119">
        <f>'[2]TKJ Perbaikan'!BY59</f>
        <v>80.5</v>
      </c>
      <c r="R91" s="227">
        <f>'[2]TKJ Perbaikan'!CL59</f>
        <v>75</v>
      </c>
      <c r="S91" s="232">
        <f>'[2]TKJ Perbaikan'!CS59</f>
        <v>81.5</v>
      </c>
      <c r="T91" s="119">
        <f>'[2]TKJ Perbaikan'!DB59</f>
        <v>80.45</v>
      </c>
      <c r="U91" s="227">
        <f>'[2]TKJ Perbaikan'!EC59</f>
        <v>94</v>
      </c>
      <c r="V91" s="232">
        <f>'[2]TKJ Perbaikan'!EQ59</f>
        <v>82.622916666666669</v>
      </c>
      <c r="W91" s="119">
        <f>'[2]TKJ Perbaikan'!EV59</f>
        <v>77.25</v>
      </c>
      <c r="X91" s="119">
        <f>'[2]TKJ Perbaikan'!FA59</f>
        <v>77.154166666666669</v>
      </c>
      <c r="Y91" s="262">
        <f>'[2]TKJ Perbaikan'!GA59</f>
        <v>79.731250000000003</v>
      </c>
      <c r="Z91" s="263">
        <f>'[2]TKJ Perbaikan'!IN59</f>
        <v>80.42685185185185</v>
      </c>
      <c r="AA91" s="228">
        <f t="shared" si="2"/>
        <v>80.259656084656086</v>
      </c>
      <c r="AB91" s="228">
        <f>'[2]TKJ Perbaikan'!IR59</f>
        <v>80</v>
      </c>
      <c r="AC91" s="228">
        <f>'[2]TKJ Perbaikan'!IS59</f>
        <v>82.5</v>
      </c>
      <c r="AD91" s="277" t="str">
        <f t="shared" si="3"/>
        <v>L U L U S</v>
      </c>
      <c r="AE91" s="152"/>
    </row>
    <row r="92" spans="1:31" ht="18.75" customHeight="1" x14ac:dyDescent="0.3">
      <c r="A92" s="84">
        <v>28</v>
      </c>
      <c r="B92" s="135">
        <v>19200104</v>
      </c>
      <c r="C92" s="135" t="s">
        <v>1194</v>
      </c>
      <c r="D92" s="85"/>
      <c r="E92" s="135" t="s">
        <v>1256</v>
      </c>
      <c r="F92" s="133" t="s">
        <v>1318</v>
      </c>
      <c r="G92" s="143" t="s">
        <v>1323</v>
      </c>
      <c r="H92" s="143" t="s">
        <v>1324</v>
      </c>
      <c r="I92" s="143"/>
      <c r="J92" s="143"/>
      <c r="K92" s="133" t="s">
        <v>1426</v>
      </c>
      <c r="L92" s="218" t="s">
        <v>1427</v>
      </c>
      <c r="M92" s="232">
        <f>'[2]TKJ Perbaikan'!Y60</f>
        <v>75</v>
      </c>
      <c r="N92" s="119">
        <f>'[2]TKJ Perbaikan'!AN60</f>
        <v>76</v>
      </c>
      <c r="O92" s="119">
        <f>'[2]TKJ Perbaikan'!BC60</f>
        <v>80</v>
      </c>
      <c r="P92" s="119">
        <f>'[2]TKJ Perbaikan'!BR60</f>
        <v>79</v>
      </c>
      <c r="Q92" s="119">
        <f>'[2]TKJ Perbaikan'!BY60</f>
        <v>79.75</v>
      </c>
      <c r="R92" s="227">
        <f>'[2]TKJ Perbaikan'!CL60</f>
        <v>75</v>
      </c>
      <c r="S92" s="232">
        <f>'[2]TKJ Perbaikan'!CS60</f>
        <v>80.400000000000006</v>
      </c>
      <c r="T92" s="119">
        <f>'[2]TKJ Perbaikan'!DB60</f>
        <v>78.125</v>
      </c>
      <c r="U92" s="227">
        <f>'[2]TKJ Perbaikan'!EC60</f>
        <v>94</v>
      </c>
      <c r="V92" s="232">
        <f>'[2]TKJ Perbaikan'!EQ60</f>
        <v>81.341666666666669</v>
      </c>
      <c r="W92" s="119">
        <f>'[2]TKJ Perbaikan'!EV60</f>
        <v>76.5</v>
      </c>
      <c r="X92" s="119">
        <f>'[2]TKJ Perbaikan'!FA60</f>
        <v>78.529166666666669</v>
      </c>
      <c r="Y92" s="262">
        <f>'[2]TKJ Perbaikan'!GA60</f>
        <v>78.970833333333331</v>
      </c>
      <c r="Z92" s="263">
        <f>'[2]TKJ Perbaikan'!IN60</f>
        <v>79.330555555555563</v>
      </c>
      <c r="AA92" s="228">
        <f t="shared" si="2"/>
        <v>79.424801587301587</v>
      </c>
      <c r="AB92" s="228">
        <f>'[2]TKJ Perbaikan'!IR60</f>
        <v>80</v>
      </c>
      <c r="AC92" s="228">
        <f>'[2]TKJ Perbaikan'!IS60</f>
        <v>83.15</v>
      </c>
      <c r="AD92" s="277" t="str">
        <f t="shared" si="3"/>
        <v>L U L U S</v>
      </c>
      <c r="AE92" s="152"/>
    </row>
    <row r="93" spans="1:31" ht="18.75" customHeight="1" x14ac:dyDescent="0.3">
      <c r="A93" s="84">
        <v>29</v>
      </c>
      <c r="B93" s="135">
        <v>19200105</v>
      </c>
      <c r="C93" s="135" t="s">
        <v>1195</v>
      </c>
      <c r="D93" s="85"/>
      <c r="E93" s="135" t="s">
        <v>1257</v>
      </c>
      <c r="F93" s="133" t="s">
        <v>1319</v>
      </c>
      <c r="G93" s="143" t="s">
        <v>1323</v>
      </c>
      <c r="H93" s="143" t="s">
        <v>1324</v>
      </c>
      <c r="I93" s="143"/>
      <c r="J93" s="143"/>
      <c r="K93" s="133" t="s">
        <v>1428</v>
      </c>
      <c r="L93" s="218" t="s">
        <v>1429</v>
      </c>
      <c r="M93" s="232">
        <f>'[2]TKJ Perbaikan'!Y61</f>
        <v>76</v>
      </c>
      <c r="N93" s="119">
        <f>'[2]TKJ Perbaikan'!AN61</f>
        <v>78</v>
      </c>
      <c r="O93" s="119">
        <f>'[2]TKJ Perbaikan'!BC61</f>
        <v>80</v>
      </c>
      <c r="P93" s="119">
        <f>'[2]TKJ Perbaikan'!BR61</f>
        <v>80</v>
      </c>
      <c r="Q93" s="119">
        <f>'[2]TKJ Perbaikan'!BY61</f>
        <v>80</v>
      </c>
      <c r="R93" s="227">
        <f>'[2]TKJ Perbaikan'!CL61</f>
        <v>75</v>
      </c>
      <c r="S93" s="232">
        <f>'[2]TKJ Perbaikan'!CS61</f>
        <v>82.75</v>
      </c>
      <c r="T93" s="119">
        <f>'[2]TKJ Perbaikan'!DB61</f>
        <v>80.308413461538464</v>
      </c>
      <c r="U93" s="227">
        <f>'[2]TKJ Perbaikan'!EC61</f>
        <v>93</v>
      </c>
      <c r="V93" s="232">
        <f>'[2]TKJ Perbaikan'!EQ61</f>
        <v>82.5</v>
      </c>
      <c r="W93" s="119">
        <f>'[2]TKJ Perbaikan'!EV61</f>
        <v>77.75</v>
      </c>
      <c r="X93" s="119">
        <f>'[2]TKJ Perbaikan'!FA61</f>
        <v>77.862499999999997</v>
      </c>
      <c r="Y93" s="262">
        <f>'[2]TKJ Perbaikan'!GA61</f>
        <v>79.420833333333334</v>
      </c>
      <c r="Z93" s="263">
        <f>'[2]TKJ Perbaikan'!IN61</f>
        <v>79.18796296296297</v>
      </c>
      <c r="AA93" s="228">
        <f t="shared" si="2"/>
        <v>80.127122125559623</v>
      </c>
      <c r="AB93" s="228">
        <f>'[2]TKJ Perbaikan'!IR61</f>
        <v>86</v>
      </c>
      <c r="AC93" s="228">
        <f>'[2]TKJ Perbaikan'!IS61</f>
        <v>80.2</v>
      </c>
      <c r="AD93" s="277" t="str">
        <f t="shared" si="3"/>
        <v>L U L U S</v>
      </c>
      <c r="AE93" s="152"/>
    </row>
    <row r="94" spans="1:31" ht="18.75" customHeight="1" x14ac:dyDescent="0.3">
      <c r="A94" s="84">
        <v>30</v>
      </c>
      <c r="B94" s="135">
        <v>19200107</v>
      </c>
      <c r="C94" s="135" t="s">
        <v>1196</v>
      </c>
      <c r="D94" s="85"/>
      <c r="E94" s="135" t="s">
        <v>1258</v>
      </c>
      <c r="F94" s="133" t="s">
        <v>1320</v>
      </c>
      <c r="G94" s="143" t="s">
        <v>1323</v>
      </c>
      <c r="H94" s="143" t="s">
        <v>1324</v>
      </c>
      <c r="I94" s="143"/>
      <c r="J94" s="143"/>
      <c r="K94" s="133" t="s">
        <v>1430</v>
      </c>
      <c r="L94" s="218" t="s">
        <v>1431</v>
      </c>
      <c r="M94" s="232">
        <f>'[2]TKJ Perbaikan'!Y62</f>
        <v>80</v>
      </c>
      <c r="N94" s="119">
        <f>'[2]TKJ Perbaikan'!AN62</f>
        <v>82</v>
      </c>
      <c r="O94" s="119">
        <f>'[2]TKJ Perbaikan'!BC62</f>
        <v>80</v>
      </c>
      <c r="P94" s="119">
        <f>'[2]TKJ Perbaikan'!BR62</f>
        <v>80</v>
      </c>
      <c r="Q94" s="119">
        <f>'[2]TKJ Perbaikan'!BY62</f>
        <v>80</v>
      </c>
      <c r="R94" s="227">
        <f>'[2]TKJ Perbaikan'!CL62</f>
        <v>78</v>
      </c>
      <c r="S94" s="232">
        <f>'[2]TKJ Perbaikan'!CS62</f>
        <v>83.25</v>
      </c>
      <c r="T94" s="119">
        <f>'[2]TKJ Perbaikan'!DB62</f>
        <v>78.625</v>
      </c>
      <c r="U94" s="227">
        <f>'[2]TKJ Perbaikan'!EC62</f>
        <v>93</v>
      </c>
      <c r="V94" s="232">
        <f>'[2]TKJ Perbaikan'!EQ62</f>
        <v>78.206916666666672</v>
      </c>
      <c r="W94" s="119">
        <f>'[2]TKJ Perbaikan'!EV62</f>
        <v>76.5</v>
      </c>
      <c r="X94" s="119">
        <f>'[2]TKJ Perbaikan'!FA62</f>
        <v>77.366666666666674</v>
      </c>
      <c r="Y94" s="262">
        <f>'[2]TKJ Perbaikan'!GA62</f>
        <v>80.068749999999994</v>
      </c>
      <c r="Z94" s="263">
        <f>'[2]TKJ Perbaikan'!IN62</f>
        <v>81.205555555555549</v>
      </c>
      <c r="AA94" s="228">
        <f t="shared" si="2"/>
        <v>80.587349206349202</v>
      </c>
      <c r="AB94" s="228">
        <f>'[2]TKJ Perbaikan'!IR62</f>
        <v>90</v>
      </c>
      <c r="AC94" s="228">
        <f>'[2]TKJ Perbaikan'!IS62</f>
        <v>84.8</v>
      </c>
      <c r="AD94" s="277" t="str">
        <f t="shared" si="3"/>
        <v>L U L U S</v>
      </c>
      <c r="AE94" s="152"/>
    </row>
    <row r="95" spans="1:31" ht="18.75" customHeight="1" x14ac:dyDescent="0.3">
      <c r="A95" s="84">
        <v>31</v>
      </c>
      <c r="B95" s="135">
        <v>19200108</v>
      </c>
      <c r="C95" s="135" t="s">
        <v>1197</v>
      </c>
      <c r="D95" s="85"/>
      <c r="E95" s="135" t="s">
        <v>1259</v>
      </c>
      <c r="F95" s="133" t="s">
        <v>1321</v>
      </c>
      <c r="G95" s="143" t="s">
        <v>1323</v>
      </c>
      <c r="H95" s="143" t="s">
        <v>1324</v>
      </c>
      <c r="I95" s="143"/>
      <c r="J95" s="143"/>
      <c r="K95" s="133" t="s">
        <v>703</v>
      </c>
      <c r="L95" s="218" t="s">
        <v>1432</v>
      </c>
      <c r="M95" s="232">
        <f>'[2]TKJ Perbaikan'!Y63</f>
        <v>78</v>
      </c>
      <c r="N95" s="119">
        <f>'[2]TKJ Perbaikan'!AN63</f>
        <v>78</v>
      </c>
      <c r="O95" s="119">
        <f>'[2]TKJ Perbaikan'!BC63</f>
        <v>80</v>
      </c>
      <c r="P95" s="119">
        <f>'[2]TKJ Perbaikan'!BR63</f>
        <v>79</v>
      </c>
      <c r="Q95" s="119">
        <f>'[2]TKJ Perbaikan'!BY63</f>
        <v>80</v>
      </c>
      <c r="R95" s="227">
        <f>'[2]TKJ Perbaikan'!CL63</f>
        <v>75</v>
      </c>
      <c r="S95" s="232">
        <f>'[2]TKJ Perbaikan'!CS63</f>
        <v>83.166666666666671</v>
      </c>
      <c r="T95" s="119">
        <f>'[2]TKJ Perbaikan'!DB63</f>
        <v>78.25</v>
      </c>
      <c r="U95" s="227">
        <f>'[2]TKJ Perbaikan'!EC63</f>
        <v>93</v>
      </c>
      <c r="V95" s="232">
        <f>'[2]TKJ Perbaikan'!EQ63</f>
        <v>79.179166666666674</v>
      </c>
      <c r="W95" s="119">
        <f>'[2]TKJ Perbaikan'!EV63</f>
        <v>77</v>
      </c>
      <c r="X95" s="119">
        <f>'[2]TKJ Perbaikan'!FA63</f>
        <v>78.362499999999997</v>
      </c>
      <c r="Y95" s="262">
        <f>'[2]TKJ Perbaikan'!GA63</f>
        <v>79.297916666666666</v>
      </c>
      <c r="Z95" s="263">
        <f>'[2]TKJ Perbaikan'!IN63</f>
        <v>78.354629629629628</v>
      </c>
      <c r="AA95" s="228">
        <f t="shared" si="2"/>
        <v>79.757919973544972</v>
      </c>
      <c r="AB95" s="228">
        <f>'[2]TKJ Perbaikan'!IR63</f>
        <v>81</v>
      </c>
      <c r="AC95" s="228">
        <f>'[2]TKJ Perbaikan'!IS63</f>
        <v>79.599999999999994</v>
      </c>
      <c r="AD95" s="277" t="str">
        <f t="shared" si="3"/>
        <v>L U L U S</v>
      </c>
      <c r="AE95" s="152"/>
    </row>
    <row r="96" spans="1:31" x14ac:dyDescent="0.3">
      <c r="A96" s="84">
        <v>1</v>
      </c>
      <c r="B96" s="85">
        <v>19200110</v>
      </c>
      <c r="C96" s="85" t="s">
        <v>366</v>
      </c>
      <c r="D96" s="85"/>
      <c r="E96" s="85" t="s">
        <v>457</v>
      </c>
      <c r="F96" s="86" t="s">
        <v>458</v>
      </c>
      <c r="G96" s="87" t="s">
        <v>459</v>
      </c>
      <c r="H96" s="87" t="s">
        <v>460</v>
      </c>
      <c r="I96" s="148"/>
      <c r="J96" s="148"/>
      <c r="K96" s="149" t="s">
        <v>461</v>
      </c>
      <c r="L96" s="219" t="s">
        <v>462</v>
      </c>
      <c r="M96" s="232">
        <f>'[2]TPM Perbaikan'!Y2</f>
        <v>77</v>
      </c>
      <c r="N96" s="119">
        <f>'[2]TPM Perbaikan'!AN2</f>
        <v>76</v>
      </c>
      <c r="O96" s="119">
        <f>'[2]TPM Perbaikan'!BC2</f>
        <v>80</v>
      </c>
      <c r="P96" s="119">
        <f>'[2]TPM Perbaikan'!BR2</f>
        <v>78</v>
      </c>
      <c r="Q96" s="119">
        <f>'[2]TPM Perbaikan'!BY2</f>
        <v>78</v>
      </c>
      <c r="R96" s="227">
        <f>'[2]TPM Perbaikan'!CL2</f>
        <v>75</v>
      </c>
      <c r="S96" s="232">
        <f>'[2]TPM Perbaikan'!CS2</f>
        <v>79</v>
      </c>
      <c r="T96" s="119">
        <f>'[2]TPM Perbaikan'!DB2</f>
        <v>76.875</v>
      </c>
      <c r="U96" s="227">
        <f>'[2]TPM Perbaikan'!EC2</f>
        <v>80</v>
      </c>
      <c r="V96" s="232">
        <f>'[2]TPM Perbaikan'!EQ2</f>
        <v>76.5</v>
      </c>
      <c r="W96" s="119">
        <f>'[2]TPM Perbaikan'!EV2</f>
        <v>72</v>
      </c>
      <c r="X96" s="119">
        <f>'[2]TPM Perbaikan'!FA2</f>
        <v>75</v>
      </c>
      <c r="Y96" s="262">
        <f>'[2]TPM Perbaikan'!GA2</f>
        <v>75.916666666666671</v>
      </c>
      <c r="Z96" s="263">
        <f>'[2]TPM Perbaikan'!IP2</f>
        <v>77.706349206349202</v>
      </c>
      <c r="AA96" s="228">
        <f t="shared" si="0"/>
        <v>76.928429705215422</v>
      </c>
      <c r="AB96" s="228">
        <f>'[2]TPM Perbaikan'!IT2</f>
        <v>82.571428571428584</v>
      </c>
      <c r="AC96" s="228">
        <f>'[2]TPM Perbaikan'!IU2</f>
        <v>81.599999999999994</v>
      </c>
      <c r="AD96" s="277" t="str">
        <f t="shared" si="1"/>
        <v>L U L U S</v>
      </c>
      <c r="AE96" s="152"/>
    </row>
    <row r="97" spans="1:31" x14ac:dyDescent="0.3">
      <c r="A97" s="84">
        <v>2</v>
      </c>
      <c r="B97" s="85">
        <v>19200112</v>
      </c>
      <c r="C97" s="85" t="s">
        <v>367</v>
      </c>
      <c r="D97" s="85"/>
      <c r="E97" s="85" t="s">
        <v>463</v>
      </c>
      <c r="F97" s="86" t="s">
        <v>464</v>
      </c>
      <c r="G97" s="87" t="s">
        <v>459</v>
      </c>
      <c r="H97" s="87" t="s">
        <v>460</v>
      </c>
      <c r="I97" s="148"/>
      <c r="J97" s="148"/>
      <c r="K97" s="149" t="s">
        <v>1566</v>
      </c>
      <c r="L97" s="219" t="s">
        <v>1567</v>
      </c>
      <c r="M97" s="232">
        <f>'[2]TPM Perbaikan'!Y3</f>
        <v>75</v>
      </c>
      <c r="N97" s="119">
        <f>'[2]TPM Perbaikan'!AN3</f>
        <v>75</v>
      </c>
      <c r="O97" s="119">
        <f>'[2]TPM Perbaikan'!BC3</f>
        <v>80</v>
      </c>
      <c r="P97" s="119">
        <f>'[2]TPM Perbaikan'!BR3</f>
        <v>75</v>
      </c>
      <c r="Q97" s="119">
        <f>'[2]TPM Perbaikan'!BY3</f>
        <v>78</v>
      </c>
      <c r="R97" s="227">
        <f>'[2]TPM Perbaikan'!CL3</f>
        <v>75</v>
      </c>
      <c r="S97" s="232">
        <f>'[2]TPM Perbaikan'!CS3</f>
        <v>80</v>
      </c>
      <c r="T97" s="119">
        <f>'[2]TPM Perbaikan'!DB3</f>
        <v>78.75</v>
      </c>
      <c r="U97" s="227">
        <f>'[2]TPM Perbaikan'!EC3</f>
        <v>80</v>
      </c>
      <c r="V97" s="232">
        <f>'[2]TPM Perbaikan'!EQ3</f>
        <v>77.75</v>
      </c>
      <c r="W97" s="119">
        <f>'[2]TPM Perbaikan'!EV3</f>
        <v>73</v>
      </c>
      <c r="X97" s="119">
        <f>'[2]TPM Perbaikan'!FA3</f>
        <v>75</v>
      </c>
      <c r="Y97" s="262">
        <f>'[2]TPM Perbaikan'!GA3</f>
        <v>77.083333333333329</v>
      </c>
      <c r="Z97" s="263">
        <f>'[2]TPM Perbaikan'!IP3</f>
        <v>80.152380952380966</v>
      </c>
      <c r="AA97" s="228">
        <f t="shared" si="0"/>
        <v>77.123979591836729</v>
      </c>
      <c r="AB97" s="228">
        <f>'[2]TPM Perbaikan'!IT3</f>
        <v>81.160714285714292</v>
      </c>
      <c r="AC97" s="228">
        <f>'[2]TPM Perbaikan'!IU3</f>
        <v>82.4</v>
      </c>
      <c r="AD97" s="277" t="str">
        <f t="shared" si="1"/>
        <v>L U L U S</v>
      </c>
      <c r="AE97" s="152"/>
    </row>
    <row r="98" spans="1:31" x14ac:dyDescent="0.3">
      <c r="A98" s="84">
        <v>3</v>
      </c>
      <c r="B98" s="85">
        <v>19200184</v>
      </c>
      <c r="C98" s="85" t="s">
        <v>368</v>
      </c>
      <c r="D98" s="85"/>
      <c r="E98" s="85" t="s">
        <v>465</v>
      </c>
      <c r="F98" s="86" t="s">
        <v>466</v>
      </c>
      <c r="G98" s="87" t="s">
        <v>459</v>
      </c>
      <c r="H98" s="87" t="s">
        <v>460</v>
      </c>
      <c r="I98" s="148"/>
      <c r="J98" s="148"/>
      <c r="K98" s="149" t="s">
        <v>467</v>
      </c>
      <c r="L98" s="219" t="s">
        <v>468</v>
      </c>
      <c r="M98" s="232">
        <f>'[2]TPM Perbaikan'!Y4</f>
        <v>76</v>
      </c>
      <c r="N98" s="119">
        <f>'[2]TPM Perbaikan'!AN4</f>
        <v>76</v>
      </c>
      <c r="O98" s="119">
        <f>'[2]TPM Perbaikan'!BC4</f>
        <v>80</v>
      </c>
      <c r="P98" s="119">
        <f>'[2]TPM Perbaikan'!BR4</f>
        <v>78</v>
      </c>
      <c r="Q98" s="119">
        <f>'[2]TPM Perbaikan'!BY4</f>
        <v>78.5</v>
      </c>
      <c r="R98" s="227">
        <f>'[2]TPM Perbaikan'!CL4</f>
        <v>75</v>
      </c>
      <c r="S98" s="232">
        <f>'[2]TPM Perbaikan'!CS4</f>
        <v>80</v>
      </c>
      <c r="T98" s="119">
        <f>'[2]TPM Perbaikan'!DB4</f>
        <v>76.125</v>
      </c>
      <c r="U98" s="227">
        <f>'[2]TPM Perbaikan'!EC4</f>
        <v>80</v>
      </c>
      <c r="V98" s="232">
        <f>'[2]TPM Perbaikan'!EQ4</f>
        <v>77</v>
      </c>
      <c r="W98" s="119">
        <f>'[2]TPM Perbaikan'!EV4</f>
        <v>73</v>
      </c>
      <c r="X98" s="119">
        <f>'[2]TPM Perbaikan'!FA4</f>
        <v>74</v>
      </c>
      <c r="Y98" s="262">
        <f>'[2]TPM Perbaikan'!GA4</f>
        <v>78.333333333333329</v>
      </c>
      <c r="Z98" s="263">
        <f>'[2]TPM Perbaikan'!IP4</f>
        <v>76.049206349206344</v>
      </c>
      <c r="AA98" s="228">
        <f t="shared" si="0"/>
        <v>77.000538548752843</v>
      </c>
      <c r="AB98" s="228">
        <f>'[2]TPM Perbaikan'!IT4</f>
        <v>78.678571428571431</v>
      </c>
      <c r="AC98" s="228">
        <f>'[2]TPM Perbaikan'!IU4</f>
        <v>78.7</v>
      </c>
      <c r="AD98" s="277" t="str">
        <f t="shared" si="1"/>
        <v>L U L U S</v>
      </c>
      <c r="AE98" s="152"/>
    </row>
    <row r="99" spans="1:31" x14ac:dyDescent="0.3">
      <c r="A99" s="84">
        <v>4</v>
      </c>
      <c r="B99" s="85">
        <v>19200186</v>
      </c>
      <c r="C99" s="85" t="s">
        <v>369</v>
      </c>
      <c r="D99" s="85"/>
      <c r="E99" s="85" t="s">
        <v>469</v>
      </c>
      <c r="F99" s="86" t="s">
        <v>470</v>
      </c>
      <c r="G99" s="87" t="s">
        <v>459</v>
      </c>
      <c r="H99" s="87" t="s">
        <v>460</v>
      </c>
      <c r="I99" s="148"/>
      <c r="J99" s="148"/>
      <c r="K99" s="149" t="s">
        <v>471</v>
      </c>
      <c r="L99" s="219" t="s">
        <v>472</v>
      </c>
      <c r="M99" s="232">
        <f>'[2]TPM Perbaikan'!Y5</f>
        <v>76</v>
      </c>
      <c r="N99" s="119">
        <f>'[2]TPM Perbaikan'!AN5</f>
        <v>78</v>
      </c>
      <c r="O99" s="119">
        <f>'[2]TPM Perbaikan'!BC5</f>
        <v>80</v>
      </c>
      <c r="P99" s="119">
        <f>'[2]TPM Perbaikan'!BR5</f>
        <v>77</v>
      </c>
      <c r="Q99" s="119">
        <f>'[2]TPM Perbaikan'!BY5</f>
        <v>77</v>
      </c>
      <c r="R99" s="227">
        <f>'[2]TPM Perbaikan'!CL5</f>
        <v>75</v>
      </c>
      <c r="S99" s="232">
        <f>'[2]TPM Perbaikan'!CS5</f>
        <v>78.5</v>
      </c>
      <c r="T99" s="119">
        <f>'[2]TPM Perbaikan'!DB5</f>
        <v>77.375</v>
      </c>
      <c r="U99" s="227">
        <f>'[2]TPM Perbaikan'!EC5</f>
        <v>80</v>
      </c>
      <c r="V99" s="232">
        <f>'[2]TPM Perbaikan'!EQ5</f>
        <v>76.5</v>
      </c>
      <c r="W99" s="119">
        <f>'[2]TPM Perbaikan'!EV5</f>
        <v>72</v>
      </c>
      <c r="X99" s="119">
        <f>'[2]TPM Perbaikan'!FA5</f>
        <v>76.25</v>
      </c>
      <c r="Y99" s="262">
        <f>'[2]TPM Perbaikan'!GA5</f>
        <v>76.916666666666671</v>
      </c>
      <c r="Z99" s="263">
        <f>'[2]TPM Perbaikan'!IP5</f>
        <v>78.484126984126988</v>
      </c>
      <c r="AA99" s="228">
        <f t="shared" si="0"/>
        <v>77.073270975056701</v>
      </c>
      <c r="AB99" s="228">
        <f>'[2]TPM Perbaikan'!IT5</f>
        <v>83.107142857142861</v>
      </c>
      <c r="AC99" s="228">
        <f>'[2]TPM Perbaikan'!IU5</f>
        <v>82.6</v>
      </c>
      <c r="AD99" s="277" t="str">
        <f t="shared" si="1"/>
        <v>L U L U S</v>
      </c>
      <c r="AE99" s="152"/>
    </row>
    <row r="100" spans="1:31" x14ac:dyDescent="0.3">
      <c r="A100" s="84">
        <v>5</v>
      </c>
      <c r="B100" s="85">
        <v>19200115</v>
      </c>
      <c r="C100" s="85" t="s">
        <v>370</v>
      </c>
      <c r="D100" s="85"/>
      <c r="E100" s="85" t="s">
        <v>473</v>
      </c>
      <c r="F100" s="88" t="s">
        <v>474</v>
      </c>
      <c r="G100" s="87" t="s">
        <v>459</v>
      </c>
      <c r="H100" s="87" t="s">
        <v>460</v>
      </c>
      <c r="I100" s="148"/>
      <c r="J100" s="148"/>
      <c r="K100" s="149" t="s">
        <v>475</v>
      </c>
      <c r="L100" s="219" t="s">
        <v>476</v>
      </c>
      <c r="M100" s="232">
        <f>'[2]TPM Perbaikan'!Y6</f>
        <v>77</v>
      </c>
      <c r="N100" s="119">
        <f>'[2]TPM Perbaikan'!AN6</f>
        <v>77</v>
      </c>
      <c r="O100" s="119">
        <f>'[2]TPM Perbaikan'!BC6</f>
        <v>80</v>
      </c>
      <c r="P100" s="119">
        <f>'[2]TPM Perbaikan'!BR6</f>
        <v>77</v>
      </c>
      <c r="Q100" s="119">
        <f>'[2]TPM Perbaikan'!BY6</f>
        <v>78.5</v>
      </c>
      <c r="R100" s="227">
        <f>'[2]TPM Perbaikan'!CL6</f>
        <v>78</v>
      </c>
      <c r="S100" s="232">
        <f>'[2]TPM Perbaikan'!CS6</f>
        <v>78</v>
      </c>
      <c r="T100" s="119">
        <f>'[2]TPM Perbaikan'!DB6</f>
        <v>81</v>
      </c>
      <c r="U100" s="227">
        <f>'[2]TPM Perbaikan'!EC6</f>
        <v>80</v>
      </c>
      <c r="V100" s="232">
        <f>'[2]TPM Perbaikan'!EQ6</f>
        <v>76.75</v>
      </c>
      <c r="W100" s="119">
        <f>'[2]TPM Perbaikan'!EV6</f>
        <v>75.5</v>
      </c>
      <c r="X100" s="119">
        <f>'[2]TPM Perbaikan'!FA6</f>
        <v>74.5</v>
      </c>
      <c r="Y100" s="262">
        <f>'[2]TPM Perbaikan'!GA6</f>
        <v>78.333333333333329</v>
      </c>
      <c r="Z100" s="263">
        <f>'[2]TPM Perbaikan'!IP6</f>
        <v>78.588888888888889</v>
      </c>
      <c r="AA100" s="228">
        <f t="shared" si="0"/>
        <v>77.86944444444444</v>
      </c>
      <c r="AB100" s="228">
        <f>'[2]TPM Perbaikan'!IT6</f>
        <v>82.732142857142861</v>
      </c>
      <c r="AC100" s="228">
        <f>'[2]TPM Perbaikan'!IU6</f>
        <v>83.5</v>
      </c>
      <c r="AD100" s="277" t="str">
        <f t="shared" si="1"/>
        <v>L U L U S</v>
      </c>
      <c r="AE100" s="152"/>
    </row>
    <row r="101" spans="1:31" x14ac:dyDescent="0.3">
      <c r="A101" s="84">
        <v>6</v>
      </c>
      <c r="B101" s="85">
        <v>19200116</v>
      </c>
      <c r="C101" s="85" t="s">
        <v>371</v>
      </c>
      <c r="D101" s="85"/>
      <c r="E101" s="85" t="s">
        <v>477</v>
      </c>
      <c r="F101" s="127" t="s">
        <v>478</v>
      </c>
      <c r="G101" s="87" t="s">
        <v>459</v>
      </c>
      <c r="H101" s="87" t="s">
        <v>460</v>
      </c>
      <c r="I101" s="148"/>
      <c r="J101" s="148"/>
      <c r="K101" s="149" t="s">
        <v>479</v>
      </c>
      <c r="L101" s="219" t="s">
        <v>480</v>
      </c>
      <c r="M101" s="232">
        <f>'[2]TPM Perbaikan'!Y7</f>
        <v>75</v>
      </c>
      <c r="N101" s="119">
        <f>'[2]TPM Perbaikan'!AN7</f>
        <v>75</v>
      </c>
      <c r="O101" s="119">
        <f>'[2]TPM Perbaikan'!BC7</f>
        <v>80</v>
      </c>
      <c r="P101" s="119">
        <f>'[2]TPM Perbaikan'!BR7</f>
        <v>75</v>
      </c>
      <c r="Q101" s="119">
        <f>'[2]TPM Perbaikan'!BY7</f>
        <v>76</v>
      </c>
      <c r="R101" s="227">
        <f>'[2]TPM Perbaikan'!CL7</f>
        <v>80</v>
      </c>
      <c r="S101" s="232">
        <f>'[2]TPM Perbaikan'!CS7</f>
        <v>79</v>
      </c>
      <c r="T101" s="119">
        <f>'[2]TPM Perbaikan'!DB7</f>
        <v>76.75</v>
      </c>
      <c r="U101" s="227">
        <f>'[2]TPM Perbaikan'!EC7</f>
        <v>76</v>
      </c>
      <c r="V101" s="232">
        <f>'[2]TPM Perbaikan'!EQ7</f>
        <v>75</v>
      </c>
      <c r="W101" s="119">
        <f>'[2]TPM Perbaikan'!EV7</f>
        <v>72.5</v>
      </c>
      <c r="X101" s="119">
        <f>'[2]TPM Perbaikan'!FA7</f>
        <v>76</v>
      </c>
      <c r="Y101" s="262">
        <f>'[2]TPM Perbaikan'!GA7</f>
        <v>77.333333333333329</v>
      </c>
      <c r="Z101" s="263">
        <f>'[2]TPM Perbaikan'!IP7</f>
        <v>60.415343915343918</v>
      </c>
      <c r="AA101" s="228">
        <f t="shared" si="0"/>
        <v>75.285619803476948</v>
      </c>
      <c r="AB101" s="228">
        <f>'[2]TPM Perbaikan'!IT7</f>
        <v>76.800000000000011</v>
      </c>
      <c r="AC101" s="228">
        <f>'[2]TPM Perbaikan'!IU7</f>
        <v>79.5</v>
      </c>
      <c r="AD101" s="282" t="s">
        <v>1559</v>
      </c>
      <c r="AE101" s="152"/>
    </row>
    <row r="102" spans="1:31" x14ac:dyDescent="0.3">
      <c r="A102" s="84">
        <v>7</v>
      </c>
      <c r="B102" s="85">
        <v>19200117</v>
      </c>
      <c r="C102" s="85" t="s">
        <v>372</v>
      </c>
      <c r="D102" s="85"/>
      <c r="E102" s="85" t="s">
        <v>481</v>
      </c>
      <c r="F102" s="127" t="s">
        <v>482</v>
      </c>
      <c r="G102" s="87" t="s">
        <v>459</v>
      </c>
      <c r="H102" s="87" t="s">
        <v>460</v>
      </c>
      <c r="I102" s="148"/>
      <c r="J102" s="148"/>
      <c r="K102" s="149" t="s">
        <v>483</v>
      </c>
      <c r="L102" s="219" t="s">
        <v>484</v>
      </c>
      <c r="M102" s="232">
        <f>'[2]TPM Perbaikan'!Y8</f>
        <v>75</v>
      </c>
      <c r="N102" s="119">
        <f>'[2]TPM Perbaikan'!AN8</f>
        <v>75</v>
      </c>
      <c r="O102" s="119">
        <f>'[2]TPM Perbaikan'!BC8</f>
        <v>80</v>
      </c>
      <c r="P102" s="119">
        <f>'[2]TPM Perbaikan'!BR8</f>
        <v>75</v>
      </c>
      <c r="Q102" s="119">
        <f>'[2]TPM Perbaikan'!BY8</f>
        <v>77.75</v>
      </c>
      <c r="R102" s="227">
        <f>'[2]TPM Perbaikan'!CL8</f>
        <v>75</v>
      </c>
      <c r="S102" s="232">
        <f>'[2]TPM Perbaikan'!CS8</f>
        <v>78.75</v>
      </c>
      <c r="T102" s="119">
        <f>'[2]TPM Perbaikan'!DB8</f>
        <v>76.5</v>
      </c>
      <c r="U102" s="227">
        <f>'[2]TPM Perbaikan'!EC8</f>
        <v>76</v>
      </c>
      <c r="V102" s="232">
        <f>'[2]TPM Perbaikan'!EQ8</f>
        <v>0</v>
      </c>
      <c r="W102" s="119">
        <f>'[2]TPM Perbaikan'!EV8</f>
        <v>72.5</v>
      </c>
      <c r="X102" s="119">
        <f>'[2]TPM Perbaikan'!FA8</f>
        <v>39</v>
      </c>
      <c r="Y102" s="262">
        <f>'[2]TPM Perbaikan'!GA8</f>
        <v>52</v>
      </c>
      <c r="Z102" s="263">
        <f>'[2]TPM Perbaikan'!IP8</f>
        <v>48.114814814814814</v>
      </c>
      <c r="AA102" s="228">
        <f t="shared" si="0"/>
        <v>64.329629629629636</v>
      </c>
      <c r="AB102" s="228">
        <f>'[2]TPM Perbaikan'!IT8</f>
        <v>76.800000000000011</v>
      </c>
      <c r="AC102" s="228">
        <f>'[2]TPM Perbaikan'!IU8</f>
        <v>79.2</v>
      </c>
      <c r="AD102" s="277" t="str">
        <f t="shared" si="1"/>
        <v>- - -</v>
      </c>
      <c r="AE102" s="152"/>
    </row>
    <row r="103" spans="1:31" x14ac:dyDescent="0.3">
      <c r="A103" s="84">
        <v>8</v>
      </c>
      <c r="B103" s="85">
        <v>19200187</v>
      </c>
      <c r="C103" s="85" t="s">
        <v>373</v>
      </c>
      <c r="D103" s="85"/>
      <c r="E103" s="85" t="s">
        <v>485</v>
      </c>
      <c r="F103" s="88" t="s">
        <v>486</v>
      </c>
      <c r="G103" s="87" t="s">
        <v>459</v>
      </c>
      <c r="H103" s="87" t="s">
        <v>460</v>
      </c>
      <c r="I103" s="148"/>
      <c r="J103" s="148"/>
      <c r="K103" s="149" t="s">
        <v>487</v>
      </c>
      <c r="L103" s="219" t="s">
        <v>488</v>
      </c>
      <c r="M103" s="232">
        <f>'[2]TPM Perbaikan'!Y9</f>
        <v>75</v>
      </c>
      <c r="N103" s="119">
        <f>'[2]TPM Perbaikan'!AN9</f>
        <v>77</v>
      </c>
      <c r="O103" s="119">
        <f>'[2]TPM Perbaikan'!BC9</f>
        <v>80</v>
      </c>
      <c r="P103" s="119">
        <f>'[2]TPM Perbaikan'!BR9</f>
        <v>75</v>
      </c>
      <c r="Q103" s="119">
        <f>'[2]TPM Perbaikan'!BY9</f>
        <v>76</v>
      </c>
      <c r="R103" s="227">
        <f>'[2]TPM Perbaikan'!CL9</f>
        <v>78</v>
      </c>
      <c r="S103" s="232">
        <f>'[2]TPM Perbaikan'!CS9</f>
        <v>78</v>
      </c>
      <c r="T103" s="119">
        <f>'[2]TPM Perbaikan'!DB9</f>
        <v>76.25</v>
      </c>
      <c r="U103" s="227">
        <f>'[2]TPM Perbaikan'!EC9</f>
        <v>80</v>
      </c>
      <c r="V103" s="232">
        <f>'[2]TPM Perbaikan'!EQ9</f>
        <v>77.25</v>
      </c>
      <c r="W103" s="119">
        <f>'[2]TPM Perbaikan'!EV9</f>
        <v>72</v>
      </c>
      <c r="X103" s="119">
        <f>'[2]TPM Perbaikan'!FA9</f>
        <v>76</v>
      </c>
      <c r="Y103" s="262">
        <f>'[2]TPM Perbaikan'!GA9</f>
        <v>77.333333333333329</v>
      </c>
      <c r="Z103" s="263">
        <f>'[2]TPM Perbaikan'!IP9</f>
        <v>77.398412698412699</v>
      </c>
      <c r="AA103" s="228">
        <f t="shared" si="0"/>
        <v>76.802267573696142</v>
      </c>
      <c r="AB103" s="228">
        <f>'[2]TPM Perbaikan'!IT9</f>
        <v>79.125</v>
      </c>
      <c r="AC103" s="228">
        <f>'[2]TPM Perbaikan'!IU9</f>
        <v>79.825000000000003</v>
      </c>
      <c r="AD103" s="277" t="str">
        <f t="shared" si="1"/>
        <v>L U L U S</v>
      </c>
      <c r="AE103" s="152"/>
    </row>
    <row r="104" spans="1:31" x14ac:dyDescent="0.3">
      <c r="A104" s="84">
        <v>9</v>
      </c>
      <c r="B104" s="85">
        <v>19200119</v>
      </c>
      <c r="C104" s="85" t="s">
        <v>374</v>
      </c>
      <c r="D104" s="85"/>
      <c r="E104" s="85" t="s">
        <v>489</v>
      </c>
      <c r="F104" s="88" t="s">
        <v>490</v>
      </c>
      <c r="G104" s="87" t="s">
        <v>459</v>
      </c>
      <c r="H104" s="87" t="s">
        <v>460</v>
      </c>
      <c r="I104" s="148"/>
      <c r="J104" s="148"/>
      <c r="K104" s="149" t="s">
        <v>491</v>
      </c>
      <c r="L104" s="219" t="s">
        <v>492</v>
      </c>
      <c r="M104" s="232">
        <f>'[2]TPM Perbaikan'!Y10</f>
        <v>75</v>
      </c>
      <c r="N104" s="119">
        <f>'[2]TPM Perbaikan'!AN10</f>
        <v>76</v>
      </c>
      <c r="O104" s="119">
        <f>'[2]TPM Perbaikan'!BC10</f>
        <v>80</v>
      </c>
      <c r="P104" s="119">
        <f>'[2]TPM Perbaikan'!BR10</f>
        <v>77</v>
      </c>
      <c r="Q104" s="119">
        <f>'[2]TPM Perbaikan'!BY10</f>
        <v>75</v>
      </c>
      <c r="R104" s="227">
        <f>'[2]TPM Perbaikan'!CL10</f>
        <v>75</v>
      </c>
      <c r="S104" s="232">
        <f>'[2]TPM Perbaikan'!CS10</f>
        <v>77.25</v>
      </c>
      <c r="T104" s="119">
        <f>'[2]TPM Perbaikan'!DB10</f>
        <v>78.25</v>
      </c>
      <c r="U104" s="227">
        <f>'[2]TPM Perbaikan'!EC10</f>
        <v>76</v>
      </c>
      <c r="V104" s="232">
        <f>'[2]TPM Perbaikan'!EQ10</f>
        <v>76</v>
      </c>
      <c r="W104" s="119">
        <f>'[2]TPM Perbaikan'!EV10</f>
        <v>72.75</v>
      </c>
      <c r="X104" s="119">
        <f>'[2]TPM Perbaikan'!FA10</f>
        <v>73.5</v>
      </c>
      <c r="Y104" s="262">
        <f>'[2]TPM Perbaikan'!GA10</f>
        <v>76.833333333333329</v>
      </c>
      <c r="Z104" s="263">
        <f>'[2]TPM Perbaikan'!IP10</f>
        <v>51.854497354497354</v>
      </c>
      <c r="AA104" s="228">
        <f t="shared" si="0"/>
        <v>74.316987906273624</v>
      </c>
      <c r="AB104" s="228">
        <f>'[2]TPM Perbaikan'!IT10</f>
        <v>74.607142857142861</v>
      </c>
      <c r="AC104" s="228">
        <f>'[2]TPM Perbaikan'!IU10</f>
        <v>79.375</v>
      </c>
      <c r="AD104" s="277" t="str">
        <f t="shared" si="1"/>
        <v>- - -</v>
      </c>
      <c r="AE104" s="152"/>
    </row>
    <row r="105" spans="1:31" x14ac:dyDescent="0.3">
      <c r="A105" s="84">
        <v>10</v>
      </c>
      <c r="B105" s="85">
        <v>19200121</v>
      </c>
      <c r="C105" s="85" t="s">
        <v>375</v>
      </c>
      <c r="D105" s="85"/>
      <c r="E105" s="85" t="s">
        <v>493</v>
      </c>
      <c r="F105" s="129" t="s">
        <v>494</v>
      </c>
      <c r="G105" s="87" t="s">
        <v>459</v>
      </c>
      <c r="H105" s="87" t="s">
        <v>460</v>
      </c>
      <c r="I105" s="148"/>
      <c r="J105" s="148"/>
      <c r="K105" s="149" t="s">
        <v>495</v>
      </c>
      <c r="L105" s="219" t="s">
        <v>496</v>
      </c>
      <c r="M105" s="232">
        <f>'[2]TPM Perbaikan'!Y11</f>
        <v>75</v>
      </c>
      <c r="N105" s="119">
        <f>'[2]TPM Perbaikan'!AN11</f>
        <v>77</v>
      </c>
      <c r="O105" s="119">
        <f>'[2]TPM Perbaikan'!BC11</f>
        <v>10</v>
      </c>
      <c r="P105" s="119">
        <f>'[2]TPM Perbaikan'!BR11</f>
        <v>75</v>
      </c>
      <c r="Q105" s="119">
        <f>'[2]TPM Perbaikan'!BY11</f>
        <v>77.75</v>
      </c>
      <c r="R105" s="227">
        <f>'[2]TPM Perbaikan'!CL11</f>
        <v>75</v>
      </c>
      <c r="S105" s="232">
        <f>'[2]TPM Perbaikan'!CS11</f>
        <v>77</v>
      </c>
      <c r="T105" s="119">
        <f>'[2]TPM Perbaikan'!DB11</f>
        <v>77.25</v>
      </c>
      <c r="U105" s="227">
        <f>'[2]TPM Perbaikan'!EC11</f>
        <v>76</v>
      </c>
      <c r="V105" s="232">
        <f>'[2]TPM Perbaikan'!EQ11</f>
        <v>75</v>
      </c>
      <c r="W105" s="119">
        <f>'[2]TPM Perbaikan'!EV11</f>
        <v>72.25</v>
      </c>
      <c r="X105" s="119">
        <f>'[2]TPM Perbaikan'!FA11</f>
        <v>74</v>
      </c>
      <c r="Y105" s="262">
        <f>'[2]TPM Perbaikan'!GA11</f>
        <v>76.083333333333329</v>
      </c>
      <c r="Z105" s="263">
        <f>'[2]TPM Perbaikan'!IP11</f>
        <v>76.261904761904745</v>
      </c>
      <c r="AA105" s="228">
        <f t="shared" si="0"/>
        <v>70.971088435374142</v>
      </c>
      <c r="AB105" s="228">
        <f>'[2]TPM Perbaikan'!IT11</f>
        <v>78.357142857142861</v>
      </c>
      <c r="AC105" s="228">
        <f>'[2]TPM Perbaikan'!IU11</f>
        <v>86.4</v>
      </c>
      <c r="AD105" s="277" t="str">
        <f t="shared" si="1"/>
        <v>- - -</v>
      </c>
      <c r="AE105" s="152"/>
    </row>
    <row r="106" spans="1:31" x14ac:dyDescent="0.3">
      <c r="A106" s="84">
        <v>11</v>
      </c>
      <c r="B106" s="85">
        <v>19200189</v>
      </c>
      <c r="C106" s="85" t="s">
        <v>376</v>
      </c>
      <c r="D106" s="85"/>
      <c r="E106" s="85" t="s">
        <v>497</v>
      </c>
      <c r="F106" s="88" t="s">
        <v>498</v>
      </c>
      <c r="G106" s="87" t="s">
        <v>459</v>
      </c>
      <c r="H106" s="87" t="s">
        <v>460</v>
      </c>
      <c r="I106" s="148"/>
      <c r="J106" s="148"/>
      <c r="K106" s="149" t="s">
        <v>499</v>
      </c>
      <c r="L106" s="219" t="s">
        <v>500</v>
      </c>
      <c r="M106" s="232">
        <f>'[2]TPM Perbaikan'!Y12</f>
        <v>75</v>
      </c>
      <c r="N106" s="119">
        <f>'[2]TPM Perbaikan'!AN12</f>
        <v>76</v>
      </c>
      <c r="O106" s="119">
        <f>'[2]TPM Perbaikan'!BC12</f>
        <v>28</v>
      </c>
      <c r="P106" s="119">
        <f>'[2]TPM Perbaikan'!BR12</f>
        <v>76</v>
      </c>
      <c r="Q106" s="119">
        <f>'[2]TPM Perbaikan'!BY12</f>
        <v>76</v>
      </c>
      <c r="R106" s="227">
        <f>'[2]TPM Perbaikan'!CL12</f>
        <v>75</v>
      </c>
      <c r="S106" s="232">
        <f>'[2]TPM Perbaikan'!CS12</f>
        <v>77.25</v>
      </c>
      <c r="T106" s="119">
        <f>'[2]TPM Perbaikan'!DB12</f>
        <v>78.375</v>
      </c>
      <c r="U106" s="227">
        <f>'[2]TPM Perbaikan'!EC12</f>
        <v>76</v>
      </c>
      <c r="V106" s="232">
        <f>'[2]TPM Perbaikan'!EQ12</f>
        <v>0</v>
      </c>
      <c r="W106" s="119">
        <f>'[2]TPM Perbaikan'!EV12</f>
        <v>54.25</v>
      </c>
      <c r="X106" s="119">
        <f>'[2]TPM Perbaikan'!FA12</f>
        <v>72.5</v>
      </c>
      <c r="Y106" s="262">
        <f>'[2]TPM Perbaikan'!GA12</f>
        <v>0</v>
      </c>
      <c r="Z106" s="263">
        <f>'[2]TPM Perbaikan'!IP12</f>
        <v>43.740211640211648</v>
      </c>
      <c r="AA106" s="228">
        <f t="shared" si="0"/>
        <v>57.722515117157975</v>
      </c>
      <c r="AB106" s="228">
        <f>'[2]TPM Perbaikan'!IT12</f>
        <v>72.017857142857139</v>
      </c>
      <c r="AC106" s="228">
        <f>'[2]TPM Perbaikan'!IU12</f>
        <v>86.3</v>
      </c>
      <c r="AD106" s="277" t="str">
        <f t="shared" si="1"/>
        <v>- - -</v>
      </c>
      <c r="AE106" s="152"/>
    </row>
    <row r="107" spans="1:31" x14ac:dyDescent="0.3">
      <c r="A107" s="84">
        <v>12</v>
      </c>
      <c r="B107" s="85">
        <v>19200122</v>
      </c>
      <c r="C107" s="85" t="s">
        <v>377</v>
      </c>
      <c r="D107" s="85"/>
      <c r="E107" s="85" t="s">
        <v>501</v>
      </c>
      <c r="F107" s="127" t="s">
        <v>502</v>
      </c>
      <c r="G107" s="87" t="s">
        <v>459</v>
      </c>
      <c r="H107" s="87" t="s">
        <v>460</v>
      </c>
      <c r="I107" s="148"/>
      <c r="J107" s="148"/>
      <c r="K107" s="149" t="s">
        <v>503</v>
      </c>
      <c r="L107" s="219" t="s">
        <v>504</v>
      </c>
      <c r="M107" s="232">
        <f>'[2]TPM Perbaikan'!Y13</f>
        <v>75</v>
      </c>
      <c r="N107" s="119">
        <f>'[2]TPM Perbaikan'!AN13</f>
        <v>77</v>
      </c>
      <c r="O107" s="119">
        <f>'[2]TPM Perbaikan'!BC13</f>
        <v>80</v>
      </c>
      <c r="P107" s="119">
        <f>'[2]TPM Perbaikan'!BR13</f>
        <v>76</v>
      </c>
      <c r="Q107" s="119">
        <f>'[2]TPM Perbaikan'!BY13</f>
        <v>80.75</v>
      </c>
      <c r="R107" s="227">
        <f>'[2]TPM Perbaikan'!CL13</f>
        <v>75</v>
      </c>
      <c r="S107" s="232">
        <f>'[2]TPM Perbaikan'!CS13</f>
        <v>80.25</v>
      </c>
      <c r="T107" s="119">
        <f>'[2]TPM Perbaikan'!DB13</f>
        <v>79.5</v>
      </c>
      <c r="U107" s="227">
        <f>'[2]TPM Perbaikan'!EC13</f>
        <v>80</v>
      </c>
      <c r="V107" s="232">
        <f>'[2]TPM Perbaikan'!EQ13</f>
        <v>76.5</v>
      </c>
      <c r="W107" s="119">
        <f>'[2]TPM Perbaikan'!EV13</f>
        <v>74</v>
      </c>
      <c r="X107" s="119">
        <f>'[2]TPM Perbaikan'!FA13</f>
        <v>75</v>
      </c>
      <c r="Y107" s="262">
        <f>'[2]TPM Perbaikan'!GA13</f>
        <v>78.25</v>
      </c>
      <c r="Z107" s="263">
        <f>'[2]TPM Perbaikan'!IP13</f>
        <v>77.79841269841269</v>
      </c>
      <c r="AA107" s="228">
        <f t="shared" si="0"/>
        <v>77.503458049886618</v>
      </c>
      <c r="AB107" s="228">
        <f>'[2]TPM Perbaikan'!IT13</f>
        <v>77.910714285714278</v>
      </c>
      <c r="AC107" s="228">
        <f>'[2]TPM Perbaikan'!IU13</f>
        <v>83.665000000000006</v>
      </c>
      <c r="AD107" s="277" t="str">
        <f t="shared" si="1"/>
        <v>L U L U S</v>
      </c>
      <c r="AE107" s="152"/>
    </row>
    <row r="108" spans="1:31" x14ac:dyDescent="0.3">
      <c r="A108" s="84">
        <v>13</v>
      </c>
      <c r="B108" s="85">
        <v>19200191</v>
      </c>
      <c r="C108" s="85" t="s">
        <v>378</v>
      </c>
      <c r="D108" s="85"/>
      <c r="E108" s="85" t="s">
        <v>505</v>
      </c>
      <c r="F108" s="88" t="s">
        <v>506</v>
      </c>
      <c r="G108" s="87" t="s">
        <v>459</v>
      </c>
      <c r="H108" s="87" t="s">
        <v>460</v>
      </c>
      <c r="I108" s="148"/>
      <c r="J108" s="148"/>
      <c r="K108" s="149" t="s">
        <v>507</v>
      </c>
      <c r="L108" s="219" t="s">
        <v>508</v>
      </c>
      <c r="M108" s="232">
        <f>'[2]TPM Perbaikan'!Y14</f>
        <v>77</v>
      </c>
      <c r="N108" s="119">
        <f>'[2]TPM Perbaikan'!AN14</f>
        <v>77</v>
      </c>
      <c r="O108" s="119">
        <f>'[2]TPM Perbaikan'!BC14</f>
        <v>80</v>
      </c>
      <c r="P108" s="119">
        <f>'[2]TPM Perbaikan'!BR14</f>
        <v>75</v>
      </c>
      <c r="Q108" s="119">
        <f>'[2]TPM Perbaikan'!BY14</f>
        <v>78</v>
      </c>
      <c r="R108" s="227">
        <f>'[2]TPM Perbaikan'!CL14</f>
        <v>78</v>
      </c>
      <c r="S108" s="232">
        <f>'[2]TPM Perbaikan'!CS14</f>
        <v>77.75</v>
      </c>
      <c r="T108" s="119">
        <f>'[2]TPM Perbaikan'!DB14</f>
        <v>79.875</v>
      </c>
      <c r="U108" s="227">
        <f>'[2]TPM Perbaikan'!EC14</f>
        <v>80</v>
      </c>
      <c r="V108" s="232">
        <f>'[2]TPM Perbaikan'!EQ14</f>
        <v>77</v>
      </c>
      <c r="W108" s="119">
        <f>'[2]TPM Perbaikan'!EV14</f>
        <v>73.5</v>
      </c>
      <c r="X108" s="119">
        <f>'[2]TPM Perbaikan'!FA14</f>
        <v>75.5</v>
      </c>
      <c r="Y108" s="262">
        <f>'[2]TPM Perbaikan'!GA14</f>
        <v>78</v>
      </c>
      <c r="Z108" s="263">
        <f>'[2]TPM Perbaikan'!IP14</f>
        <v>62.259788359788367</v>
      </c>
      <c r="AA108" s="228">
        <f t="shared" si="0"/>
        <v>76.348913454270601</v>
      </c>
      <c r="AB108" s="228">
        <f>'[2]TPM Perbaikan'!IT14</f>
        <v>83.326785714285705</v>
      </c>
      <c r="AC108" s="228">
        <f>'[2]TPM Perbaikan'!IU14</f>
        <v>81.7</v>
      </c>
      <c r="AD108" s="282" t="s">
        <v>1559</v>
      </c>
      <c r="AE108" s="152"/>
    </row>
    <row r="109" spans="1:31" x14ac:dyDescent="0.3">
      <c r="A109" s="84">
        <v>14</v>
      </c>
      <c r="B109" s="85">
        <v>19200196</v>
      </c>
      <c r="C109" s="85" t="s">
        <v>379</v>
      </c>
      <c r="D109" s="85"/>
      <c r="E109" s="85" t="s">
        <v>509</v>
      </c>
      <c r="F109" s="88" t="s">
        <v>510</v>
      </c>
      <c r="G109" s="87" t="s">
        <v>459</v>
      </c>
      <c r="H109" s="87" t="s">
        <v>460</v>
      </c>
      <c r="I109" s="148"/>
      <c r="J109" s="148"/>
      <c r="K109" s="149" t="s">
        <v>511</v>
      </c>
      <c r="L109" s="219" t="s">
        <v>512</v>
      </c>
      <c r="M109" s="232">
        <f>'[2]TPM Perbaikan'!Y15</f>
        <v>75</v>
      </c>
      <c r="N109" s="119">
        <f>'[2]TPM Perbaikan'!AN15</f>
        <v>76</v>
      </c>
      <c r="O109" s="119">
        <f>'[2]TPM Perbaikan'!BC15</f>
        <v>80</v>
      </c>
      <c r="P109" s="119">
        <f>'[2]TPM Perbaikan'!BR15</f>
        <v>76</v>
      </c>
      <c r="Q109" s="119">
        <f>'[2]TPM Perbaikan'!BY15</f>
        <v>81.25</v>
      </c>
      <c r="R109" s="227">
        <f>'[2]TPM Perbaikan'!CL15</f>
        <v>75</v>
      </c>
      <c r="S109" s="232">
        <f>'[2]TPM Perbaikan'!CS15</f>
        <v>78</v>
      </c>
      <c r="T109" s="119">
        <f>'[2]TPM Perbaikan'!DB15</f>
        <v>83.5</v>
      </c>
      <c r="U109" s="227">
        <f>'[2]TPM Perbaikan'!EC15</f>
        <v>80</v>
      </c>
      <c r="V109" s="232">
        <f>'[2]TPM Perbaikan'!EQ15</f>
        <v>79.25</v>
      </c>
      <c r="W109" s="119">
        <f>'[2]TPM Perbaikan'!EV15</f>
        <v>72</v>
      </c>
      <c r="X109" s="119">
        <f>'[2]TPM Perbaikan'!FA15</f>
        <v>79</v>
      </c>
      <c r="Y109" s="262">
        <f>'[2]TPM Perbaikan'!GA15</f>
        <v>79.666666666666671</v>
      </c>
      <c r="Z109" s="263">
        <f>'[2]TPM Perbaikan'!IP15</f>
        <v>80.433333333333323</v>
      </c>
      <c r="AA109" s="228">
        <f t="shared" si="0"/>
        <v>78.221428571428561</v>
      </c>
      <c r="AB109" s="228">
        <f>'[2]TPM Perbaikan'!IT15</f>
        <v>80.882499999999993</v>
      </c>
      <c r="AC109" s="228">
        <f>'[2]TPM Perbaikan'!IU15</f>
        <v>80.400000000000006</v>
      </c>
      <c r="AD109" s="277" t="str">
        <f t="shared" si="1"/>
        <v>L U L U S</v>
      </c>
      <c r="AE109" s="152"/>
    </row>
    <row r="110" spans="1:31" x14ac:dyDescent="0.3">
      <c r="A110" s="84">
        <v>15</v>
      </c>
      <c r="B110" s="85">
        <v>19200123</v>
      </c>
      <c r="C110" s="85" t="s">
        <v>380</v>
      </c>
      <c r="D110" s="85"/>
      <c r="E110" s="85" t="s">
        <v>513</v>
      </c>
      <c r="F110" s="127" t="s">
        <v>514</v>
      </c>
      <c r="G110" s="87" t="s">
        <v>459</v>
      </c>
      <c r="H110" s="87" t="s">
        <v>460</v>
      </c>
      <c r="I110" s="148"/>
      <c r="J110" s="148"/>
      <c r="K110" s="149" t="s">
        <v>515</v>
      </c>
      <c r="L110" s="219" t="s">
        <v>516</v>
      </c>
      <c r="M110" s="232">
        <f>'[2]TPM Perbaikan'!Y16</f>
        <v>75</v>
      </c>
      <c r="N110" s="119">
        <f>'[2]TPM Perbaikan'!AN16</f>
        <v>78</v>
      </c>
      <c r="O110" s="119">
        <f>'[2]TPM Perbaikan'!BC16</f>
        <v>80</v>
      </c>
      <c r="P110" s="119">
        <f>'[2]TPM Perbaikan'!BR16</f>
        <v>76</v>
      </c>
      <c r="Q110" s="119">
        <f>'[2]TPM Perbaikan'!BY16</f>
        <v>82</v>
      </c>
      <c r="R110" s="227">
        <f>'[2]TPM Perbaikan'!CL16</f>
        <v>78</v>
      </c>
      <c r="S110" s="232">
        <f>'[2]TPM Perbaikan'!CS16</f>
        <v>81</v>
      </c>
      <c r="T110" s="119">
        <f>'[2]TPM Perbaikan'!DB16</f>
        <v>79</v>
      </c>
      <c r="U110" s="227">
        <f>'[2]TPM Perbaikan'!EC16</f>
        <v>80</v>
      </c>
      <c r="V110" s="232">
        <f>'[2]TPM Perbaikan'!EQ16</f>
        <v>78</v>
      </c>
      <c r="W110" s="119">
        <f>'[2]TPM Perbaikan'!EV16</f>
        <v>75.5</v>
      </c>
      <c r="X110" s="119">
        <f>'[2]TPM Perbaikan'!FA16</f>
        <v>76.5</v>
      </c>
      <c r="Y110" s="262">
        <f>'[2]TPM Perbaikan'!GA16</f>
        <v>78.333333333333329</v>
      </c>
      <c r="Z110" s="263">
        <f>'[2]TPM Perbaikan'!IP16</f>
        <v>80.323809523809516</v>
      </c>
      <c r="AA110" s="228">
        <f t="shared" si="0"/>
        <v>78.40408163265306</v>
      </c>
      <c r="AB110" s="228">
        <f>'[2]TPM Perbaikan'!IT16</f>
        <v>79.203928571428577</v>
      </c>
      <c r="AC110" s="228">
        <f>'[2]TPM Perbaikan'!IU16</f>
        <v>80.599999999999994</v>
      </c>
      <c r="AD110" s="277" t="str">
        <f t="shared" si="1"/>
        <v>L U L U S</v>
      </c>
      <c r="AE110" s="152"/>
    </row>
    <row r="111" spans="1:31" x14ac:dyDescent="0.3">
      <c r="A111" s="84">
        <v>16</v>
      </c>
      <c r="B111" s="85">
        <v>19200125</v>
      </c>
      <c r="C111" s="85" t="s">
        <v>381</v>
      </c>
      <c r="D111" s="85"/>
      <c r="E111" s="85" t="s">
        <v>517</v>
      </c>
      <c r="F111" s="88" t="s">
        <v>518</v>
      </c>
      <c r="G111" s="87" t="s">
        <v>459</v>
      </c>
      <c r="H111" s="87" t="s">
        <v>460</v>
      </c>
      <c r="I111" s="148"/>
      <c r="J111" s="148"/>
      <c r="K111" s="149" t="s">
        <v>519</v>
      </c>
      <c r="L111" s="219" t="s">
        <v>520</v>
      </c>
      <c r="M111" s="232">
        <f>'[2]TPM Perbaikan'!Y17</f>
        <v>75</v>
      </c>
      <c r="N111" s="119">
        <f>'[2]TPM Perbaikan'!AN17</f>
        <v>75</v>
      </c>
      <c r="O111" s="119">
        <f>'[2]TPM Perbaikan'!BC17</f>
        <v>80</v>
      </c>
      <c r="P111" s="119">
        <f>'[2]TPM Perbaikan'!BR17</f>
        <v>75</v>
      </c>
      <c r="Q111" s="119">
        <f>'[2]TPM Perbaikan'!BY17</f>
        <v>78.75</v>
      </c>
      <c r="R111" s="227">
        <f>'[2]TPM Perbaikan'!CL17</f>
        <v>75</v>
      </c>
      <c r="S111" s="232">
        <f>'[2]TPM Perbaikan'!CS17</f>
        <v>79.5</v>
      </c>
      <c r="T111" s="119">
        <f>'[2]TPM Perbaikan'!DB17</f>
        <v>77.75</v>
      </c>
      <c r="U111" s="227">
        <f>'[2]TPM Perbaikan'!EC17</f>
        <v>76</v>
      </c>
      <c r="V111" s="232">
        <f>'[2]TPM Perbaikan'!EQ17</f>
        <v>78.75</v>
      </c>
      <c r="W111" s="119">
        <f>'[2]TPM Perbaikan'!EV17</f>
        <v>75.5</v>
      </c>
      <c r="X111" s="119">
        <f>'[2]TPM Perbaikan'!FA17</f>
        <v>73</v>
      </c>
      <c r="Y111" s="262">
        <f>'[2]TPM Perbaikan'!GA17</f>
        <v>77.833333333333329</v>
      </c>
      <c r="Z111" s="263">
        <f>'[2]TPM Perbaikan'!IP17</f>
        <v>77.039682539682545</v>
      </c>
      <c r="AA111" s="228">
        <f t="shared" si="0"/>
        <v>76.723072562358283</v>
      </c>
      <c r="AB111" s="228">
        <f>'[2]TPM Perbaikan'!IT17</f>
        <v>76.800000000000011</v>
      </c>
      <c r="AC111" s="228">
        <f>'[2]TPM Perbaikan'!IU17</f>
        <v>79.099999999999994</v>
      </c>
      <c r="AD111" s="277" t="str">
        <f t="shared" si="1"/>
        <v>L U L U S</v>
      </c>
      <c r="AE111" s="152"/>
    </row>
    <row r="112" spans="1:31" x14ac:dyDescent="0.3">
      <c r="A112" s="84">
        <v>17</v>
      </c>
      <c r="B112" s="85">
        <v>19200127</v>
      </c>
      <c r="C112" s="85" t="s">
        <v>382</v>
      </c>
      <c r="D112" s="85"/>
      <c r="E112" s="85" t="s">
        <v>521</v>
      </c>
      <c r="F112" s="127" t="s">
        <v>522</v>
      </c>
      <c r="G112" s="87" t="s">
        <v>459</v>
      </c>
      <c r="H112" s="87" t="s">
        <v>460</v>
      </c>
      <c r="I112" s="148"/>
      <c r="J112" s="148"/>
      <c r="K112" s="149" t="s">
        <v>523</v>
      </c>
      <c r="L112" s="219" t="s">
        <v>524</v>
      </c>
      <c r="M112" s="232">
        <f>'[2]TPM Perbaikan'!Y18</f>
        <v>75</v>
      </c>
      <c r="N112" s="119">
        <f>'[2]TPM Perbaikan'!AN18</f>
        <v>76</v>
      </c>
      <c r="O112" s="119">
        <f>'[2]TPM Perbaikan'!BC18</f>
        <v>80</v>
      </c>
      <c r="P112" s="119">
        <f>'[2]TPM Perbaikan'!BR18</f>
        <v>75</v>
      </c>
      <c r="Q112" s="119">
        <f>'[2]TPM Perbaikan'!BY18</f>
        <v>80</v>
      </c>
      <c r="R112" s="227">
        <f>'[2]TPM Perbaikan'!CL18</f>
        <v>78</v>
      </c>
      <c r="S112" s="232">
        <f>'[2]TPM Perbaikan'!CS18</f>
        <v>80.5</v>
      </c>
      <c r="T112" s="119">
        <f>'[2]TPM Perbaikan'!DB18</f>
        <v>79.25</v>
      </c>
      <c r="U112" s="227">
        <f>'[2]TPM Perbaikan'!EC18</f>
        <v>76</v>
      </c>
      <c r="V112" s="232">
        <f>'[2]TPM Perbaikan'!EQ18</f>
        <v>79.75</v>
      </c>
      <c r="W112" s="119">
        <f>'[2]TPM Perbaikan'!EV18</f>
        <v>79</v>
      </c>
      <c r="X112" s="119">
        <f>'[2]TPM Perbaikan'!FA18</f>
        <v>76</v>
      </c>
      <c r="Y112" s="262">
        <f>'[2]TPM Perbaikan'!GA18</f>
        <v>77.833333333333329</v>
      </c>
      <c r="Z112" s="263">
        <f>'[2]TPM Perbaikan'!IP18</f>
        <v>77.214285714285708</v>
      </c>
      <c r="AA112" s="228">
        <f t="shared" si="0"/>
        <v>77.824829931972786</v>
      </c>
      <c r="AB112" s="228">
        <f>'[2]TPM Perbaikan'!IT18</f>
        <v>82.800000000000011</v>
      </c>
      <c r="AC112" s="228">
        <f>'[2]TPM Perbaikan'!IU18</f>
        <v>77.150000000000006</v>
      </c>
      <c r="AD112" s="277" t="str">
        <f t="shared" si="1"/>
        <v>L U L U S</v>
      </c>
      <c r="AE112" s="152"/>
    </row>
    <row r="113" spans="1:31" x14ac:dyDescent="0.3">
      <c r="A113" s="84">
        <v>18</v>
      </c>
      <c r="B113" s="85">
        <v>19200128</v>
      </c>
      <c r="C113" s="85" t="s">
        <v>383</v>
      </c>
      <c r="D113" s="85"/>
      <c r="E113" s="85" t="s">
        <v>525</v>
      </c>
      <c r="F113" s="127" t="s">
        <v>526</v>
      </c>
      <c r="G113" s="87" t="s">
        <v>459</v>
      </c>
      <c r="H113" s="87" t="s">
        <v>460</v>
      </c>
      <c r="I113" s="148"/>
      <c r="J113" s="148"/>
      <c r="K113" s="149" t="s">
        <v>527</v>
      </c>
      <c r="L113" s="219" t="s">
        <v>528</v>
      </c>
      <c r="M113" s="232">
        <f>'[2]TPM Perbaikan'!Y19</f>
        <v>75</v>
      </c>
      <c r="N113" s="119">
        <f>'[2]TPM Perbaikan'!AN19</f>
        <v>75</v>
      </c>
      <c r="O113" s="119">
        <f>'[2]TPM Perbaikan'!BC19</f>
        <v>80</v>
      </c>
      <c r="P113" s="119">
        <f>'[2]TPM Perbaikan'!BR19</f>
        <v>76</v>
      </c>
      <c r="Q113" s="119">
        <f>'[2]TPM Perbaikan'!BY19</f>
        <v>78.5</v>
      </c>
      <c r="R113" s="227">
        <f>'[2]TPM Perbaikan'!CL19</f>
        <v>78</v>
      </c>
      <c r="S113" s="232">
        <f>'[2]TPM Perbaikan'!CS19</f>
        <v>78.5</v>
      </c>
      <c r="T113" s="119">
        <f>'[2]TPM Perbaikan'!DB19</f>
        <v>78.875</v>
      </c>
      <c r="U113" s="227">
        <f>'[2]TPM Perbaikan'!EC19</f>
        <v>76</v>
      </c>
      <c r="V113" s="232">
        <f>'[2]TPM Perbaikan'!EQ19</f>
        <v>79</v>
      </c>
      <c r="W113" s="119">
        <f>'[2]TPM Perbaikan'!EV19</f>
        <v>73.5</v>
      </c>
      <c r="X113" s="119">
        <f>'[2]TPM Perbaikan'!FA19</f>
        <v>75</v>
      </c>
      <c r="Y113" s="262">
        <f>'[2]TPM Perbaikan'!GA19</f>
        <v>78.5</v>
      </c>
      <c r="Z113" s="263">
        <f>'[2]TPM Perbaikan'!IP19</f>
        <v>77.811111111111103</v>
      </c>
      <c r="AA113" s="228">
        <f t="shared" si="0"/>
        <v>77.120436507936503</v>
      </c>
      <c r="AB113" s="228">
        <f>'[2]TPM Perbaikan'!IT19</f>
        <v>80.564285714285717</v>
      </c>
      <c r="AC113" s="228">
        <f>'[2]TPM Perbaikan'!IU19</f>
        <v>83</v>
      </c>
      <c r="AD113" s="277" t="str">
        <f t="shared" si="1"/>
        <v>L U L U S</v>
      </c>
      <c r="AE113" s="152"/>
    </row>
    <row r="114" spans="1:31" x14ac:dyDescent="0.3">
      <c r="A114" s="84">
        <v>19</v>
      </c>
      <c r="B114" s="85">
        <v>19200130</v>
      </c>
      <c r="C114" s="85" t="s">
        <v>384</v>
      </c>
      <c r="D114" s="85"/>
      <c r="E114" s="85" t="s">
        <v>529</v>
      </c>
      <c r="F114" s="127" t="s">
        <v>530</v>
      </c>
      <c r="G114" s="87" t="s">
        <v>459</v>
      </c>
      <c r="H114" s="87" t="s">
        <v>460</v>
      </c>
      <c r="I114" s="148"/>
      <c r="J114" s="148"/>
      <c r="K114" s="149" t="s">
        <v>531</v>
      </c>
      <c r="L114" s="219" t="s">
        <v>532</v>
      </c>
      <c r="M114" s="232">
        <f>'[2]TPM Perbaikan'!Y20</f>
        <v>75</v>
      </c>
      <c r="N114" s="119">
        <f>'[2]TPM Perbaikan'!AN20</f>
        <v>76</v>
      </c>
      <c r="O114" s="119">
        <f>'[2]TPM Perbaikan'!BC20</f>
        <v>80</v>
      </c>
      <c r="P114" s="119">
        <f>'[2]TPM Perbaikan'!BR20</f>
        <v>76</v>
      </c>
      <c r="Q114" s="119">
        <f>'[2]TPM Perbaikan'!BY20</f>
        <v>78</v>
      </c>
      <c r="R114" s="227">
        <f>'[2]TPM Perbaikan'!CL20</f>
        <v>75</v>
      </c>
      <c r="S114" s="232">
        <f>'[2]TPM Perbaikan'!CS20</f>
        <v>79.5</v>
      </c>
      <c r="T114" s="119">
        <f>'[2]TPM Perbaikan'!DB20</f>
        <v>79.625</v>
      </c>
      <c r="U114" s="227">
        <f>'[2]TPM Perbaikan'!EC20</f>
        <v>80</v>
      </c>
      <c r="V114" s="232">
        <f>'[2]TPM Perbaikan'!EQ20</f>
        <v>77.25</v>
      </c>
      <c r="W114" s="119">
        <f>'[2]TPM Perbaikan'!EV20</f>
        <v>77.25</v>
      </c>
      <c r="X114" s="119">
        <f>'[2]TPM Perbaikan'!FA20</f>
        <v>75.25</v>
      </c>
      <c r="Y114" s="262">
        <f>'[2]TPM Perbaikan'!GA20</f>
        <v>79.083333333333329</v>
      </c>
      <c r="Z114" s="263">
        <f>'[2]TPM Perbaikan'!IP20</f>
        <v>83.612698412698393</v>
      </c>
      <c r="AA114" s="228">
        <f t="shared" si="0"/>
        <v>77.96935941043084</v>
      </c>
      <c r="AB114" s="228">
        <f>'[2]TPM Perbaikan'!IT20</f>
        <v>83.039285714285711</v>
      </c>
      <c r="AC114" s="228">
        <f>'[2]TPM Perbaikan'!IU20</f>
        <v>84.1</v>
      </c>
      <c r="AD114" s="277" t="str">
        <f t="shared" si="1"/>
        <v>L U L U S</v>
      </c>
      <c r="AE114" s="152"/>
    </row>
    <row r="115" spans="1:31" x14ac:dyDescent="0.3">
      <c r="A115" s="84">
        <v>20</v>
      </c>
      <c r="B115" s="85">
        <v>19200205</v>
      </c>
      <c r="C115" s="85" t="s">
        <v>385</v>
      </c>
      <c r="D115" s="85"/>
      <c r="E115" s="85" t="s">
        <v>533</v>
      </c>
      <c r="F115" s="88" t="s">
        <v>534</v>
      </c>
      <c r="G115" s="87" t="s">
        <v>459</v>
      </c>
      <c r="H115" s="87" t="s">
        <v>460</v>
      </c>
      <c r="I115" s="148"/>
      <c r="J115" s="148"/>
      <c r="K115" s="149" t="s">
        <v>535</v>
      </c>
      <c r="L115" s="219" t="s">
        <v>536</v>
      </c>
      <c r="M115" s="232">
        <f>'[2]TPM Perbaikan'!Y21</f>
        <v>75</v>
      </c>
      <c r="N115" s="119">
        <f>'[2]TPM Perbaikan'!AN21</f>
        <v>75</v>
      </c>
      <c r="O115" s="119">
        <f>'[2]TPM Perbaikan'!BC21</f>
        <v>80</v>
      </c>
      <c r="P115" s="119">
        <f>'[2]TPM Perbaikan'!BR21</f>
        <v>76</v>
      </c>
      <c r="Q115" s="119">
        <f>'[2]TPM Perbaikan'!BY21</f>
        <v>77.5</v>
      </c>
      <c r="R115" s="227">
        <f>'[2]TPM Perbaikan'!CL21</f>
        <v>78</v>
      </c>
      <c r="S115" s="232">
        <f>'[2]TPM Perbaikan'!CS21</f>
        <v>80.25</v>
      </c>
      <c r="T115" s="119">
        <f>'[2]TPM Perbaikan'!DB21</f>
        <v>76.5</v>
      </c>
      <c r="U115" s="227">
        <f>'[2]TPM Perbaikan'!EC21</f>
        <v>80</v>
      </c>
      <c r="V115" s="232">
        <f>'[2]TPM Perbaikan'!EQ21</f>
        <v>77.5</v>
      </c>
      <c r="W115" s="119">
        <f>'[2]TPM Perbaikan'!EV21</f>
        <v>73</v>
      </c>
      <c r="X115" s="119">
        <f>'[2]TPM Perbaikan'!FA21</f>
        <v>75.5</v>
      </c>
      <c r="Y115" s="262">
        <f>'[2]TPM Perbaikan'!GA21</f>
        <v>78</v>
      </c>
      <c r="Z115" s="263">
        <f>'[2]TPM Perbaikan'!IP21</f>
        <v>77.838095238095235</v>
      </c>
      <c r="AA115" s="228">
        <f t="shared" si="0"/>
        <v>77.149149659863951</v>
      </c>
      <c r="AB115" s="228">
        <f>'[2]TPM Perbaikan'!IT21</f>
        <v>80.216071428571439</v>
      </c>
      <c r="AC115" s="228">
        <f>'[2]TPM Perbaikan'!IU21</f>
        <v>79.3</v>
      </c>
      <c r="AD115" s="277" t="str">
        <f t="shared" si="1"/>
        <v>L U L U S</v>
      </c>
      <c r="AE115" s="152"/>
    </row>
    <row r="116" spans="1:31" x14ac:dyDescent="0.3">
      <c r="A116" s="84">
        <v>21</v>
      </c>
      <c r="B116" s="85">
        <v>19200133</v>
      </c>
      <c r="C116" s="85" t="s">
        <v>386</v>
      </c>
      <c r="D116" s="85"/>
      <c r="E116" s="85" t="s">
        <v>537</v>
      </c>
      <c r="F116" s="127" t="s">
        <v>538</v>
      </c>
      <c r="G116" s="87" t="s">
        <v>459</v>
      </c>
      <c r="H116" s="87" t="s">
        <v>460</v>
      </c>
      <c r="I116" s="148"/>
      <c r="J116" s="148"/>
      <c r="K116" s="149" t="s">
        <v>539</v>
      </c>
      <c r="L116" s="219" t="s">
        <v>540</v>
      </c>
      <c r="M116" s="232">
        <f>'[2]TPM Perbaikan'!Y22</f>
        <v>75</v>
      </c>
      <c r="N116" s="119">
        <f>'[2]TPM Perbaikan'!AN22</f>
        <v>75</v>
      </c>
      <c r="O116" s="119">
        <f>'[2]TPM Perbaikan'!BC22</f>
        <v>80</v>
      </c>
      <c r="P116" s="119">
        <f>'[2]TPM Perbaikan'!BR22</f>
        <v>75</v>
      </c>
      <c r="Q116" s="119">
        <f>'[2]TPM Perbaikan'!BY22</f>
        <v>78.5</v>
      </c>
      <c r="R116" s="227">
        <f>'[2]TPM Perbaikan'!CL22</f>
        <v>75</v>
      </c>
      <c r="S116" s="232">
        <f>'[2]TPM Perbaikan'!CS22</f>
        <v>78.5</v>
      </c>
      <c r="T116" s="119">
        <f>'[2]TPM Perbaikan'!DB22</f>
        <v>78.25</v>
      </c>
      <c r="U116" s="227">
        <f>'[2]TPM Perbaikan'!EC22</f>
        <v>76</v>
      </c>
      <c r="V116" s="232">
        <f>'[2]TPM Perbaikan'!EQ22</f>
        <v>77.25</v>
      </c>
      <c r="W116" s="119">
        <f>'[2]TPM Perbaikan'!EV22</f>
        <v>76.5</v>
      </c>
      <c r="X116" s="119">
        <f>'[2]TPM Perbaikan'!FA22</f>
        <v>76</v>
      </c>
      <c r="Y116" s="262">
        <f>'[2]TPM Perbaikan'!GA22</f>
        <v>78.333333333333329</v>
      </c>
      <c r="Z116" s="263">
        <f>'[2]TPM Perbaikan'!IP22</f>
        <v>76.68518518518519</v>
      </c>
      <c r="AA116" s="228">
        <f t="shared" si="0"/>
        <v>76.858465608465607</v>
      </c>
      <c r="AB116" s="228">
        <f>'[2]TPM Perbaikan'!IT22</f>
        <v>82.875</v>
      </c>
      <c r="AC116" s="228">
        <f>'[2]TPM Perbaikan'!IU22</f>
        <v>83.2</v>
      </c>
      <c r="AD116" s="277" t="str">
        <f t="shared" si="1"/>
        <v>L U L U S</v>
      </c>
      <c r="AE116" s="152"/>
    </row>
    <row r="117" spans="1:31" x14ac:dyDescent="0.3">
      <c r="A117" s="84">
        <v>22</v>
      </c>
      <c r="B117" s="85">
        <v>19200207</v>
      </c>
      <c r="C117" s="85" t="s">
        <v>387</v>
      </c>
      <c r="D117" s="85"/>
      <c r="E117" s="85" t="s">
        <v>541</v>
      </c>
      <c r="F117" s="127" t="s">
        <v>542</v>
      </c>
      <c r="G117" s="87" t="s">
        <v>459</v>
      </c>
      <c r="H117" s="87" t="s">
        <v>460</v>
      </c>
      <c r="I117" s="148"/>
      <c r="J117" s="148"/>
      <c r="K117" s="149" t="s">
        <v>543</v>
      </c>
      <c r="L117" s="219" t="s">
        <v>544</v>
      </c>
      <c r="M117" s="232">
        <f>'[2]TPM Perbaikan'!Y23</f>
        <v>75</v>
      </c>
      <c r="N117" s="119">
        <f>'[2]TPM Perbaikan'!AN23</f>
        <v>75</v>
      </c>
      <c r="O117" s="119">
        <f>'[2]TPM Perbaikan'!BC23</f>
        <v>80</v>
      </c>
      <c r="P117" s="119">
        <f>'[2]TPM Perbaikan'!BR23</f>
        <v>76</v>
      </c>
      <c r="Q117" s="119">
        <f>'[2]TPM Perbaikan'!BY23</f>
        <v>77</v>
      </c>
      <c r="R117" s="227">
        <f>'[2]TPM Perbaikan'!CL23</f>
        <v>75</v>
      </c>
      <c r="S117" s="232">
        <f>'[2]TPM Perbaikan'!CS23</f>
        <v>78</v>
      </c>
      <c r="T117" s="119">
        <f>'[2]TPM Perbaikan'!DB23</f>
        <v>76.25</v>
      </c>
      <c r="U117" s="227">
        <f>'[2]TPM Perbaikan'!EC23</f>
        <v>80</v>
      </c>
      <c r="V117" s="232">
        <f>'[2]TPM Perbaikan'!EQ23</f>
        <v>75</v>
      </c>
      <c r="W117" s="119">
        <f>'[2]TPM Perbaikan'!EV23</f>
        <v>73.5</v>
      </c>
      <c r="X117" s="119">
        <f>'[2]TPM Perbaikan'!FA23</f>
        <v>75</v>
      </c>
      <c r="Y117" s="262">
        <f>'[2]TPM Perbaikan'!GA23</f>
        <v>78.083333333333329</v>
      </c>
      <c r="Z117" s="263">
        <f>'[2]TPM Perbaikan'!IP23</f>
        <v>74.586772486772489</v>
      </c>
      <c r="AA117" s="228">
        <f t="shared" si="0"/>
        <v>76.315721844293279</v>
      </c>
      <c r="AB117" s="228">
        <f>'[2]TPM Perbaikan'!IT23</f>
        <v>86.976785714285711</v>
      </c>
      <c r="AC117" s="228">
        <f>'[2]TPM Perbaikan'!IU23</f>
        <v>81.3</v>
      </c>
      <c r="AD117" s="277" t="str">
        <f t="shared" si="1"/>
        <v>L U L U S</v>
      </c>
      <c r="AE117" s="152"/>
    </row>
    <row r="118" spans="1:31" x14ac:dyDescent="0.3">
      <c r="A118" s="84">
        <v>23</v>
      </c>
      <c r="B118" s="85">
        <v>19200135</v>
      </c>
      <c r="C118" s="85" t="s">
        <v>388</v>
      </c>
      <c r="D118" s="85"/>
      <c r="E118" s="85" t="s">
        <v>545</v>
      </c>
      <c r="F118" s="88" t="s">
        <v>546</v>
      </c>
      <c r="G118" s="87" t="s">
        <v>459</v>
      </c>
      <c r="H118" s="87" t="s">
        <v>460</v>
      </c>
      <c r="I118" s="148"/>
      <c r="J118" s="148"/>
      <c r="K118" s="149" t="s">
        <v>547</v>
      </c>
      <c r="L118" s="219" t="s">
        <v>548</v>
      </c>
      <c r="M118" s="232">
        <f>'[2]TPM Perbaikan'!Y24</f>
        <v>75</v>
      </c>
      <c r="N118" s="119">
        <f>'[2]TPM Perbaikan'!AN24</f>
        <v>75</v>
      </c>
      <c r="O118" s="119">
        <f>'[2]TPM Perbaikan'!BC24</f>
        <v>28</v>
      </c>
      <c r="P118" s="119">
        <f>'[2]TPM Perbaikan'!BR24</f>
        <v>76</v>
      </c>
      <c r="Q118" s="119">
        <f>'[2]TPM Perbaikan'!BY24</f>
        <v>77.25</v>
      </c>
      <c r="R118" s="227">
        <f>'[2]TPM Perbaikan'!CL24</f>
        <v>75</v>
      </c>
      <c r="S118" s="232">
        <f>'[2]TPM Perbaikan'!CS24</f>
        <v>77.5</v>
      </c>
      <c r="T118" s="119">
        <f>'[2]TPM Perbaikan'!DB24</f>
        <v>76.125</v>
      </c>
      <c r="U118" s="227">
        <f>'[2]TPM Perbaikan'!EC24</f>
        <v>80</v>
      </c>
      <c r="V118" s="232">
        <f>'[2]TPM Perbaikan'!EQ24</f>
        <v>0</v>
      </c>
      <c r="W118" s="119">
        <f>'[2]TPM Perbaikan'!EV24</f>
        <v>75</v>
      </c>
      <c r="X118" s="119">
        <f>'[2]TPM Perbaikan'!FA24</f>
        <v>72.75</v>
      </c>
      <c r="Y118" s="262">
        <f>'[2]TPM Perbaikan'!GA24</f>
        <v>13.833333333333334</v>
      </c>
      <c r="Z118" s="263">
        <f>'[2]TPM Perbaikan'!IP24</f>
        <v>58.815343915343924</v>
      </c>
      <c r="AA118" s="228">
        <f t="shared" si="0"/>
        <v>61.448119803476949</v>
      </c>
      <c r="AB118" s="228">
        <f>'[2]TPM Perbaikan'!IT24</f>
        <v>76.800000000000011</v>
      </c>
      <c r="AC118" s="228">
        <f>'[2]TPM Perbaikan'!IU24</f>
        <v>79.5</v>
      </c>
      <c r="AD118" s="277" t="str">
        <f t="shared" si="1"/>
        <v>- - -</v>
      </c>
      <c r="AE118" s="152"/>
    </row>
    <row r="119" spans="1:31" x14ac:dyDescent="0.3">
      <c r="A119" s="84">
        <v>24</v>
      </c>
      <c r="B119" s="132">
        <v>19200137</v>
      </c>
      <c r="C119" s="132" t="s">
        <v>389</v>
      </c>
      <c r="D119" s="85"/>
      <c r="E119" s="132" t="s">
        <v>549</v>
      </c>
      <c r="F119" s="133" t="s">
        <v>550</v>
      </c>
      <c r="G119" s="87" t="s">
        <v>459</v>
      </c>
      <c r="H119" s="87" t="s">
        <v>460</v>
      </c>
      <c r="I119" s="148"/>
      <c r="J119" s="148"/>
      <c r="K119" s="149" t="s">
        <v>551</v>
      </c>
      <c r="L119" s="257" t="s">
        <v>1133</v>
      </c>
      <c r="M119" s="232">
        <f>'[2]TPM Perbaikan'!Y25</f>
        <v>75</v>
      </c>
      <c r="N119" s="119">
        <f>'[2]TPM Perbaikan'!AN25</f>
        <v>76</v>
      </c>
      <c r="O119" s="119">
        <f>'[2]TPM Perbaikan'!BC25</f>
        <v>20</v>
      </c>
      <c r="P119" s="119">
        <f>'[2]TPM Perbaikan'!BR25</f>
        <v>75</v>
      </c>
      <c r="Q119" s="119">
        <f>'[2]TPM Perbaikan'!BY25</f>
        <v>76.5</v>
      </c>
      <c r="R119" s="227">
        <f>'[2]TPM Perbaikan'!CL25</f>
        <v>78</v>
      </c>
      <c r="S119" s="232">
        <f>'[2]TPM Perbaikan'!CS25</f>
        <v>78</v>
      </c>
      <c r="T119" s="119">
        <f>'[2]TPM Perbaikan'!DB25</f>
        <v>78</v>
      </c>
      <c r="U119" s="227">
        <f>'[2]TPM Perbaikan'!EC25</f>
        <v>76</v>
      </c>
      <c r="V119" s="232">
        <f>'[2]TPM Perbaikan'!EQ25</f>
        <v>22</v>
      </c>
      <c r="W119" s="119">
        <f>'[2]TPM Perbaikan'!EV25</f>
        <v>72.5</v>
      </c>
      <c r="X119" s="119">
        <f>'[2]TPM Perbaikan'!FA25</f>
        <v>75</v>
      </c>
      <c r="Y119" s="262">
        <f>'[2]TPM Perbaikan'!GA25</f>
        <v>2.9166666666666665</v>
      </c>
      <c r="Z119" s="263">
        <f>'[2]TPM Perbaikan'!IP25</f>
        <v>44.457671957671955</v>
      </c>
      <c r="AA119" s="228">
        <f t="shared" si="0"/>
        <v>60.669595616024189</v>
      </c>
      <c r="AB119" s="228">
        <f>'[2]TPM Perbaikan'!IT25</f>
        <v>76.800000000000011</v>
      </c>
      <c r="AC119" s="228">
        <f>'[2]TPM Perbaikan'!IU25</f>
        <v>77.73</v>
      </c>
      <c r="AD119" s="277" t="str">
        <f t="shared" si="1"/>
        <v>- - -</v>
      </c>
      <c r="AE119" s="152"/>
    </row>
    <row r="120" spans="1:31" x14ac:dyDescent="0.3">
      <c r="A120" s="84">
        <v>25</v>
      </c>
      <c r="B120" s="135">
        <v>19200140</v>
      </c>
      <c r="C120" s="135" t="s">
        <v>390</v>
      </c>
      <c r="D120" s="85"/>
      <c r="E120" s="135" t="s">
        <v>552</v>
      </c>
      <c r="F120" s="133" t="s">
        <v>553</v>
      </c>
      <c r="G120" s="87" t="s">
        <v>459</v>
      </c>
      <c r="H120" s="87" t="s">
        <v>460</v>
      </c>
      <c r="I120" s="148"/>
      <c r="J120" s="148"/>
      <c r="K120" s="149" t="s">
        <v>554</v>
      </c>
      <c r="L120" s="219" t="s">
        <v>555</v>
      </c>
      <c r="M120" s="232">
        <f>'[2]TPM Perbaikan'!Y26</f>
        <v>75</v>
      </c>
      <c r="N120" s="119">
        <f>'[2]TPM Perbaikan'!AN26</f>
        <v>75</v>
      </c>
      <c r="O120" s="119">
        <f>'[2]TPM Perbaikan'!BC26</f>
        <v>80</v>
      </c>
      <c r="P120" s="119">
        <f>'[2]TPM Perbaikan'!BR26</f>
        <v>76</v>
      </c>
      <c r="Q120" s="119">
        <f>'[2]TPM Perbaikan'!BY26</f>
        <v>76.5</v>
      </c>
      <c r="R120" s="227">
        <f>'[2]TPM Perbaikan'!CL26</f>
        <v>75</v>
      </c>
      <c r="S120" s="232">
        <f>'[2]TPM Perbaikan'!CS26</f>
        <v>78.75</v>
      </c>
      <c r="T120" s="119">
        <f>'[2]TPM Perbaikan'!DB26</f>
        <v>77.75</v>
      </c>
      <c r="U120" s="227">
        <f>'[2]TPM Perbaikan'!EC26</f>
        <v>76</v>
      </c>
      <c r="V120" s="232">
        <f>'[2]TPM Perbaikan'!EQ26</f>
        <v>75</v>
      </c>
      <c r="W120" s="119">
        <f>'[2]TPM Perbaikan'!EV26</f>
        <v>74</v>
      </c>
      <c r="X120" s="119">
        <f>'[2]TPM Perbaikan'!FA26</f>
        <v>77</v>
      </c>
      <c r="Y120" s="262">
        <f>'[2]TPM Perbaikan'!GA26</f>
        <v>77.833333333333329</v>
      </c>
      <c r="Z120" s="263">
        <f>'[2]TPM Perbaikan'!IP26</f>
        <v>68.728571428571428</v>
      </c>
      <c r="AA120" s="228">
        <f t="shared" si="0"/>
        <v>75.897278911564626</v>
      </c>
      <c r="AB120" s="228">
        <f>'[2]TPM Perbaikan'!IT26</f>
        <v>83.714285714285722</v>
      </c>
      <c r="AC120" s="228">
        <f>'[2]TPM Perbaikan'!IU26</f>
        <v>78.8</v>
      </c>
      <c r="AD120" s="277" t="s">
        <v>1559</v>
      </c>
      <c r="AE120" s="152"/>
    </row>
    <row r="121" spans="1:31" x14ac:dyDescent="0.3">
      <c r="A121" s="84">
        <v>26</v>
      </c>
      <c r="B121" s="135">
        <v>19200141</v>
      </c>
      <c r="C121" s="135" t="s">
        <v>391</v>
      </c>
      <c r="D121" s="85"/>
      <c r="E121" s="135" t="s">
        <v>556</v>
      </c>
      <c r="F121" s="133" t="s">
        <v>557</v>
      </c>
      <c r="G121" s="87" t="s">
        <v>459</v>
      </c>
      <c r="H121" s="87" t="s">
        <v>460</v>
      </c>
      <c r="I121" s="148"/>
      <c r="J121" s="148"/>
      <c r="K121" s="149" t="s">
        <v>558</v>
      </c>
      <c r="L121" s="219" t="s">
        <v>559</v>
      </c>
      <c r="M121" s="232">
        <f>'[2]TPM Perbaikan'!Y27</f>
        <v>75</v>
      </c>
      <c r="N121" s="119">
        <f>'[2]TPM Perbaikan'!AN27</f>
        <v>77</v>
      </c>
      <c r="O121" s="119">
        <f>'[2]TPM Perbaikan'!BC27</f>
        <v>25</v>
      </c>
      <c r="P121" s="119">
        <f>'[2]TPM Perbaikan'!BR27</f>
        <v>76</v>
      </c>
      <c r="Q121" s="119">
        <f>'[2]TPM Perbaikan'!BY27</f>
        <v>77</v>
      </c>
      <c r="R121" s="227">
        <f>'[2]TPM Perbaikan'!CL27</f>
        <v>75</v>
      </c>
      <c r="S121" s="232">
        <f>'[2]TPM Perbaikan'!CS27</f>
        <v>79.25</v>
      </c>
      <c r="T121" s="119">
        <f>'[2]TPM Perbaikan'!DB27</f>
        <v>76.75</v>
      </c>
      <c r="U121" s="227">
        <f>'[2]TPM Perbaikan'!EC27</f>
        <v>80</v>
      </c>
      <c r="V121" s="232">
        <f>'[2]TPM Perbaikan'!EQ27</f>
        <v>77</v>
      </c>
      <c r="W121" s="119">
        <f>'[2]TPM Perbaikan'!EV27</f>
        <v>76</v>
      </c>
      <c r="X121" s="119">
        <f>'[2]TPM Perbaikan'!FA27</f>
        <v>75.75</v>
      </c>
      <c r="Y121" s="262">
        <f>'[2]TPM Perbaikan'!GA27</f>
        <v>38.333333333333336</v>
      </c>
      <c r="Z121" s="263">
        <f>'[2]TPM Perbaikan'!IP27</f>
        <v>70.148677248677259</v>
      </c>
      <c r="AA121" s="228">
        <f t="shared" si="0"/>
        <v>69.873715041572183</v>
      </c>
      <c r="AB121" s="228">
        <f>'[2]TPM Perbaikan'!IT27</f>
        <v>83.326785714285705</v>
      </c>
      <c r="AC121" s="228">
        <f>'[2]TPM Perbaikan'!IU27</f>
        <v>80.45</v>
      </c>
      <c r="AD121" s="277" t="str">
        <f t="shared" si="1"/>
        <v>- - -</v>
      </c>
      <c r="AE121" s="152"/>
    </row>
    <row r="122" spans="1:31" x14ac:dyDescent="0.3">
      <c r="A122" s="84">
        <v>27</v>
      </c>
      <c r="B122" s="135">
        <v>19200213</v>
      </c>
      <c r="C122" s="135" t="s">
        <v>392</v>
      </c>
      <c r="D122" s="85"/>
      <c r="E122" s="135" t="s">
        <v>560</v>
      </c>
      <c r="F122" s="133" t="s">
        <v>561</v>
      </c>
      <c r="G122" s="87" t="s">
        <v>459</v>
      </c>
      <c r="H122" s="87" t="s">
        <v>460</v>
      </c>
      <c r="I122" s="148"/>
      <c r="J122" s="148"/>
      <c r="K122" s="149" t="s">
        <v>562</v>
      </c>
      <c r="L122" s="219" t="s">
        <v>563</v>
      </c>
      <c r="M122" s="232">
        <f>'[2]TPM Perbaikan'!Y28</f>
        <v>77</v>
      </c>
      <c r="N122" s="119">
        <f>'[2]TPM Perbaikan'!AN28</f>
        <v>76</v>
      </c>
      <c r="O122" s="119">
        <f>'[2]TPM Perbaikan'!BC28</f>
        <v>80</v>
      </c>
      <c r="P122" s="119">
        <f>'[2]TPM Perbaikan'!BR28</f>
        <v>76</v>
      </c>
      <c r="Q122" s="119">
        <f>'[2]TPM Perbaikan'!BY28</f>
        <v>76</v>
      </c>
      <c r="R122" s="227">
        <f>'[2]TPM Perbaikan'!CL28</f>
        <v>78</v>
      </c>
      <c r="S122" s="232">
        <f>'[2]TPM Perbaikan'!CS28</f>
        <v>81</v>
      </c>
      <c r="T122" s="119">
        <f>'[2]TPM Perbaikan'!DB28</f>
        <v>76.75</v>
      </c>
      <c r="U122" s="227">
        <f>'[2]TPM Perbaikan'!EC28</f>
        <v>76</v>
      </c>
      <c r="V122" s="232">
        <f>'[2]TPM Perbaikan'!EQ28</f>
        <v>76.5</v>
      </c>
      <c r="W122" s="119">
        <f>'[2]TPM Perbaikan'!EV28</f>
        <v>72</v>
      </c>
      <c r="X122" s="119">
        <f>'[2]TPM Perbaikan'!FA28</f>
        <v>79.25</v>
      </c>
      <c r="Y122" s="262">
        <f>'[2]TPM Perbaikan'!GA28</f>
        <v>78.583333333333329</v>
      </c>
      <c r="Z122" s="263">
        <f>'[2]TPM Perbaikan'!IP28</f>
        <v>77.661904761904765</v>
      </c>
      <c r="AA122" s="228">
        <f t="shared" si="0"/>
        <v>77.196088435374151</v>
      </c>
      <c r="AB122" s="228">
        <f>'[2]TPM Perbaikan'!IT28</f>
        <v>84.898214285714289</v>
      </c>
      <c r="AC122" s="228">
        <f>'[2]TPM Perbaikan'!IU28</f>
        <v>83</v>
      </c>
      <c r="AD122" s="277" t="str">
        <f t="shared" si="1"/>
        <v>L U L U S</v>
      </c>
      <c r="AE122" s="152"/>
    </row>
    <row r="123" spans="1:31" x14ac:dyDescent="0.3">
      <c r="A123" s="84">
        <v>28</v>
      </c>
      <c r="B123" s="135">
        <v>19200215</v>
      </c>
      <c r="C123" s="135" t="s">
        <v>393</v>
      </c>
      <c r="D123" s="85"/>
      <c r="E123" s="135" t="s">
        <v>564</v>
      </c>
      <c r="F123" s="133" t="s">
        <v>565</v>
      </c>
      <c r="G123" s="87" t="s">
        <v>459</v>
      </c>
      <c r="H123" s="87" t="s">
        <v>460</v>
      </c>
      <c r="I123" s="148"/>
      <c r="J123" s="148"/>
      <c r="K123" s="149" t="s">
        <v>566</v>
      </c>
      <c r="L123" s="219" t="s">
        <v>567</v>
      </c>
      <c r="M123" s="232">
        <f>'[2]TPM Perbaikan'!Y29</f>
        <v>75</v>
      </c>
      <c r="N123" s="119">
        <f>'[2]TPM Perbaikan'!AN29</f>
        <v>78</v>
      </c>
      <c r="O123" s="119">
        <f>'[2]TPM Perbaikan'!BC29</f>
        <v>80</v>
      </c>
      <c r="P123" s="119">
        <f>'[2]TPM Perbaikan'!BR29</f>
        <v>76</v>
      </c>
      <c r="Q123" s="119">
        <f>'[2]TPM Perbaikan'!BY29</f>
        <v>77</v>
      </c>
      <c r="R123" s="227">
        <f>'[2]TPM Perbaikan'!CL29</f>
        <v>75</v>
      </c>
      <c r="S123" s="232">
        <f>'[2]TPM Perbaikan'!CS29</f>
        <v>79.25</v>
      </c>
      <c r="T123" s="119">
        <f>'[2]TPM Perbaikan'!DB29</f>
        <v>77.5</v>
      </c>
      <c r="U123" s="227">
        <f>'[2]TPM Perbaikan'!EC29</f>
        <v>80</v>
      </c>
      <c r="V123" s="232">
        <f>'[2]TPM Perbaikan'!EQ29</f>
        <v>78</v>
      </c>
      <c r="W123" s="119">
        <f>'[2]TPM Perbaikan'!EV29</f>
        <v>72.5</v>
      </c>
      <c r="X123" s="119">
        <f>'[2]TPM Perbaikan'!FA29</f>
        <v>75.5</v>
      </c>
      <c r="Y123" s="262">
        <f>'[2]TPM Perbaikan'!GA29</f>
        <v>77.833333333333329</v>
      </c>
      <c r="Z123" s="263">
        <f>'[2]TPM Perbaikan'!IP29</f>
        <v>76.750793650793639</v>
      </c>
      <c r="AA123" s="228">
        <f t="shared" si="0"/>
        <v>77.023866213151933</v>
      </c>
      <c r="AB123" s="228">
        <f>'[2]TPM Perbaikan'!IT29</f>
        <v>83.51428571428572</v>
      </c>
      <c r="AC123" s="228">
        <f>'[2]TPM Perbaikan'!IU29</f>
        <v>87.7</v>
      </c>
      <c r="AD123" s="277" t="str">
        <f t="shared" si="1"/>
        <v>L U L U S</v>
      </c>
      <c r="AE123" s="152"/>
    </row>
    <row r="124" spans="1:31" x14ac:dyDescent="0.3">
      <c r="A124" s="84">
        <v>1</v>
      </c>
      <c r="B124" s="135">
        <v>19200145</v>
      </c>
      <c r="C124" s="135" t="s">
        <v>394</v>
      </c>
      <c r="D124" s="85"/>
      <c r="E124" s="135" t="s">
        <v>568</v>
      </c>
      <c r="F124" s="133" t="s">
        <v>569</v>
      </c>
      <c r="G124" s="87" t="s">
        <v>570</v>
      </c>
      <c r="H124" s="87" t="s">
        <v>460</v>
      </c>
      <c r="I124" s="148"/>
      <c r="J124" s="148"/>
      <c r="K124" s="149" t="s">
        <v>571</v>
      </c>
      <c r="L124" s="219" t="s">
        <v>572</v>
      </c>
      <c r="M124" s="232">
        <f>'[2]TPM Perbaikan'!Y30</f>
        <v>75</v>
      </c>
      <c r="N124" s="119">
        <f>'[2]TPM Perbaikan'!AN30</f>
        <v>78</v>
      </c>
      <c r="O124" s="119">
        <f>'[2]TPM Perbaikan'!BC30</f>
        <v>80</v>
      </c>
      <c r="P124" s="119">
        <f>'[2]TPM Perbaikan'!BR30</f>
        <v>75</v>
      </c>
      <c r="Q124" s="119">
        <f>'[2]TPM Perbaikan'!BY30</f>
        <v>77.5</v>
      </c>
      <c r="R124" s="227">
        <f>'[2]TPM Perbaikan'!CL30</f>
        <v>75</v>
      </c>
      <c r="S124" s="232">
        <f>'[2]TPM Perbaikan'!CS30</f>
        <v>79</v>
      </c>
      <c r="T124" s="119">
        <f>'[2]TPM Perbaikan'!DB30</f>
        <v>77.625</v>
      </c>
      <c r="U124" s="227">
        <f>'[2]TPM Perbaikan'!EC30</f>
        <v>76</v>
      </c>
      <c r="V124" s="232">
        <f>'[2]TPM Perbaikan'!EQ30</f>
        <v>37.5</v>
      </c>
      <c r="W124" s="119">
        <f>'[2]TPM Perbaikan'!EV30</f>
        <v>72</v>
      </c>
      <c r="X124" s="119">
        <f>'[2]TPM Perbaikan'!FA30</f>
        <v>77.5</v>
      </c>
      <c r="Y124" s="262">
        <f>'[2]TPM Perbaikan'!GA30</f>
        <v>70.916666666666671</v>
      </c>
      <c r="Z124" s="263">
        <f>'[2]TPM Perbaikan'!IP30</f>
        <v>71.798412698412704</v>
      </c>
      <c r="AA124" s="228">
        <f t="shared" si="0"/>
        <v>73.060005668934238</v>
      </c>
      <c r="AB124" s="228">
        <f>'[2]TPM Perbaikan'!IT30</f>
        <v>80.928571428571431</v>
      </c>
      <c r="AC124" s="228">
        <f>'[2]TPM Perbaikan'!IU30</f>
        <v>81.05</v>
      </c>
      <c r="AD124" s="277" t="str">
        <f t="shared" si="1"/>
        <v>- - -</v>
      </c>
      <c r="AE124" s="152"/>
    </row>
    <row r="125" spans="1:31" x14ac:dyDescent="0.3">
      <c r="A125" s="84">
        <v>2</v>
      </c>
      <c r="B125" s="135">
        <v>19200146</v>
      </c>
      <c r="C125" s="135" t="s">
        <v>395</v>
      </c>
      <c r="D125" s="85"/>
      <c r="E125" s="135" t="s">
        <v>573</v>
      </c>
      <c r="F125" s="133" t="s">
        <v>574</v>
      </c>
      <c r="G125" s="87" t="s">
        <v>570</v>
      </c>
      <c r="H125" s="87" t="s">
        <v>460</v>
      </c>
      <c r="I125" s="148"/>
      <c r="J125" s="148"/>
      <c r="K125" s="149" t="s">
        <v>575</v>
      </c>
      <c r="L125" s="219" t="s">
        <v>576</v>
      </c>
      <c r="M125" s="232">
        <f>'[2]TPM Perbaikan'!Y31</f>
        <v>76</v>
      </c>
      <c r="N125" s="119">
        <f>'[2]TPM Perbaikan'!AN31</f>
        <v>77</v>
      </c>
      <c r="O125" s="119">
        <f>'[2]TPM Perbaikan'!BC31</f>
        <v>80</v>
      </c>
      <c r="P125" s="119">
        <f>'[2]TPM Perbaikan'!BR31</f>
        <v>76</v>
      </c>
      <c r="Q125" s="119">
        <f>'[2]TPM Perbaikan'!BY31</f>
        <v>76</v>
      </c>
      <c r="R125" s="227">
        <f>'[2]TPM Perbaikan'!CL31</f>
        <v>75</v>
      </c>
      <c r="S125" s="232">
        <f>'[2]TPM Perbaikan'!CS31</f>
        <v>79.5</v>
      </c>
      <c r="T125" s="119">
        <f>'[2]TPM Perbaikan'!DB31</f>
        <v>80.875</v>
      </c>
      <c r="U125" s="227">
        <f>'[2]TPM Perbaikan'!EC31</f>
        <v>80</v>
      </c>
      <c r="V125" s="232">
        <f>'[2]TPM Perbaikan'!EQ31</f>
        <v>75</v>
      </c>
      <c r="W125" s="119">
        <f>'[2]TPM Perbaikan'!EV31</f>
        <v>72.25</v>
      </c>
      <c r="X125" s="119">
        <f>'[2]TPM Perbaikan'!FA31</f>
        <v>75</v>
      </c>
      <c r="Y125" s="262">
        <f>'[2]TPM Perbaikan'!GA31</f>
        <v>70.5</v>
      </c>
      <c r="Z125" s="263">
        <f>'[2]TPM Perbaikan'!IP31</f>
        <v>65.32380952380953</v>
      </c>
      <c r="AA125" s="228">
        <f t="shared" si="0"/>
        <v>75.603486394557834</v>
      </c>
      <c r="AB125" s="228">
        <f>'[2]TPM Perbaikan'!IT31</f>
        <v>82.007142857142867</v>
      </c>
      <c r="AC125" s="228">
        <f>'[2]TPM Perbaikan'!IU31</f>
        <v>81</v>
      </c>
      <c r="AD125" s="277" t="str">
        <f t="shared" si="1"/>
        <v>L U L U S</v>
      </c>
      <c r="AE125" s="152"/>
    </row>
    <row r="126" spans="1:31" x14ac:dyDescent="0.3">
      <c r="A126" s="84">
        <v>3</v>
      </c>
      <c r="B126" s="135">
        <v>19200147</v>
      </c>
      <c r="C126" s="135" t="s">
        <v>396</v>
      </c>
      <c r="D126" s="85"/>
      <c r="E126" s="135" t="s">
        <v>577</v>
      </c>
      <c r="F126" s="133" t="s">
        <v>578</v>
      </c>
      <c r="G126" s="87" t="s">
        <v>570</v>
      </c>
      <c r="H126" s="87" t="s">
        <v>460</v>
      </c>
      <c r="I126" s="148"/>
      <c r="J126" s="148"/>
      <c r="K126" s="149" t="s">
        <v>579</v>
      </c>
      <c r="L126" s="219" t="s">
        <v>580</v>
      </c>
      <c r="M126" s="232">
        <f>'[2]TPM Perbaikan'!Y32</f>
        <v>75</v>
      </c>
      <c r="N126" s="119">
        <f>'[2]TPM Perbaikan'!AN32</f>
        <v>76</v>
      </c>
      <c r="O126" s="119">
        <f>'[2]TPM Perbaikan'!BC32</f>
        <v>80</v>
      </c>
      <c r="P126" s="119">
        <f>'[2]TPM Perbaikan'!BR32</f>
        <v>76</v>
      </c>
      <c r="Q126" s="119">
        <f>'[2]TPM Perbaikan'!BY32</f>
        <v>76</v>
      </c>
      <c r="R126" s="227">
        <f>'[2]TPM Perbaikan'!CL32</f>
        <v>75</v>
      </c>
      <c r="S126" s="232">
        <f>'[2]TPM Perbaikan'!CS32</f>
        <v>78</v>
      </c>
      <c r="T126" s="119">
        <f>'[2]TPM Perbaikan'!DB32</f>
        <v>77.25</v>
      </c>
      <c r="U126" s="227">
        <f>'[2]TPM Perbaikan'!EC32</f>
        <v>80</v>
      </c>
      <c r="V126" s="232">
        <f>'[2]TPM Perbaikan'!EQ32</f>
        <v>75</v>
      </c>
      <c r="W126" s="119">
        <f>'[2]TPM Perbaikan'!EV32</f>
        <v>75.5</v>
      </c>
      <c r="X126" s="119">
        <f>'[2]TPM Perbaikan'!FA32</f>
        <v>72.5</v>
      </c>
      <c r="Y126" s="262">
        <f>'[2]TPM Perbaikan'!GA32</f>
        <v>79.666666666666671</v>
      </c>
      <c r="Z126" s="263">
        <f>'[2]TPM Perbaikan'!IP32</f>
        <v>74.426984126984138</v>
      </c>
      <c r="AA126" s="228">
        <f t="shared" si="0"/>
        <v>76.453117913832202</v>
      </c>
      <c r="AB126" s="228">
        <f>'[2]TPM Perbaikan'!IT32</f>
        <v>82.544642857142861</v>
      </c>
      <c r="AC126" s="228">
        <f>'[2]TPM Perbaikan'!IU32</f>
        <v>88.5</v>
      </c>
      <c r="AD126" s="277" t="str">
        <f t="shared" si="1"/>
        <v>L U L U S</v>
      </c>
      <c r="AE126" s="152"/>
    </row>
    <row r="127" spans="1:31" x14ac:dyDescent="0.3">
      <c r="A127" s="84">
        <v>4</v>
      </c>
      <c r="B127" s="135">
        <v>19200148</v>
      </c>
      <c r="C127" s="135" t="s">
        <v>397</v>
      </c>
      <c r="D127" s="85"/>
      <c r="E127" s="135" t="s">
        <v>581</v>
      </c>
      <c r="F127" s="133" t="s">
        <v>582</v>
      </c>
      <c r="G127" s="87" t="s">
        <v>570</v>
      </c>
      <c r="H127" s="87" t="s">
        <v>460</v>
      </c>
      <c r="I127" s="148"/>
      <c r="J127" s="148"/>
      <c r="K127" s="149" t="s">
        <v>583</v>
      </c>
      <c r="L127" s="219" t="s">
        <v>584</v>
      </c>
      <c r="M127" s="232">
        <f>'[2]TPM Perbaikan'!Y33</f>
        <v>75</v>
      </c>
      <c r="N127" s="119">
        <f>'[2]TPM Perbaikan'!AN33</f>
        <v>78</v>
      </c>
      <c r="O127" s="119">
        <f>'[2]TPM Perbaikan'!BC33</f>
        <v>80</v>
      </c>
      <c r="P127" s="119">
        <f>'[2]TPM Perbaikan'!BR33</f>
        <v>75</v>
      </c>
      <c r="Q127" s="119">
        <f>'[2]TPM Perbaikan'!BY33</f>
        <v>76</v>
      </c>
      <c r="R127" s="227">
        <f>'[2]TPM Perbaikan'!CL33</f>
        <v>75</v>
      </c>
      <c r="S127" s="232">
        <f>'[2]TPM Perbaikan'!CS33</f>
        <v>32.75</v>
      </c>
      <c r="T127" s="119">
        <f>'[2]TPM Perbaikan'!DB33</f>
        <v>58.625</v>
      </c>
      <c r="U127" s="227">
        <f>'[2]TPM Perbaikan'!EC33</f>
        <v>76</v>
      </c>
      <c r="V127" s="232">
        <f>'[2]TPM Perbaikan'!EQ33</f>
        <v>75</v>
      </c>
      <c r="W127" s="119">
        <f>'[2]TPM Perbaikan'!EV33</f>
        <v>72.5</v>
      </c>
      <c r="X127" s="119">
        <f>'[2]TPM Perbaikan'!FA33</f>
        <v>73.75</v>
      </c>
      <c r="Y127" s="262">
        <f>'[2]TPM Perbaikan'!GA33</f>
        <v>57.583333333333336</v>
      </c>
      <c r="Z127" s="263">
        <f>'[2]TPM Perbaikan'!IP33</f>
        <v>58.607936507936508</v>
      </c>
      <c r="AA127" s="228">
        <f t="shared" si="0"/>
        <v>68.844019274376421</v>
      </c>
      <c r="AB127" s="228">
        <f>'[2]TPM Perbaikan'!IT33</f>
        <v>80.54821428571428</v>
      </c>
      <c r="AC127" s="228">
        <f>'[2]TPM Perbaikan'!IU33</f>
        <v>79.599999999999994</v>
      </c>
      <c r="AD127" s="277" t="str">
        <f t="shared" si="1"/>
        <v>- - -</v>
      </c>
      <c r="AE127" s="152"/>
    </row>
    <row r="128" spans="1:31" x14ac:dyDescent="0.3">
      <c r="A128" s="84">
        <v>5</v>
      </c>
      <c r="B128" s="135">
        <v>19200150</v>
      </c>
      <c r="C128" s="135" t="s">
        <v>398</v>
      </c>
      <c r="D128" s="85"/>
      <c r="E128" s="135" t="s">
        <v>585</v>
      </c>
      <c r="F128" s="133" t="s">
        <v>586</v>
      </c>
      <c r="G128" s="87" t="s">
        <v>570</v>
      </c>
      <c r="H128" s="87" t="s">
        <v>460</v>
      </c>
      <c r="I128" s="148"/>
      <c r="J128" s="148"/>
      <c r="K128" s="149" t="s">
        <v>587</v>
      </c>
      <c r="L128" s="219" t="s">
        <v>588</v>
      </c>
      <c r="M128" s="232">
        <f>'[2]TPM Perbaikan'!Y34</f>
        <v>75</v>
      </c>
      <c r="N128" s="119">
        <f>'[2]TPM Perbaikan'!AN34</f>
        <v>75</v>
      </c>
      <c r="O128" s="119">
        <f>'[2]TPM Perbaikan'!BC34</f>
        <v>80</v>
      </c>
      <c r="P128" s="119">
        <f>'[2]TPM Perbaikan'!BR34</f>
        <v>75</v>
      </c>
      <c r="Q128" s="119">
        <f>'[2]TPM Perbaikan'!BY34</f>
        <v>78.5</v>
      </c>
      <c r="R128" s="227">
        <f>'[2]TPM Perbaikan'!CL34</f>
        <v>75</v>
      </c>
      <c r="S128" s="232">
        <f>'[2]TPM Perbaikan'!CS34</f>
        <v>79.5</v>
      </c>
      <c r="T128" s="119">
        <f>'[2]TPM Perbaikan'!DB34</f>
        <v>78.75</v>
      </c>
      <c r="U128" s="227">
        <f>'[2]TPM Perbaikan'!EC34</f>
        <v>78</v>
      </c>
      <c r="V128" s="232">
        <f>'[2]TPM Perbaikan'!EQ34</f>
        <v>75.25</v>
      </c>
      <c r="W128" s="119">
        <f>'[2]TPM Perbaikan'!EV34</f>
        <v>75.5</v>
      </c>
      <c r="X128" s="119">
        <f>'[2]TPM Perbaikan'!FA34</f>
        <v>77</v>
      </c>
      <c r="Y128" s="262">
        <f>'[2]TPM Perbaikan'!GA34</f>
        <v>79.5</v>
      </c>
      <c r="Z128" s="263">
        <f>'[2]TPM Perbaikan'!IP34</f>
        <v>76.290476190476184</v>
      </c>
      <c r="AA128" s="228">
        <f t="shared" si="0"/>
        <v>77.020748299319735</v>
      </c>
      <c r="AB128" s="228">
        <f>'[2]TPM Perbaikan'!IT34</f>
        <v>80.305357142857133</v>
      </c>
      <c r="AC128" s="228">
        <f>'[2]TPM Perbaikan'!IU34</f>
        <v>80.2</v>
      </c>
      <c r="AD128" s="277" t="str">
        <f t="shared" si="1"/>
        <v>L U L U S</v>
      </c>
      <c r="AE128" s="152"/>
    </row>
    <row r="129" spans="1:31" x14ac:dyDescent="0.3">
      <c r="A129" s="84">
        <v>6</v>
      </c>
      <c r="B129" s="135">
        <v>19200151</v>
      </c>
      <c r="C129" s="135" t="s">
        <v>399</v>
      </c>
      <c r="D129" s="85"/>
      <c r="E129" s="135" t="s">
        <v>589</v>
      </c>
      <c r="F129" s="133" t="s">
        <v>590</v>
      </c>
      <c r="G129" s="87" t="s">
        <v>570</v>
      </c>
      <c r="H129" s="87" t="s">
        <v>460</v>
      </c>
      <c r="I129" s="148"/>
      <c r="J129" s="148"/>
      <c r="K129" s="149" t="s">
        <v>591</v>
      </c>
      <c r="L129" s="219" t="s">
        <v>592</v>
      </c>
      <c r="M129" s="232">
        <f>'[2]TPM Perbaikan'!Y35</f>
        <v>75</v>
      </c>
      <c r="N129" s="119">
        <f>'[2]TPM Perbaikan'!AN35</f>
        <v>76</v>
      </c>
      <c r="O129" s="119">
        <f>'[2]TPM Perbaikan'!BC35</f>
        <v>80</v>
      </c>
      <c r="P129" s="119">
        <f>'[2]TPM Perbaikan'!BR35</f>
        <v>76</v>
      </c>
      <c r="Q129" s="119">
        <f>'[2]TPM Perbaikan'!BY35</f>
        <v>78.5</v>
      </c>
      <c r="R129" s="227">
        <f>'[2]TPM Perbaikan'!CL35</f>
        <v>75</v>
      </c>
      <c r="S129" s="232">
        <f>'[2]TPM Perbaikan'!CS35</f>
        <v>75.5</v>
      </c>
      <c r="T129" s="119">
        <f>'[2]TPM Perbaikan'!DB35</f>
        <v>79.875</v>
      </c>
      <c r="U129" s="227">
        <f>'[2]TPM Perbaikan'!EC35</f>
        <v>76</v>
      </c>
      <c r="V129" s="232">
        <f>'[2]TPM Perbaikan'!EQ35</f>
        <v>78</v>
      </c>
      <c r="W129" s="119">
        <f>'[2]TPM Perbaikan'!EV35</f>
        <v>79</v>
      </c>
      <c r="X129" s="119">
        <f>'[2]TPM Perbaikan'!FA35</f>
        <v>77</v>
      </c>
      <c r="Y129" s="262">
        <f>'[2]TPM Perbaikan'!GA35</f>
        <v>80.833333333333329</v>
      </c>
      <c r="Z129" s="263">
        <f>'[2]TPM Perbaikan'!IP35</f>
        <v>78.696825396825389</v>
      </c>
      <c r="AA129" s="228">
        <f t="shared" ref="AA129:AA186" si="4">IFERROR(AVERAGE(M129:Z129),0)</f>
        <v>77.528939909297051</v>
      </c>
      <c r="AB129" s="228">
        <f>'[2]TPM Perbaikan'!IT35</f>
        <v>85.555357142857133</v>
      </c>
      <c r="AC129" s="228">
        <f>'[2]TPM Perbaikan'!IU35</f>
        <v>79.45</v>
      </c>
      <c r="AD129" s="277" t="str">
        <f t="shared" ref="AD129:AD186" si="5">IF(AA129&gt;=75,"L U L U S","- - -")</f>
        <v>L U L U S</v>
      </c>
      <c r="AE129" s="152"/>
    </row>
    <row r="130" spans="1:31" x14ac:dyDescent="0.3">
      <c r="A130" s="84">
        <v>7</v>
      </c>
      <c r="B130" s="135">
        <v>19200155</v>
      </c>
      <c r="C130" s="135" t="s">
        <v>400</v>
      </c>
      <c r="D130" s="85"/>
      <c r="E130" s="135" t="s">
        <v>593</v>
      </c>
      <c r="F130" s="133" t="s">
        <v>594</v>
      </c>
      <c r="G130" s="87" t="s">
        <v>570</v>
      </c>
      <c r="H130" s="87" t="s">
        <v>460</v>
      </c>
      <c r="I130" s="148"/>
      <c r="J130" s="148"/>
      <c r="K130" s="149" t="s">
        <v>595</v>
      </c>
      <c r="L130" s="219" t="s">
        <v>596</v>
      </c>
      <c r="M130" s="232">
        <f>'[2]TPM Perbaikan'!Y36</f>
        <v>75</v>
      </c>
      <c r="N130" s="119">
        <f>'[2]TPM Perbaikan'!AN36</f>
        <v>77</v>
      </c>
      <c r="O130" s="119">
        <f>'[2]TPM Perbaikan'!BC36</f>
        <v>80</v>
      </c>
      <c r="P130" s="119">
        <f>'[2]TPM Perbaikan'!BR36</f>
        <v>76</v>
      </c>
      <c r="Q130" s="119">
        <f>'[2]TPM Perbaikan'!BY36</f>
        <v>78.75</v>
      </c>
      <c r="R130" s="227">
        <f>'[2]TPM Perbaikan'!CL36</f>
        <v>78</v>
      </c>
      <c r="S130" s="232">
        <f>'[2]TPM Perbaikan'!CS36</f>
        <v>81.25</v>
      </c>
      <c r="T130" s="119">
        <f>'[2]TPM Perbaikan'!DB36</f>
        <v>80.75</v>
      </c>
      <c r="U130" s="227">
        <f>'[2]TPM Perbaikan'!EC36</f>
        <v>80</v>
      </c>
      <c r="V130" s="232">
        <f>'[2]TPM Perbaikan'!EQ36</f>
        <v>79</v>
      </c>
      <c r="W130" s="119">
        <f>'[2]TPM Perbaikan'!EV36</f>
        <v>77</v>
      </c>
      <c r="X130" s="119">
        <f>'[2]TPM Perbaikan'!FA36</f>
        <v>79.5</v>
      </c>
      <c r="Y130" s="262">
        <f>'[2]TPM Perbaikan'!GA36</f>
        <v>83.25</v>
      </c>
      <c r="Z130" s="263">
        <f>'[2]TPM Perbaikan'!IP36</f>
        <v>80.576190476190476</v>
      </c>
      <c r="AA130" s="228">
        <f t="shared" si="4"/>
        <v>79.005442176870744</v>
      </c>
      <c r="AB130" s="228">
        <f>'[2]TPM Perbaikan'!IT36</f>
        <v>84.4375</v>
      </c>
      <c r="AC130" s="228">
        <f>'[2]TPM Perbaikan'!IU36</f>
        <v>86.4</v>
      </c>
      <c r="AD130" s="277" t="str">
        <f t="shared" si="5"/>
        <v>L U L U S</v>
      </c>
      <c r="AE130" s="152"/>
    </row>
    <row r="131" spans="1:31" x14ac:dyDescent="0.3">
      <c r="A131" s="84">
        <v>8</v>
      </c>
      <c r="B131" s="135">
        <v>19200188</v>
      </c>
      <c r="C131" s="135" t="s">
        <v>401</v>
      </c>
      <c r="D131" s="85"/>
      <c r="E131" s="135" t="s">
        <v>597</v>
      </c>
      <c r="F131" s="133" t="s">
        <v>598</v>
      </c>
      <c r="G131" s="87" t="s">
        <v>570</v>
      </c>
      <c r="H131" s="87" t="s">
        <v>460</v>
      </c>
      <c r="I131" s="148"/>
      <c r="J131" s="148"/>
      <c r="K131" s="149" t="s">
        <v>599</v>
      </c>
      <c r="L131" s="219" t="s">
        <v>600</v>
      </c>
      <c r="M131" s="232">
        <f>'[2]TPM Perbaikan'!Y37</f>
        <v>85</v>
      </c>
      <c r="N131" s="119">
        <f>'[2]TPM Perbaikan'!AN37</f>
        <v>76</v>
      </c>
      <c r="O131" s="119">
        <f>'[2]TPM Perbaikan'!BC37</f>
        <v>20</v>
      </c>
      <c r="P131" s="119">
        <f>'[2]TPM Perbaikan'!BR37</f>
        <v>75</v>
      </c>
      <c r="Q131" s="119">
        <f>'[2]TPM Perbaikan'!BY37</f>
        <v>80</v>
      </c>
      <c r="R131" s="227">
        <f>'[2]TPM Perbaikan'!CL37</f>
        <v>75</v>
      </c>
      <c r="S131" s="232">
        <f>'[2]TPM Perbaikan'!CS37</f>
        <v>80.75</v>
      </c>
      <c r="T131" s="119">
        <f>'[2]TPM Perbaikan'!DB37</f>
        <v>76.125</v>
      </c>
      <c r="U131" s="227">
        <f>'[2]TPM Perbaikan'!EC37</f>
        <v>76</v>
      </c>
      <c r="V131" s="232">
        <f>'[2]TPM Perbaikan'!EQ37</f>
        <v>76.75</v>
      </c>
      <c r="W131" s="119">
        <f>'[2]TPM Perbaikan'!EV37</f>
        <v>72.25</v>
      </c>
      <c r="X131" s="119">
        <f>'[2]TPM Perbaikan'!FA37</f>
        <v>75</v>
      </c>
      <c r="Y131" s="262">
        <f>'[2]TPM Perbaikan'!GA37</f>
        <v>78.833333333333329</v>
      </c>
      <c r="Z131" s="263">
        <f>'[2]TPM Perbaikan'!IP37</f>
        <v>71.344444444444449</v>
      </c>
      <c r="AA131" s="228">
        <f t="shared" si="4"/>
        <v>72.718055555555551</v>
      </c>
      <c r="AB131" s="228">
        <f>'[2]TPM Perbaikan'!IT37</f>
        <v>84.964285714285722</v>
      </c>
      <c r="AC131" s="228">
        <f>'[2]TPM Perbaikan'!IU37</f>
        <v>89.3</v>
      </c>
      <c r="AD131" s="277" t="str">
        <f t="shared" si="5"/>
        <v>- - -</v>
      </c>
      <c r="AE131" s="152"/>
    </row>
    <row r="132" spans="1:31" x14ac:dyDescent="0.3">
      <c r="A132" s="84">
        <v>9</v>
      </c>
      <c r="B132" s="135">
        <v>19200156</v>
      </c>
      <c r="C132" s="135" t="s">
        <v>402</v>
      </c>
      <c r="D132" s="85"/>
      <c r="E132" s="135" t="s">
        <v>601</v>
      </c>
      <c r="F132" s="133" t="s">
        <v>602</v>
      </c>
      <c r="G132" s="87" t="s">
        <v>570</v>
      </c>
      <c r="H132" s="87" t="s">
        <v>460</v>
      </c>
      <c r="I132" s="148"/>
      <c r="J132" s="148"/>
      <c r="K132" s="149" t="s">
        <v>603</v>
      </c>
      <c r="L132" s="219" t="s">
        <v>604</v>
      </c>
      <c r="M132" s="232">
        <f>'[2]TPM Perbaikan'!Y38</f>
        <v>75</v>
      </c>
      <c r="N132" s="119">
        <f>'[2]TPM Perbaikan'!AN38</f>
        <v>78</v>
      </c>
      <c r="O132" s="119">
        <f>'[2]TPM Perbaikan'!BC38</f>
        <v>80</v>
      </c>
      <c r="P132" s="119">
        <f>'[2]TPM Perbaikan'!BR38</f>
        <v>75</v>
      </c>
      <c r="Q132" s="119">
        <f>'[2]TPM Perbaikan'!BY38</f>
        <v>77</v>
      </c>
      <c r="R132" s="227">
        <f>'[2]TPM Perbaikan'!CL38</f>
        <v>75</v>
      </c>
      <c r="S132" s="232">
        <f>'[2]TPM Perbaikan'!CS38</f>
        <v>79.25</v>
      </c>
      <c r="T132" s="119">
        <f>'[2]TPM Perbaikan'!DB38</f>
        <v>78.5</v>
      </c>
      <c r="U132" s="227">
        <f>'[2]TPM Perbaikan'!EC38</f>
        <v>80</v>
      </c>
      <c r="V132" s="232">
        <f>'[2]TPM Perbaikan'!EQ38</f>
        <v>77</v>
      </c>
      <c r="W132" s="119">
        <f>'[2]TPM Perbaikan'!EV38</f>
        <v>72</v>
      </c>
      <c r="X132" s="119">
        <f>'[2]TPM Perbaikan'!FA38</f>
        <v>75</v>
      </c>
      <c r="Y132" s="262">
        <f>'[2]TPM Perbaikan'!GA38</f>
        <v>77.916666666666671</v>
      </c>
      <c r="Z132" s="263">
        <f>'[2]TPM Perbaikan'!IP38</f>
        <v>73.090476190476195</v>
      </c>
      <c r="AA132" s="228">
        <f t="shared" si="4"/>
        <v>76.625510204081621</v>
      </c>
      <c r="AB132" s="228">
        <f>'[2]TPM Perbaikan'!IT38</f>
        <v>84.366071428571431</v>
      </c>
      <c r="AC132" s="228">
        <f>'[2]TPM Perbaikan'!IU38</f>
        <v>78.400000000000006</v>
      </c>
      <c r="AD132" s="277" t="str">
        <f t="shared" si="5"/>
        <v>L U L U S</v>
      </c>
      <c r="AE132" s="152"/>
    </row>
    <row r="133" spans="1:31" x14ac:dyDescent="0.3">
      <c r="A133" s="84">
        <v>10</v>
      </c>
      <c r="B133" s="135">
        <v>19200190</v>
      </c>
      <c r="C133" s="135" t="s">
        <v>403</v>
      </c>
      <c r="D133" s="85"/>
      <c r="E133" s="135" t="s">
        <v>605</v>
      </c>
      <c r="F133" s="133" t="s">
        <v>606</v>
      </c>
      <c r="G133" s="87" t="s">
        <v>570</v>
      </c>
      <c r="H133" s="87" t="s">
        <v>460</v>
      </c>
      <c r="I133" s="148"/>
      <c r="J133" s="148"/>
      <c r="K133" s="149" t="s">
        <v>607</v>
      </c>
      <c r="L133" s="219" t="s">
        <v>608</v>
      </c>
      <c r="M133" s="232">
        <f>'[2]TPM Perbaikan'!Y39</f>
        <v>75</v>
      </c>
      <c r="N133" s="119">
        <f>'[2]TPM Perbaikan'!AN39</f>
        <v>76</v>
      </c>
      <c r="O133" s="119">
        <f>'[2]TPM Perbaikan'!BC39</f>
        <v>80</v>
      </c>
      <c r="P133" s="119">
        <f>'[2]TPM Perbaikan'!BR39</f>
        <v>75</v>
      </c>
      <c r="Q133" s="119">
        <f>'[2]TPM Perbaikan'!BY39</f>
        <v>76.75</v>
      </c>
      <c r="R133" s="227">
        <f>'[2]TPM Perbaikan'!CL39</f>
        <v>78</v>
      </c>
      <c r="S133" s="232">
        <f>'[2]TPM Perbaikan'!CS39</f>
        <v>77</v>
      </c>
      <c r="T133" s="119">
        <f>'[2]TPM Perbaikan'!DB39</f>
        <v>77.625</v>
      </c>
      <c r="U133" s="227">
        <f>'[2]TPM Perbaikan'!EC39</f>
        <v>80</v>
      </c>
      <c r="V133" s="232">
        <f>'[2]TPM Perbaikan'!EQ39</f>
        <v>78</v>
      </c>
      <c r="W133" s="119">
        <f>'[2]TPM Perbaikan'!EV39</f>
        <v>72</v>
      </c>
      <c r="X133" s="119">
        <f>'[2]TPM Perbaikan'!FA39</f>
        <v>76.5</v>
      </c>
      <c r="Y133" s="262">
        <f>'[2]TPM Perbaikan'!GA39</f>
        <v>78</v>
      </c>
      <c r="Z133" s="263">
        <f>'[2]TPM Perbaikan'!IP39</f>
        <v>82.468253968253961</v>
      </c>
      <c r="AA133" s="228">
        <f t="shared" si="4"/>
        <v>77.310232426303855</v>
      </c>
      <c r="AB133" s="228">
        <f>'[2]TPM Perbaikan'!IT39</f>
        <v>85.294642857142861</v>
      </c>
      <c r="AC133" s="228">
        <f>'[2]TPM Perbaikan'!IU39</f>
        <v>82.2</v>
      </c>
      <c r="AD133" s="277" t="str">
        <f t="shared" si="5"/>
        <v>L U L U S</v>
      </c>
      <c r="AE133" s="152"/>
    </row>
    <row r="134" spans="1:31" x14ac:dyDescent="0.3">
      <c r="A134" s="84">
        <v>11</v>
      </c>
      <c r="B134" s="135">
        <v>19200158</v>
      </c>
      <c r="C134" s="135" t="s">
        <v>404</v>
      </c>
      <c r="D134" s="85"/>
      <c r="E134" s="135" t="s">
        <v>609</v>
      </c>
      <c r="F134" s="133" t="s">
        <v>610</v>
      </c>
      <c r="G134" s="87" t="s">
        <v>570</v>
      </c>
      <c r="H134" s="87" t="s">
        <v>460</v>
      </c>
      <c r="I134" s="148"/>
      <c r="J134" s="148"/>
      <c r="K134" s="149" t="s">
        <v>611</v>
      </c>
      <c r="L134" s="257" t="s">
        <v>1134</v>
      </c>
      <c r="M134" s="232">
        <f>'[2]TPM Perbaikan'!Y40</f>
        <v>75</v>
      </c>
      <c r="N134" s="119">
        <f>'[2]TPM Perbaikan'!AN40</f>
        <v>77</v>
      </c>
      <c r="O134" s="119">
        <f>'[2]TPM Perbaikan'!BC40</f>
        <v>80</v>
      </c>
      <c r="P134" s="119">
        <f>'[2]TPM Perbaikan'!BR40</f>
        <v>75</v>
      </c>
      <c r="Q134" s="119">
        <f>'[2]TPM Perbaikan'!BY40</f>
        <v>75.5</v>
      </c>
      <c r="R134" s="227">
        <f>'[2]TPM Perbaikan'!CL40</f>
        <v>78</v>
      </c>
      <c r="S134" s="232">
        <f>'[2]TPM Perbaikan'!CS40</f>
        <v>78.75</v>
      </c>
      <c r="T134" s="119">
        <f>'[2]TPM Perbaikan'!DB40</f>
        <v>82.125</v>
      </c>
      <c r="U134" s="227">
        <f>'[2]TPM Perbaikan'!EC40</f>
        <v>80</v>
      </c>
      <c r="V134" s="232">
        <f>'[2]TPM Perbaikan'!EQ40</f>
        <v>77.25</v>
      </c>
      <c r="W134" s="119">
        <f>'[2]TPM Perbaikan'!EV40</f>
        <v>75.5</v>
      </c>
      <c r="X134" s="119">
        <f>'[2]TPM Perbaikan'!FA40</f>
        <v>78.5</v>
      </c>
      <c r="Y134" s="262">
        <f>'[2]TPM Perbaikan'!GA40</f>
        <v>80</v>
      </c>
      <c r="Z134" s="263">
        <f>'[2]TPM Perbaikan'!IP40</f>
        <v>78.30952380952381</v>
      </c>
      <c r="AA134" s="228">
        <f t="shared" si="4"/>
        <v>77.923894557823132</v>
      </c>
      <c r="AB134" s="228">
        <f>'[2]TPM Perbaikan'!IT40</f>
        <v>85.866071428571431</v>
      </c>
      <c r="AC134" s="228">
        <f>'[2]TPM Perbaikan'!IU40</f>
        <v>79</v>
      </c>
      <c r="AD134" s="277" t="str">
        <f t="shared" si="5"/>
        <v>L U L U S</v>
      </c>
      <c r="AE134" s="152"/>
    </row>
    <row r="135" spans="1:31" x14ac:dyDescent="0.3">
      <c r="A135" s="84">
        <v>12</v>
      </c>
      <c r="B135" s="135">
        <v>19200195</v>
      </c>
      <c r="C135" s="135" t="s">
        <v>405</v>
      </c>
      <c r="D135" s="85"/>
      <c r="E135" s="135" t="s">
        <v>612</v>
      </c>
      <c r="F135" s="133" t="s">
        <v>613</v>
      </c>
      <c r="G135" s="87" t="s">
        <v>570</v>
      </c>
      <c r="H135" s="87" t="s">
        <v>460</v>
      </c>
      <c r="I135" s="148"/>
      <c r="J135" s="148"/>
      <c r="K135" s="149" t="s">
        <v>614</v>
      </c>
      <c r="L135" s="219" t="s">
        <v>615</v>
      </c>
      <c r="M135" s="232">
        <f>'[2]TPM Perbaikan'!Y41</f>
        <v>75</v>
      </c>
      <c r="N135" s="119">
        <f>'[2]TPM Perbaikan'!AN41</f>
        <v>76</v>
      </c>
      <c r="O135" s="119">
        <f>'[2]TPM Perbaikan'!BC41</f>
        <v>33</v>
      </c>
      <c r="P135" s="119">
        <f>'[2]TPM Perbaikan'!BR41</f>
        <v>75</v>
      </c>
      <c r="Q135" s="119">
        <f>'[2]TPM Perbaikan'!BY41</f>
        <v>76.5</v>
      </c>
      <c r="R135" s="227">
        <f>'[2]TPM Perbaikan'!CL41</f>
        <v>75</v>
      </c>
      <c r="S135" s="232">
        <f>'[2]TPM Perbaikan'!CS41</f>
        <v>77.75</v>
      </c>
      <c r="T135" s="119">
        <f>'[2]TPM Perbaikan'!DB41</f>
        <v>79.25</v>
      </c>
      <c r="U135" s="227">
        <f>'[2]TPM Perbaikan'!EC41</f>
        <v>76</v>
      </c>
      <c r="V135" s="232">
        <f>'[2]TPM Perbaikan'!EQ41</f>
        <v>75.5</v>
      </c>
      <c r="W135" s="119">
        <f>'[2]TPM Perbaikan'!EV41</f>
        <v>72</v>
      </c>
      <c r="X135" s="119">
        <f>'[2]TPM Perbaikan'!FA41</f>
        <v>78.75</v>
      </c>
      <c r="Y135" s="262">
        <f>'[2]TPM Perbaikan'!GA41</f>
        <v>78</v>
      </c>
      <c r="Z135" s="263">
        <f>'[2]TPM Perbaikan'!IP41</f>
        <v>64.023809523809533</v>
      </c>
      <c r="AA135" s="228">
        <f t="shared" si="4"/>
        <v>72.269557823129247</v>
      </c>
      <c r="AB135" s="228">
        <f>'[2]TPM Perbaikan'!IT41</f>
        <v>80.419642857142861</v>
      </c>
      <c r="AC135" s="228">
        <f>'[2]TPM Perbaikan'!IU41</f>
        <v>38.6</v>
      </c>
      <c r="AD135" s="277" t="str">
        <f t="shared" si="5"/>
        <v>- - -</v>
      </c>
      <c r="AE135" s="152"/>
    </row>
    <row r="136" spans="1:31" x14ac:dyDescent="0.3">
      <c r="A136" s="84">
        <v>13</v>
      </c>
      <c r="B136" s="135">
        <v>19200197</v>
      </c>
      <c r="C136" s="135" t="s">
        <v>406</v>
      </c>
      <c r="D136" s="85"/>
      <c r="E136" s="135" t="s">
        <v>616</v>
      </c>
      <c r="F136" s="133" t="s">
        <v>617</v>
      </c>
      <c r="G136" s="87" t="s">
        <v>570</v>
      </c>
      <c r="H136" s="87" t="s">
        <v>460</v>
      </c>
      <c r="I136" s="148"/>
      <c r="J136" s="148"/>
      <c r="K136" s="149" t="s">
        <v>618</v>
      </c>
      <c r="L136" s="219" t="s">
        <v>619</v>
      </c>
      <c r="M136" s="232">
        <f>'[2]TPM Perbaikan'!Y42</f>
        <v>85</v>
      </c>
      <c r="N136" s="119">
        <f>'[2]TPM Perbaikan'!AN42</f>
        <v>77</v>
      </c>
      <c r="O136" s="119">
        <f>'[2]TPM Perbaikan'!BC42</f>
        <v>80</v>
      </c>
      <c r="P136" s="119">
        <f>'[2]TPM Perbaikan'!BR42</f>
        <v>75</v>
      </c>
      <c r="Q136" s="119">
        <f>'[2]TPM Perbaikan'!BY42</f>
        <v>78.75</v>
      </c>
      <c r="R136" s="227">
        <f>'[2]TPM Perbaikan'!CL42</f>
        <v>75</v>
      </c>
      <c r="S136" s="232">
        <f>'[2]TPM Perbaikan'!CS42</f>
        <v>81</v>
      </c>
      <c r="T136" s="119">
        <f>'[2]TPM Perbaikan'!DB42</f>
        <v>79.375</v>
      </c>
      <c r="U136" s="227">
        <f>'[2]TPM Perbaikan'!EC42</f>
        <v>76</v>
      </c>
      <c r="V136" s="232">
        <f>'[2]TPM Perbaikan'!EQ42</f>
        <v>82.75</v>
      </c>
      <c r="W136" s="119">
        <f>'[2]TPM Perbaikan'!EV42</f>
        <v>74.5</v>
      </c>
      <c r="X136" s="119">
        <f>'[2]TPM Perbaikan'!FA42</f>
        <v>76.75</v>
      </c>
      <c r="Y136" s="262">
        <f>'[2]TPM Perbaikan'!GA42</f>
        <v>79.083333333333329</v>
      </c>
      <c r="Z136" s="263">
        <f>'[2]TPM Perbaikan'!IP42</f>
        <v>82.768253968253958</v>
      </c>
      <c r="AA136" s="228">
        <f t="shared" si="4"/>
        <v>78.784041950113391</v>
      </c>
      <c r="AB136" s="228">
        <f>'[2]TPM Perbaikan'!IT42</f>
        <v>82.680357142857133</v>
      </c>
      <c r="AC136" s="228">
        <f>'[2]TPM Perbaikan'!IU42</f>
        <v>87.65</v>
      </c>
      <c r="AD136" s="277" t="str">
        <f t="shared" si="5"/>
        <v>L U L U S</v>
      </c>
      <c r="AE136" s="152"/>
    </row>
    <row r="137" spans="1:31" x14ac:dyDescent="0.3">
      <c r="A137" s="84">
        <v>14</v>
      </c>
      <c r="B137" s="135">
        <v>19200160</v>
      </c>
      <c r="C137" s="135" t="s">
        <v>407</v>
      </c>
      <c r="D137" s="85"/>
      <c r="E137" s="135" t="s">
        <v>620</v>
      </c>
      <c r="F137" s="133" t="s">
        <v>621</v>
      </c>
      <c r="G137" s="87" t="s">
        <v>570</v>
      </c>
      <c r="H137" s="87" t="s">
        <v>460</v>
      </c>
      <c r="I137" s="148"/>
      <c r="J137" s="148"/>
      <c r="K137" s="149" t="s">
        <v>622</v>
      </c>
      <c r="L137" s="219" t="s">
        <v>623</v>
      </c>
      <c r="M137" s="232">
        <f>'[2]TPM Perbaikan'!Y43</f>
        <v>90</v>
      </c>
      <c r="N137" s="119">
        <f>'[2]TPM Perbaikan'!AN43</f>
        <v>75</v>
      </c>
      <c r="O137" s="119">
        <f>'[2]TPM Perbaikan'!BC43</f>
        <v>80</v>
      </c>
      <c r="P137" s="119">
        <f>'[2]TPM Perbaikan'!BR43</f>
        <v>76</v>
      </c>
      <c r="Q137" s="119">
        <f>'[2]TPM Perbaikan'!BY43</f>
        <v>77.75</v>
      </c>
      <c r="R137" s="227">
        <f>'[2]TPM Perbaikan'!CL43</f>
        <v>75</v>
      </c>
      <c r="S137" s="232">
        <f>'[2]TPM Perbaikan'!CS43</f>
        <v>81.25</v>
      </c>
      <c r="T137" s="119">
        <f>'[2]TPM Perbaikan'!DB43</f>
        <v>82.625</v>
      </c>
      <c r="U137" s="227">
        <f>'[2]TPM Perbaikan'!EC43</f>
        <v>80</v>
      </c>
      <c r="V137" s="232">
        <f>'[2]TPM Perbaikan'!EQ43</f>
        <v>76.25</v>
      </c>
      <c r="W137" s="119">
        <f>'[2]TPM Perbaikan'!EV43</f>
        <v>72.75</v>
      </c>
      <c r="X137" s="119">
        <f>'[2]TPM Perbaikan'!FA43</f>
        <v>76.75</v>
      </c>
      <c r="Y137" s="262">
        <f>'[2]TPM Perbaikan'!GA43</f>
        <v>78.666666666666671</v>
      </c>
      <c r="Z137" s="263">
        <f>'[2]TPM Perbaikan'!IP43</f>
        <v>81.434920634920644</v>
      </c>
      <c r="AA137" s="228">
        <f t="shared" si="4"/>
        <v>78.819756235827654</v>
      </c>
      <c r="AB137" s="228">
        <f>'[2]TPM Perbaikan'!IT43</f>
        <v>86.401785714285722</v>
      </c>
      <c r="AC137" s="228">
        <f>'[2]TPM Perbaikan'!IU43</f>
        <v>84.5</v>
      </c>
      <c r="AD137" s="277" t="str">
        <f t="shared" si="5"/>
        <v>L U L U S</v>
      </c>
      <c r="AE137" s="152"/>
    </row>
    <row r="138" spans="1:31" x14ac:dyDescent="0.3">
      <c r="A138" s="84">
        <v>15</v>
      </c>
      <c r="B138" s="135">
        <v>19200161</v>
      </c>
      <c r="C138" s="135" t="s">
        <v>408</v>
      </c>
      <c r="D138" s="85"/>
      <c r="E138" s="135" t="s">
        <v>624</v>
      </c>
      <c r="F138" s="133" t="s">
        <v>625</v>
      </c>
      <c r="G138" s="87" t="s">
        <v>570</v>
      </c>
      <c r="H138" s="87" t="s">
        <v>460</v>
      </c>
      <c r="I138" s="148"/>
      <c r="J138" s="148"/>
      <c r="K138" s="149" t="s">
        <v>626</v>
      </c>
      <c r="L138" s="219" t="s">
        <v>627</v>
      </c>
      <c r="M138" s="232">
        <f>'[2]TPM Perbaikan'!Y44</f>
        <v>80</v>
      </c>
      <c r="N138" s="119">
        <f>'[2]TPM Perbaikan'!AN44</f>
        <v>78</v>
      </c>
      <c r="O138" s="119">
        <f>'[2]TPM Perbaikan'!BC44</f>
        <v>80</v>
      </c>
      <c r="P138" s="119">
        <f>'[2]TPM Perbaikan'!BR44</f>
        <v>76</v>
      </c>
      <c r="Q138" s="119">
        <f>'[2]TPM Perbaikan'!BY44</f>
        <v>81.75</v>
      </c>
      <c r="R138" s="227">
        <f>'[2]TPM Perbaikan'!CL44</f>
        <v>78</v>
      </c>
      <c r="S138" s="232">
        <f>'[2]TPM Perbaikan'!CS44</f>
        <v>81.25</v>
      </c>
      <c r="T138" s="119">
        <f>'[2]TPM Perbaikan'!DB44</f>
        <v>79.375</v>
      </c>
      <c r="U138" s="227">
        <f>'[2]TPM Perbaikan'!EC44</f>
        <v>80</v>
      </c>
      <c r="V138" s="232">
        <f>'[2]TPM Perbaikan'!EQ44</f>
        <v>76.75</v>
      </c>
      <c r="W138" s="119">
        <f>'[2]TPM Perbaikan'!EV44</f>
        <v>76.5</v>
      </c>
      <c r="X138" s="119">
        <f>'[2]TPM Perbaikan'!FA44</f>
        <v>79.5</v>
      </c>
      <c r="Y138" s="262">
        <f>'[2]TPM Perbaikan'!GA44</f>
        <v>82</v>
      </c>
      <c r="Z138" s="263">
        <f>'[2]TPM Perbaikan'!IP44</f>
        <v>82.228571428571428</v>
      </c>
      <c r="AA138" s="228">
        <f t="shared" si="4"/>
        <v>79.382397959183677</v>
      </c>
      <c r="AB138" s="228">
        <f>'[2]TPM Perbaikan'!IT44</f>
        <v>82.433928571428567</v>
      </c>
      <c r="AC138" s="228">
        <f>'[2]TPM Perbaikan'!IU44</f>
        <v>80.3</v>
      </c>
      <c r="AD138" s="277" t="str">
        <f t="shared" si="5"/>
        <v>L U L U S</v>
      </c>
      <c r="AE138" s="152"/>
    </row>
    <row r="139" spans="1:31" x14ac:dyDescent="0.3">
      <c r="A139" s="84">
        <v>16</v>
      </c>
      <c r="B139" s="135">
        <v>19200162</v>
      </c>
      <c r="C139" s="135" t="s">
        <v>409</v>
      </c>
      <c r="D139" s="85"/>
      <c r="E139" s="135" t="s">
        <v>628</v>
      </c>
      <c r="F139" s="133" t="s">
        <v>629</v>
      </c>
      <c r="G139" s="87" t="s">
        <v>570</v>
      </c>
      <c r="H139" s="87" t="s">
        <v>460</v>
      </c>
      <c r="I139" s="148"/>
      <c r="J139" s="148"/>
      <c r="K139" s="149" t="s">
        <v>630</v>
      </c>
      <c r="L139" s="219" t="s">
        <v>631</v>
      </c>
      <c r="M139" s="232">
        <f>'[2]TPM Perbaikan'!Y45</f>
        <v>78</v>
      </c>
      <c r="N139" s="119">
        <f>'[2]TPM Perbaikan'!AN45</f>
        <v>76</v>
      </c>
      <c r="O139" s="119">
        <f>'[2]TPM Perbaikan'!BC45</f>
        <v>80</v>
      </c>
      <c r="P139" s="119">
        <f>'[2]TPM Perbaikan'!BR45</f>
        <v>76</v>
      </c>
      <c r="Q139" s="119">
        <f>'[2]TPM Perbaikan'!BY45</f>
        <v>79.5</v>
      </c>
      <c r="R139" s="227">
        <f>'[2]TPM Perbaikan'!CL45</f>
        <v>75</v>
      </c>
      <c r="S139" s="232">
        <f>'[2]TPM Perbaikan'!CS45</f>
        <v>80.25</v>
      </c>
      <c r="T139" s="119">
        <f>'[2]TPM Perbaikan'!DB45</f>
        <v>78.625</v>
      </c>
      <c r="U139" s="227">
        <f>'[2]TPM Perbaikan'!EC45</f>
        <v>80</v>
      </c>
      <c r="V139" s="232">
        <f>'[2]TPM Perbaikan'!EQ45</f>
        <v>76.5</v>
      </c>
      <c r="W139" s="119">
        <f>'[2]TPM Perbaikan'!EV45</f>
        <v>76</v>
      </c>
      <c r="X139" s="119">
        <f>'[2]TPM Perbaikan'!FA45</f>
        <v>75.5</v>
      </c>
      <c r="Y139" s="262">
        <f>'[2]TPM Perbaikan'!GA45</f>
        <v>78.166666666666671</v>
      </c>
      <c r="Z139" s="263">
        <f>'[2]TPM Perbaikan'!IP45</f>
        <v>72.401587301587298</v>
      </c>
      <c r="AA139" s="228">
        <f t="shared" si="4"/>
        <v>77.281660997732416</v>
      </c>
      <c r="AB139" s="228">
        <f>'[2]TPM Perbaikan'!IT45</f>
        <v>81.205357142857139</v>
      </c>
      <c r="AC139" s="228">
        <f>'[2]TPM Perbaikan'!IU45</f>
        <v>82.5</v>
      </c>
      <c r="AD139" s="277" t="str">
        <f t="shared" si="5"/>
        <v>L U L U S</v>
      </c>
      <c r="AE139" s="152"/>
    </row>
    <row r="140" spans="1:31" x14ac:dyDescent="0.3">
      <c r="A140" s="84">
        <v>17</v>
      </c>
      <c r="B140" s="135">
        <v>19200163</v>
      </c>
      <c r="C140" s="135" t="s">
        <v>410</v>
      </c>
      <c r="D140" s="85"/>
      <c r="E140" s="135" t="s">
        <v>632</v>
      </c>
      <c r="F140" s="133" t="s">
        <v>633</v>
      </c>
      <c r="G140" s="87" t="s">
        <v>570</v>
      </c>
      <c r="H140" s="87" t="s">
        <v>460</v>
      </c>
      <c r="I140" s="148"/>
      <c r="J140" s="148"/>
      <c r="K140" s="149" t="s">
        <v>634</v>
      </c>
      <c r="L140" s="219" t="s">
        <v>635</v>
      </c>
      <c r="M140" s="232">
        <f>'[2]TPM Perbaikan'!Y46</f>
        <v>75</v>
      </c>
      <c r="N140" s="119">
        <f>'[2]TPM Perbaikan'!AN46</f>
        <v>78</v>
      </c>
      <c r="O140" s="119">
        <f>'[2]TPM Perbaikan'!BC46</f>
        <v>80</v>
      </c>
      <c r="P140" s="119">
        <f>'[2]TPM Perbaikan'!BR46</f>
        <v>75</v>
      </c>
      <c r="Q140" s="119">
        <f>'[2]TPM Perbaikan'!BY46</f>
        <v>75</v>
      </c>
      <c r="R140" s="227">
        <f>'[2]TPM Perbaikan'!CL46</f>
        <v>75</v>
      </c>
      <c r="S140" s="232">
        <f>'[2]TPM Perbaikan'!CS46</f>
        <v>77</v>
      </c>
      <c r="T140" s="119">
        <f>'[2]TPM Perbaikan'!DB46</f>
        <v>77.875</v>
      </c>
      <c r="U140" s="227">
        <f>'[2]TPM Perbaikan'!EC46</f>
        <v>80</v>
      </c>
      <c r="V140" s="232">
        <f>'[2]TPM Perbaikan'!EQ46</f>
        <v>76.25</v>
      </c>
      <c r="W140" s="119">
        <f>'[2]TPM Perbaikan'!EV46</f>
        <v>72.25</v>
      </c>
      <c r="X140" s="119">
        <f>'[2]TPM Perbaikan'!FA46</f>
        <v>78.25</v>
      </c>
      <c r="Y140" s="262">
        <f>'[2]TPM Perbaikan'!GA46</f>
        <v>79.166666666666671</v>
      </c>
      <c r="Z140" s="263">
        <f>'[2]TPM Perbaikan'!IP46</f>
        <v>75.693650793650789</v>
      </c>
      <c r="AA140" s="228">
        <f t="shared" si="4"/>
        <v>76.748951247165536</v>
      </c>
      <c r="AB140" s="228">
        <f>'[2]TPM Perbaikan'!IT46</f>
        <v>85.719642857142858</v>
      </c>
      <c r="AC140" s="228">
        <f>'[2]TPM Perbaikan'!IU46</f>
        <v>82.3</v>
      </c>
      <c r="AD140" s="277" t="str">
        <f t="shared" si="5"/>
        <v>L U L U S</v>
      </c>
      <c r="AE140" s="152"/>
    </row>
    <row r="141" spans="1:31" x14ac:dyDescent="0.3">
      <c r="A141" s="84">
        <v>18</v>
      </c>
      <c r="B141" s="135">
        <v>19200167</v>
      </c>
      <c r="C141" s="135" t="s">
        <v>411</v>
      </c>
      <c r="D141" s="85"/>
      <c r="E141" s="135" t="s">
        <v>636</v>
      </c>
      <c r="F141" s="133" t="s">
        <v>637</v>
      </c>
      <c r="G141" s="87" t="s">
        <v>570</v>
      </c>
      <c r="H141" s="87" t="s">
        <v>460</v>
      </c>
      <c r="I141" s="148"/>
      <c r="J141" s="148"/>
      <c r="K141" s="149" t="s">
        <v>638</v>
      </c>
      <c r="L141" s="219" t="s">
        <v>639</v>
      </c>
      <c r="M141" s="232">
        <f>'[2]TPM Perbaikan'!Y47</f>
        <v>75</v>
      </c>
      <c r="N141" s="119">
        <f>'[2]TPM Perbaikan'!AN47</f>
        <v>76</v>
      </c>
      <c r="O141" s="119">
        <f>'[2]TPM Perbaikan'!BC47</f>
        <v>25</v>
      </c>
      <c r="P141" s="119">
        <f>'[2]TPM Perbaikan'!BR47</f>
        <v>75</v>
      </c>
      <c r="Q141" s="119">
        <f>'[2]TPM Perbaikan'!BY47</f>
        <v>27.5</v>
      </c>
      <c r="R141" s="227">
        <f>'[2]TPM Perbaikan'!CL47</f>
        <v>75</v>
      </c>
      <c r="S141" s="232">
        <f>'[2]TPM Perbaikan'!CS47</f>
        <v>70.5</v>
      </c>
      <c r="T141" s="119">
        <f>'[2]TPM Perbaikan'!DB47</f>
        <v>56.875</v>
      </c>
      <c r="U141" s="227">
        <f>'[2]TPM Perbaikan'!EC47</f>
        <v>76</v>
      </c>
      <c r="V141" s="232">
        <f>'[2]TPM Perbaikan'!EQ47</f>
        <v>4</v>
      </c>
      <c r="W141" s="119">
        <f>'[2]TPM Perbaikan'!EV47</f>
        <v>72</v>
      </c>
      <c r="X141" s="119">
        <f>'[2]TPM Perbaikan'!FA47</f>
        <v>71.75</v>
      </c>
      <c r="Y141" s="262">
        <f>'[2]TPM Perbaikan'!GA47</f>
        <v>50.083333333333336</v>
      </c>
      <c r="Z141" s="263">
        <f>'[2]TPM Perbaikan'!IP47</f>
        <v>40.689682539682529</v>
      </c>
      <c r="AA141" s="228">
        <f t="shared" si="4"/>
        <v>56.814143990929708</v>
      </c>
      <c r="AB141" s="228">
        <f>'[2]TPM Perbaikan'!IT47</f>
        <v>76.800000000000011</v>
      </c>
      <c r="AC141" s="228">
        <f>'[2]TPM Perbaikan'!IU47</f>
        <v>39.9</v>
      </c>
      <c r="AD141" s="277" t="str">
        <f t="shared" si="5"/>
        <v>- - -</v>
      </c>
      <c r="AE141" s="152"/>
    </row>
    <row r="142" spans="1:31" x14ac:dyDescent="0.3">
      <c r="A142" s="84">
        <v>19</v>
      </c>
      <c r="B142" s="135">
        <v>19200168</v>
      </c>
      <c r="C142" s="135" t="s">
        <v>412</v>
      </c>
      <c r="D142" s="85"/>
      <c r="E142" s="135" t="s">
        <v>640</v>
      </c>
      <c r="F142" s="133" t="s">
        <v>641</v>
      </c>
      <c r="G142" s="87" t="s">
        <v>570</v>
      </c>
      <c r="H142" s="87" t="s">
        <v>460</v>
      </c>
      <c r="I142" s="148"/>
      <c r="J142" s="148"/>
      <c r="K142" s="149" t="s">
        <v>642</v>
      </c>
      <c r="L142" s="219" t="s">
        <v>643</v>
      </c>
      <c r="M142" s="232">
        <f>'[2]TPM Perbaikan'!Y48</f>
        <v>76</v>
      </c>
      <c r="N142" s="119">
        <f>'[2]TPM Perbaikan'!AN48</f>
        <v>78</v>
      </c>
      <c r="O142" s="119">
        <f>'[2]TPM Perbaikan'!BC48</f>
        <v>80</v>
      </c>
      <c r="P142" s="119">
        <f>'[2]TPM Perbaikan'!BR48</f>
        <v>75</v>
      </c>
      <c r="Q142" s="119">
        <f>'[2]TPM Perbaikan'!BY48</f>
        <v>77.75</v>
      </c>
      <c r="R142" s="227">
        <f>'[2]TPM Perbaikan'!CL48</f>
        <v>75</v>
      </c>
      <c r="S142" s="232">
        <f>'[2]TPM Perbaikan'!CS48</f>
        <v>79.5</v>
      </c>
      <c r="T142" s="119">
        <f>'[2]TPM Perbaikan'!DB48</f>
        <v>76</v>
      </c>
      <c r="U142" s="227">
        <f>'[2]TPM Perbaikan'!EC48</f>
        <v>76</v>
      </c>
      <c r="V142" s="232">
        <f>'[2]TPM Perbaikan'!EQ48</f>
        <v>76.25</v>
      </c>
      <c r="W142" s="119">
        <f>'[2]TPM Perbaikan'!EV48</f>
        <v>77</v>
      </c>
      <c r="X142" s="119">
        <f>'[2]TPM Perbaikan'!FA48</f>
        <v>76</v>
      </c>
      <c r="Y142" s="262">
        <f>'[2]TPM Perbaikan'!GA48</f>
        <v>79.666666666666671</v>
      </c>
      <c r="Z142" s="263">
        <f>'[2]TPM Perbaikan'!IP48</f>
        <v>77.206349206349202</v>
      </c>
      <c r="AA142" s="228">
        <f t="shared" si="4"/>
        <v>77.098072562358283</v>
      </c>
      <c r="AB142" s="228">
        <f>'[2]TPM Perbaikan'!IT48</f>
        <v>85.798214285714295</v>
      </c>
      <c r="AC142" s="228">
        <f>'[2]TPM Perbaikan'!IU48</f>
        <v>82</v>
      </c>
      <c r="AD142" s="277" t="str">
        <f t="shared" si="5"/>
        <v>L U L U S</v>
      </c>
      <c r="AE142" s="152"/>
    </row>
    <row r="143" spans="1:31" x14ac:dyDescent="0.3">
      <c r="A143" s="84">
        <v>20</v>
      </c>
      <c r="B143" s="135">
        <v>19200206</v>
      </c>
      <c r="C143" s="135" t="s">
        <v>413</v>
      </c>
      <c r="D143" s="85"/>
      <c r="E143" s="135" t="s">
        <v>644</v>
      </c>
      <c r="F143" s="133" t="s">
        <v>645</v>
      </c>
      <c r="G143" s="87" t="s">
        <v>570</v>
      </c>
      <c r="H143" s="87" t="s">
        <v>460</v>
      </c>
      <c r="I143" s="148"/>
      <c r="J143" s="148"/>
      <c r="K143" s="149" t="s">
        <v>646</v>
      </c>
      <c r="L143" s="219" t="s">
        <v>647</v>
      </c>
      <c r="M143" s="232">
        <f>'[2]TPM Perbaikan'!Y49</f>
        <v>76</v>
      </c>
      <c r="N143" s="119">
        <f>'[2]TPM Perbaikan'!AN49</f>
        <v>75</v>
      </c>
      <c r="O143" s="119">
        <f>'[2]TPM Perbaikan'!BC49</f>
        <v>80</v>
      </c>
      <c r="P143" s="119">
        <f>'[2]TPM Perbaikan'!BR49</f>
        <v>75</v>
      </c>
      <c r="Q143" s="119">
        <f>'[2]TPM Perbaikan'!BY49</f>
        <v>75</v>
      </c>
      <c r="R143" s="227">
        <f>'[2]TPM Perbaikan'!CL49</f>
        <v>80</v>
      </c>
      <c r="S143" s="232">
        <f>'[2]TPM Perbaikan'!CS49</f>
        <v>80.5</v>
      </c>
      <c r="T143" s="119">
        <f>'[2]TPM Perbaikan'!DB49</f>
        <v>75.75</v>
      </c>
      <c r="U143" s="227">
        <f>'[2]TPM Perbaikan'!EC49</f>
        <v>76</v>
      </c>
      <c r="V143" s="232">
        <f>'[2]TPM Perbaikan'!EQ49</f>
        <v>75</v>
      </c>
      <c r="W143" s="119">
        <f>'[2]TPM Perbaikan'!EV49</f>
        <v>72.5</v>
      </c>
      <c r="X143" s="119">
        <f>'[2]TPM Perbaikan'!FA49</f>
        <v>75.5</v>
      </c>
      <c r="Y143" s="262">
        <f>'[2]TPM Perbaikan'!GA49</f>
        <v>77.916666666666671</v>
      </c>
      <c r="Z143" s="263">
        <f>'[2]TPM Perbaikan'!IP49</f>
        <v>75.128571428571419</v>
      </c>
      <c r="AA143" s="228">
        <f t="shared" si="4"/>
        <v>76.378231292517015</v>
      </c>
      <c r="AB143" s="228">
        <f>'[2]TPM Perbaikan'!IT49</f>
        <v>82.491071428571431</v>
      </c>
      <c r="AC143" s="228">
        <f>'[2]TPM Perbaikan'!IU49</f>
        <v>78.8</v>
      </c>
      <c r="AD143" s="277" t="str">
        <f t="shared" si="5"/>
        <v>L U L U S</v>
      </c>
      <c r="AE143" s="152"/>
    </row>
    <row r="144" spans="1:31" x14ac:dyDescent="0.3">
      <c r="A144" s="84">
        <v>21</v>
      </c>
      <c r="B144" s="135">
        <v>19200169</v>
      </c>
      <c r="C144" s="135" t="s">
        <v>414</v>
      </c>
      <c r="D144" s="85"/>
      <c r="E144" s="135" t="s">
        <v>648</v>
      </c>
      <c r="F144" s="133" t="s">
        <v>649</v>
      </c>
      <c r="G144" s="87" t="s">
        <v>570</v>
      </c>
      <c r="H144" s="87" t="s">
        <v>460</v>
      </c>
      <c r="I144" s="148"/>
      <c r="J144" s="148"/>
      <c r="K144" s="149" t="s">
        <v>650</v>
      </c>
      <c r="L144" s="219" t="s">
        <v>651</v>
      </c>
      <c r="M144" s="232">
        <f>'[2]TPM Perbaikan'!Y50</f>
        <v>75</v>
      </c>
      <c r="N144" s="119">
        <f>'[2]TPM Perbaikan'!AN50</f>
        <v>78</v>
      </c>
      <c r="O144" s="119">
        <f>'[2]TPM Perbaikan'!BC50</f>
        <v>80</v>
      </c>
      <c r="P144" s="119">
        <f>'[2]TPM Perbaikan'!BR50</f>
        <v>75</v>
      </c>
      <c r="Q144" s="119">
        <f>'[2]TPM Perbaikan'!BY50</f>
        <v>77</v>
      </c>
      <c r="R144" s="227">
        <f>'[2]TPM Perbaikan'!CL50</f>
        <v>75</v>
      </c>
      <c r="S144" s="232">
        <f>'[2]TPM Perbaikan'!CS50</f>
        <v>76.5</v>
      </c>
      <c r="T144" s="119">
        <f>'[2]TPM Perbaikan'!DB50</f>
        <v>75</v>
      </c>
      <c r="U144" s="227">
        <f>'[2]TPM Perbaikan'!EC50</f>
        <v>76</v>
      </c>
      <c r="V144" s="232">
        <f>'[2]TPM Perbaikan'!EQ50</f>
        <v>76</v>
      </c>
      <c r="W144" s="119">
        <f>'[2]TPM Perbaikan'!EV50</f>
        <v>73.5</v>
      </c>
      <c r="X144" s="119">
        <f>'[2]TPM Perbaikan'!FA50</f>
        <v>75</v>
      </c>
      <c r="Y144" s="262">
        <f>'[2]TPM Perbaikan'!GA50</f>
        <v>82.5</v>
      </c>
      <c r="Z144" s="263">
        <f>'[2]TPM Perbaikan'!IP50</f>
        <v>74.06825396825397</v>
      </c>
      <c r="AA144" s="228">
        <f t="shared" si="4"/>
        <v>76.326303854875277</v>
      </c>
      <c r="AB144" s="228">
        <f>'[2]TPM Perbaikan'!IT50</f>
        <v>0</v>
      </c>
      <c r="AC144" s="228">
        <f>'[2]TPM Perbaikan'!IU50</f>
        <v>8</v>
      </c>
      <c r="AD144" s="277" t="str">
        <f t="shared" si="5"/>
        <v>L U L U S</v>
      </c>
      <c r="AE144" s="152"/>
    </row>
    <row r="145" spans="1:31" x14ac:dyDescent="0.3">
      <c r="A145" s="84">
        <v>22</v>
      </c>
      <c r="B145" s="135">
        <v>19200171</v>
      </c>
      <c r="C145" s="135" t="s">
        <v>415</v>
      </c>
      <c r="D145" s="85"/>
      <c r="E145" s="135" t="s">
        <v>652</v>
      </c>
      <c r="F145" s="133" t="s">
        <v>653</v>
      </c>
      <c r="G145" s="87" t="s">
        <v>570</v>
      </c>
      <c r="H145" s="87" t="s">
        <v>460</v>
      </c>
      <c r="I145" s="148"/>
      <c r="J145" s="148"/>
      <c r="K145" s="149" t="s">
        <v>654</v>
      </c>
      <c r="L145" s="219" t="s">
        <v>655</v>
      </c>
      <c r="M145" s="232">
        <f>'[2]TPM Perbaikan'!Y51</f>
        <v>76</v>
      </c>
      <c r="N145" s="119">
        <f>'[2]TPM Perbaikan'!AN51</f>
        <v>78</v>
      </c>
      <c r="O145" s="119">
        <f>'[2]TPM Perbaikan'!BC51</f>
        <v>80</v>
      </c>
      <c r="P145" s="119">
        <f>'[2]TPM Perbaikan'!BR51</f>
        <v>75</v>
      </c>
      <c r="Q145" s="119">
        <f>'[2]TPM Perbaikan'!BY51</f>
        <v>74.5</v>
      </c>
      <c r="R145" s="227">
        <f>'[2]TPM Perbaikan'!CL51</f>
        <v>75</v>
      </c>
      <c r="S145" s="232">
        <f>'[2]TPM Perbaikan'!CS51</f>
        <v>79</v>
      </c>
      <c r="T145" s="119">
        <f>'[2]TPM Perbaikan'!DB51</f>
        <v>79</v>
      </c>
      <c r="U145" s="227">
        <f>'[2]TPM Perbaikan'!EC51</f>
        <v>76</v>
      </c>
      <c r="V145" s="232">
        <f>'[2]TPM Perbaikan'!EQ51</f>
        <v>73.75</v>
      </c>
      <c r="W145" s="119">
        <f>'[2]TPM Perbaikan'!EV51</f>
        <v>72</v>
      </c>
      <c r="X145" s="119">
        <f>'[2]TPM Perbaikan'!FA51</f>
        <v>74.75</v>
      </c>
      <c r="Y145" s="262">
        <f>'[2]TPM Perbaikan'!GA51</f>
        <v>78.583333333333329</v>
      </c>
      <c r="Z145" s="263">
        <f>'[2]TPM Perbaikan'!IP51</f>
        <v>78.623809523809527</v>
      </c>
      <c r="AA145" s="228">
        <f t="shared" si="4"/>
        <v>76.443367346938771</v>
      </c>
      <c r="AB145" s="228">
        <f>'[2]TPM Perbaikan'!IT51</f>
        <v>85.758928571428569</v>
      </c>
      <c r="AC145" s="228">
        <f>'[2]TPM Perbaikan'!IU51</f>
        <v>40</v>
      </c>
      <c r="AD145" s="277" t="str">
        <f t="shared" si="5"/>
        <v>L U L U S</v>
      </c>
      <c r="AE145" s="152"/>
    </row>
    <row r="146" spans="1:31" x14ac:dyDescent="0.3">
      <c r="A146" s="84">
        <v>23</v>
      </c>
      <c r="B146" s="135">
        <v>19200172</v>
      </c>
      <c r="C146" s="135" t="s">
        <v>416</v>
      </c>
      <c r="D146" s="85"/>
      <c r="E146" s="135" t="s">
        <v>656</v>
      </c>
      <c r="F146" s="133" t="s">
        <v>657</v>
      </c>
      <c r="G146" s="87" t="s">
        <v>570</v>
      </c>
      <c r="H146" s="87" t="s">
        <v>460</v>
      </c>
      <c r="I146" s="148"/>
      <c r="J146" s="148"/>
      <c r="K146" s="149" t="s">
        <v>658</v>
      </c>
      <c r="L146" s="219" t="s">
        <v>659</v>
      </c>
      <c r="M146" s="232">
        <f>'[2]TPM Perbaikan'!Y52</f>
        <v>75</v>
      </c>
      <c r="N146" s="119">
        <f>'[2]TPM Perbaikan'!AN52</f>
        <v>77</v>
      </c>
      <c r="O146" s="119">
        <f>'[2]TPM Perbaikan'!BC52</f>
        <v>80</v>
      </c>
      <c r="P146" s="119">
        <f>'[2]TPM Perbaikan'!BR52</f>
        <v>76</v>
      </c>
      <c r="Q146" s="119">
        <f>'[2]TPM Perbaikan'!BY52</f>
        <v>75</v>
      </c>
      <c r="R146" s="227">
        <f>'[2]TPM Perbaikan'!CL52</f>
        <v>75</v>
      </c>
      <c r="S146" s="232">
        <f>'[2]TPM Perbaikan'!CS52</f>
        <v>80.75</v>
      </c>
      <c r="T146" s="119">
        <f>'[2]TPM Perbaikan'!DB52</f>
        <v>76.125</v>
      </c>
      <c r="U146" s="227">
        <f>'[2]TPM Perbaikan'!EC52</f>
        <v>80</v>
      </c>
      <c r="V146" s="232">
        <f>'[2]TPM Perbaikan'!EQ52</f>
        <v>76.25</v>
      </c>
      <c r="W146" s="119">
        <f>'[2]TPM Perbaikan'!EV52</f>
        <v>72.5</v>
      </c>
      <c r="X146" s="119">
        <f>'[2]TPM Perbaikan'!FA52</f>
        <v>77.25</v>
      </c>
      <c r="Y146" s="262">
        <f>'[2]TPM Perbaikan'!GA52</f>
        <v>80.666666666666671</v>
      </c>
      <c r="Z146" s="263">
        <f>'[2]TPM Perbaikan'!IP52</f>
        <v>79.261904761904773</v>
      </c>
      <c r="AA146" s="228">
        <f t="shared" si="4"/>
        <v>77.200255102040813</v>
      </c>
      <c r="AB146" s="228">
        <f>'[2]TPM Perbaikan'!IT52</f>
        <v>85.669642857142861</v>
      </c>
      <c r="AC146" s="228">
        <f>'[2]TPM Perbaikan'!IU52</f>
        <v>81.3</v>
      </c>
      <c r="AD146" s="277" t="str">
        <f t="shared" si="5"/>
        <v>L U L U S</v>
      </c>
      <c r="AE146" s="152"/>
    </row>
    <row r="147" spans="1:31" x14ac:dyDescent="0.3">
      <c r="A147" s="84">
        <v>24</v>
      </c>
      <c r="B147" s="135">
        <v>19200173</v>
      </c>
      <c r="C147" s="135" t="s">
        <v>417</v>
      </c>
      <c r="D147" s="85"/>
      <c r="E147" s="135" t="s">
        <v>660</v>
      </c>
      <c r="F147" s="133" t="s">
        <v>661</v>
      </c>
      <c r="G147" s="87" t="s">
        <v>570</v>
      </c>
      <c r="H147" s="87" t="s">
        <v>460</v>
      </c>
      <c r="I147" s="148"/>
      <c r="J147" s="148"/>
      <c r="K147" s="149" t="s">
        <v>662</v>
      </c>
      <c r="L147" s="219" t="s">
        <v>663</v>
      </c>
      <c r="M147" s="232">
        <f>'[2]TPM Perbaikan'!Y53</f>
        <v>75</v>
      </c>
      <c r="N147" s="119">
        <f>'[2]TPM Perbaikan'!AN53</f>
        <v>78</v>
      </c>
      <c r="O147" s="119">
        <f>'[2]TPM Perbaikan'!BC53</f>
        <v>20</v>
      </c>
      <c r="P147" s="119">
        <f>'[2]TPM Perbaikan'!BR53</f>
        <v>75</v>
      </c>
      <c r="Q147" s="119">
        <f>'[2]TPM Perbaikan'!BY53</f>
        <v>78</v>
      </c>
      <c r="R147" s="227">
        <f>'[2]TPM Perbaikan'!CL53</f>
        <v>75</v>
      </c>
      <c r="S147" s="232">
        <f>'[2]TPM Perbaikan'!CS53</f>
        <v>78.25</v>
      </c>
      <c r="T147" s="119">
        <f>'[2]TPM Perbaikan'!DB53</f>
        <v>73.75</v>
      </c>
      <c r="U147" s="227">
        <f>'[2]TPM Perbaikan'!EC53</f>
        <v>76</v>
      </c>
      <c r="V147" s="232">
        <f>'[2]TPM Perbaikan'!EQ53</f>
        <v>77.5</v>
      </c>
      <c r="W147" s="119">
        <f>'[2]TPM Perbaikan'!EV53</f>
        <v>72.25</v>
      </c>
      <c r="X147" s="119">
        <f>'[2]TPM Perbaikan'!FA53</f>
        <v>73.75</v>
      </c>
      <c r="Y147" s="262">
        <f>'[2]TPM Perbaikan'!GA53</f>
        <v>77.833333333333329</v>
      </c>
      <c r="Z147" s="263">
        <f>'[2]TPM Perbaikan'!IP53</f>
        <v>67.782539682539692</v>
      </c>
      <c r="AA147" s="228">
        <f t="shared" si="4"/>
        <v>71.293990929705217</v>
      </c>
      <c r="AB147" s="228">
        <f>'[2]TPM Perbaikan'!IT53</f>
        <v>72.017857142857139</v>
      </c>
      <c r="AC147" s="228">
        <f>'[2]TPM Perbaikan'!IU53</f>
        <v>39.9</v>
      </c>
      <c r="AD147" s="277" t="str">
        <f t="shared" si="5"/>
        <v>- - -</v>
      </c>
      <c r="AE147" s="152"/>
    </row>
    <row r="148" spans="1:31" x14ac:dyDescent="0.3">
      <c r="A148" s="84">
        <v>25</v>
      </c>
      <c r="B148" s="135">
        <v>19200174</v>
      </c>
      <c r="C148" s="135" t="s">
        <v>418</v>
      </c>
      <c r="D148" s="85"/>
      <c r="E148" s="135" t="s">
        <v>664</v>
      </c>
      <c r="F148" s="133" t="s">
        <v>665</v>
      </c>
      <c r="G148" s="87" t="s">
        <v>570</v>
      </c>
      <c r="H148" s="87" t="s">
        <v>460</v>
      </c>
      <c r="I148" s="148"/>
      <c r="J148" s="148"/>
      <c r="K148" s="149" t="s">
        <v>666</v>
      </c>
      <c r="L148" s="219" t="s">
        <v>563</v>
      </c>
      <c r="M148" s="232">
        <f>'[2]TPM Perbaikan'!Y54</f>
        <v>75</v>
      </c>
      <c r="N148" s="119">
        <f>'[2]TPM Perbaikan'!AN54</f>
        <v>77</v>
      </c>
      <c r="O148" s="119">
        <f>'[2]TPM Perbaikan'!BC54</f>
        <v>23</v>
      </c>
      <c r="P148" s="119">
        <f>'[2]TPM Perbaikan'!BR54</f>
        <v>75</v>
      </c>
      <c r="Q148" s="119">
        <f>'[2]TPM Perbaikan'!BY54</f>
        <v>77.5</v>
      </c>
      <c r="R148" s="227">
        <f>'[2]TPM Perbaikan'!CL54</f>
        <v>75</v>
      </c>
      <c r="S148" s="232">
        <f>'[2]TPM Perbaikan'!CS54</f>
        <v>78.25</v>
      </c>
      <c r="T148" s="119">
        <f>'[2]TPM Perbaikan'!DB54</f>
        <v>75.875</v>
      </c>
      <c r="U148" s="227">
        <f>'[2]TPM Perbaikan'!EC54</f>
        <v>80</v>
      </c>
      <c r="V148" s="232">
        <f>'[2]TPM Perbaikan'!EQ54</f>
        <v>28</v>
      </c>
      <c r="W148" s="119">
        <f>'[2]TPM Perbaikan'!EV54</f>
        <v>72.25</v>
      </c>
      <c r="X148" s="119">
        <f>'[2]TPM Perbaikan'!FA54</f>
        <v>76.5</v>
      </c>
      <c r="Y148" s="262">
        <f>'[2]TPM Perbaikan'!GA54</f>
        <v>78.75</v>
      </c>
      <c r="Z148" s="263">
        <f>'[2]TPM Perbaikan'!IP54</f>
        <v>72.515873015873026</v>
      </c>
      <c r="AA148" s="228">
        <f t="shared" si="4"/>
        <v>68.90291950113378</v>
      </c>
      <c r="AB148" s="228">
        <f>'[2]TPM Perbaikan'!IT54</f>
        <v>82.258928571428569</v>
      </c>
      <c r="AC148" s="228">
        <f>'[2]TPM Perbaikan'!IU54</f>
        <v>82.8</v>
      </c>
      <c r="AD148" s="277" t="str">
        <f t="shared" si="5"/>
        <v>- - -</v>
      </c>
      <c r="AE148" s="152"/>
    </row>
    <row r="149" spans="1:31" x14ac:dyDescent="0.3">
      <c r="A149" s="84">
        <v>26</v>
      </c>
      <c r="B149" s="135">
        <v>19200176</v>
      </c>
      <c r="C149" s="135" t="s">
        <v>419</v>
      </c>
      <c r="D149" s="85"/>
      <c r="E149" s="135" t="s">
        <v>667</v>
      </c>
      <c r="F149" s="133" t="s">
        <v>668</v>
      </c>
      <c r="G149" s="87" t="s">
        <v>570</v>
      </c>
      <c r="H149" s="87" t="s">
        <v>460</v>
      </c>
      <c r="I149" s="148"/>
      <c r="J149" s="148"/>
      <c r="K149" s="149" t="s">
        <v>669</v>
      </c>
      <c r="L149" s="219" t="s">
        <v>670</v>
      </c>
      <c r="M149" s="232">
        <f>'[2]TPM Perbaikan'!Y55</f>
        <v>75</v>
      </c>
      <c r="N149" s="119">
        <f>'[2]TPM Perbaikan'!AN55</f>
        <v>76</v>
      </c>
      <c r="O149" s="119">
        <f>'[2]TPM Perbaikan'!BC55</f>
        <v>80</v>
      </c>
      <c r="P149" s="119">
        <f>'[2]TPM Perbaikan'!BR55</f>
        <v>76</v>
      </c>
      <c r="Q149" s="119">
        <f>'[2]TPM Perbaikan'!BY55</f>
        <v>77</v>
      </c>
      <c r="R149" s="227">
        <f>'[2]TPM Perbaikan'!CL55</f>
        <v>75</v>
      </c>
      <c r="S149" s="232">
        <f>'[2]TPM Perbaikan'!CS55</f>
        <v>78.75</v>
      </c>
      <c r="T149" s="119">
        <f>'[2]TPM Perbaikan'!DB55</f>
        <v>82.5</v>
      </c>
      <c r="U149" s="227">
        <f>'[2]TPM Perbaikan'!EC55</f>
        <v>80</v>
      </c>
      <c r="V149" s="232">
        <f>'[2]TPM Perbaikan'!EQ55</f>
        <v>75</v>
      </c>
      <c r="W149" s="119">
        <f>'[2]TPM Perbaikan'!EV55</f>
        <v>76.5</v>
      </c>
      <c r="X149" s="119">
        <f>'[2]TPM Perbaikan'!FA55</f>
        <v>75.75</v>
      </c>
      <c r="Y149" s="262">
        <f>'[2]TPM Perbaikan'!GA55</f>
        <v>79.833333333333329</v>
      </c>
      <c r="Z149" s="263">
        <f>'[2]TPM Perbaikan'!IP55</f>
        <v>82.022222222222226</v>
      </c>
      <c r="AA149" s="228">
        <f t="shared" si="4"/>
        <v>77.811111111111117</v>
      </c>
      <c r="AB149" s="228">
        <f>'[2]TPM Perbaikan'!IT55</f>
        <v>86.782142857142858</v>
      </c>
      <c r="AC149" s="228">
        <f>'[2]TPM Perbaikan'!IU55</f>
        <v>81.099999999999994</v>
      </c>
      <c r="AD149" s="277" t="str">
        <f t="shared" si="5"/>
        <v>L U L U S</v>
      </c>
      <c r="AE149" s="152"/>
    </row>
    <row r="150" spans="1:31" x14ac:dyDescent="0.3">
      <c r="A150" s="84">
        <v>27</v>
      </c>
      <c r="B150" s="135">
        <v>19200177</v>
      </c>
      <c r="C150" s="135" t="s">
        <v>420</v>
      </c>
      <c r="D150" s="85"/>
      <c r="E150" s="135" t="s">
        <v>671</v>
      </c>
      <c r="F150" s="133" t="s">
        <v>672</v>
      </c>
      <c r="G150" s="87" t="s">
        <v>570</v>
      </c>
      <c r="H150" s="87" t="s">
        <v>460</v>
      </c>
      <c r="I150" s="148"/>
      <c r="J150" s="148"/>
      <c r="K150" s="149" t="s">
        <v>673</v>
      </c>
      <c r="L150" s="219" t="s">
        <v>674</v>
      </c>
      <c r="M150" s="232">
        <f>'[2]TPM Perbaikan'!Y56</f>
        <v>75</v>
      </c>
      <c r="N150" s="119">
        <f>'[2]TPM Perbaikan'!AN56</f>
        <v>77</v>
      </c>
      <c r="O150" s="119">
        <f>'[2]TPM Perbaikan'!BC56</f>
        <v>80</v>
      </c>
      <c r="P150" s="119">
        <f>'[2]TPM Perbaikan'!BR56</f>
        <v>76</v>
      </c>
      <c r="Q150" s="119">
        <f>'[2]TPM Perbaikan'!BY56</f>
        <v>79</v>
      </c>
      <c r="R150" s="227">
        <f>'[2]TPM Perbaikan'!CL56</f>
        <v>78</v>
      </c>
      <c r="S150" s="232">
        <f>'[2]TPM Perbaikan'!CS56</f>
        <v>79</v>
      </c>
      <c r="T150" s="119">
        <f>'[2]TPM Perbaikan'!DB56</f>
        <v>78.875</v>
      </c>
      <c r="U150" s="227">
        <f>'[2]TPM Perbaikan'!EC56</f>
        <v>80</v>
      </c>
      <c r="V150" s="232">
        <f>'[2]TPM Perbaikan'!EQ56</f>
        <v>76.5</v>
      </c>
      <c r="W150" s="119">
        <f>'[2]TPM Perbaikan'!EV56</f>
        <v>76.5</v>
      </c>
      <c r="X150" s="119">
        <f>'[2]TPM Perbaikan'!FA56</f>
        <v>79</v>
      </c>
      <c r="Y150" s="262">
        <f>'[2]TPM Perbaikan'!GA56</f>
        <v>84.166666666666671</v>
      </c>
      <c r="Z150" s="263">
        <f>'[2]TPM Perbaikan'!IP56</f>
        <v>85.38095238095238</v>
      </c>
      <c r="AA150" s="228">
        <f t="shared" si="4"/>
        <v>78.887329931972786</v>
      </c>
      <c r="AB150" s="228">
        <f>'[2]TPM Perbaikan'!IT56</f>
        <v>84.785714285714278</v>
      </c>
      <c r="AC150" s="228">
        <f>'[2]TPM Perbaikan'!IU56</f>
        <v>82.8</v>
      </c>
      <c r="AD150" s="277" t="str">
        <f t="shared" si="5"/>
        <v>L U L U S</v>
      </c>
      <c r="AE150" s="152"/>
    </row>
    <row r="151" spans="1:31" x14ac:dyDescent="0.3">
      <c r="A151" s="84">
        <v>28</v>
      </c>
      <c r="B151" s="135">
        <v>19200212</v>
      </c>
      <c r="C151" s="135" t="s">
        <v>421</v>
      </c>
      <c r="D151" s="85"/>
      <c r="E151" s="135" t="s">
        <v>675</v>
      </c>
      <c r="F151" s="133" t="s">
        <v>676</v>
      </c>
      <c r="G151" s="87" t="s">
        <v>570</v>
      </c>
      <c r="H151" s="87" t="s">
        <v>460</v>
      </c>
      <c r="I151" s="148"/>
      <c r="J151" s="148"/>
      <c r="K151" s="149" t="s">
        <v>677</v>
      </c>
      <c r="L151" s="219" t="s">
        <v>678</v>
      </c>
      <c r="M151" s="232">
        <f>'[2]TPM Perbaikan'!Y57</f>
        <v>80</v>
      </c>
      <c r="N151" s="119">
        <f>'[2]TPM Perbaikan'!AN57</f>
        <v>75</v>
      </c>
      <c r="O151" s="119">
        <f>'[2]TPM Perbaikan'!BC57</f>
        <v>80</v>
      </c>
      <c r="P151" s="119">
        <f>'[2]TPM Perbaikan'!BR57</f>
        <v>76</v>
      </c>
      <c r="Q151" s="119">
        <f>'[2]TPM Perbaikan'!BY57</f>
        <v>78</v>
      </c>
      <c r="R151" s="227">
        <f>'[2]TPM Perbaikan'!CL57</f>
        <v>75</v>
      </c>
      <c r="S151" s="232">
        <f>'[2]TPM Perbaikan'!CS57</f>
        <v>82</v>
      </c>
      <c r="T151" s="119">
        <f>'[2]TPM Perbaikan'!DB57</f>
        <v>77</v>
      </c>
      <c r="U151" s="227">
        <f>'[2]TPM Perbaikan'!EC57</f>
        <v>80</v>
      </c>
      <c r="V151" s="232">
        <f>'[2]TPM Perbaikan'!EQ57</f>
        <v>77.75</v>
      </c>
      <c r="W151" s="119">
        <f>'[2]TPM Perbaikan'!EV57</f>
        <v>72</v>
      </c>
      <c r="X151" s="119">
        <f>'[2]TPM Perbaikan'!FA57</f>
        <v>79</v>
      </c>
      <c r="Y151" s="262">
        <f>'[2]TPM Perbaikan'!GA57</f>
        <v>77.833333333333329</v>
      </c>
      <c r="Z151" s="263">
        <f>'[2]TPM Perbaikan'!IP57</f>
        <v>82.885714285714272</v>
      </c>
      <c r="AA151" s="228">
        <f t="shared" si="4"/>
        <v>78.033503401360548</v>
      </c>
      <c r="AB151" s="228">
        <f>'[2]TPM Perbaikan'!IT57</f>
        <v>82.919642857142861</v>
      </c>
      <c r="AC151" s="228">
        <f>'[2]TPM Perbaikan'!IU57</f>
        <v>79.864999999999995</v>
      </c>
      <c r="AD151" s="277" t="str">
        <f t="shared" si="5"/>
        <v>L U L U S</v>
      </c>
      <c r="AE151" s="152"/>
    </row>
    <row r="152" spans="1:31" x14ac:dyDescent="0.3">
      <c r="A152" s="84">
        <v>29</v>
      </c>
      <c r="B152" s="135">
        <v>19200179</v>
      </c>
      <c r="C152" s="135" t="s">
        <v>422</v>
      </c>
      <c r="D152" s="85"/>
      <c r="E152" s="135" t="s">
        <v>679</v>
      </c>
      <c r="F152" s="133" t="s">
        <v>561</v>
      </c>
      <c r="G152" s="87" t="s">
        <v>570</v>
      </c>
      <c r="H152" s="87" t="s">
        <v>460</v>
      </c>
      <c r="I152" s="148"/>
      <c r="J152" s="148"/>
      <c r="K152" s="149" t="s">
        <v>680</v>
      </c>
      <c r="L152" s="219" t="s">
        <v>681</v>
      </c>
      <c r="M152" s="232">
        <f>'[2]TPM Perbaikan'!Y58</f>
        <v>75</v>
      </c>
      <c r="N152" s="119">
        <f>'[2]TPM Perbaikan'!AN58</f>
        <v>77</v>
      </c>
      <c r="O152" s="119">
        <f>'[2]TPM Perbaikan'!BC58</f>
        <v>80</v>
      </c>
      <c r="P152" s="119">
        <f>'[2]TPM Perbaikan'!BR58</f>
        <v>76</v>
      </c>
      <c r="Q152" s="119">
        <f>'[2]TPM Perbaikan'!BY58</f>
        <v>79</v>
      </c>
      <c r="R152" s="227">
        <f>'[2]TPM Perbaikan'!CL58</f>
        <v>75</v>
      </c>
      <c r="S152" s="232">
        <f>'[2]TPM Perbaikan'!CS58</f>
        <v>81</v>
      </c>
      <c r="T152" s="119">
        <f>'[2]TPM Perbaikan'!DB58</f>
        <v>79.75</v>
      </c>
      <c r="U152" s="227">
        <f>'[2]TPM Perbaikan'!EC58</f>
        <v>80</v>
      </c>
      <c r="V152" s="232">
        <f>'[2]TPM Perbaikan'!EQ58</f>
        <v>74</v>
      </c>
      <c r="W152" s="119">
        <f>'[2]TPM Perbaikan'!EV58</f>
        <v>75.5</v>
      </c>
      <c r="X152" s="119">
        <f>'[2]TPM Perbaikan'!FA58</f>
        <v>77.5</v>
      </c>
      <c r="Y152" s="262">
        <f>'[2]TPM Perbaikan'!GA58</f>
        <v>81.25</v>
      </c>
      <c r="Z152" s="263">
        <f>'[2]TPM Perbaikan'!IP58</f>
        <v>82.425396825396845</v>
      </c>
      <c r="AA152" s="228">
        <f t="shared" si="4"/>
        <v>78.101814058956919</v>
      </c>
      <c r="AB152" s="228">
        <f>'[2]TPM Perbaikan'!IT58</f>
        <v>82.830357142857139</v>
      </c>
      <c r="AC152" s="228">
        <f>'[2]TPM Perbaikan'!IU58</f>
        <v>83.7</v>
      </c>
      <c r="AD152" s="277" t="str">
        <f t="shared" si="5"/>
        <v>L U L U S</v>
      </c>
      <c r="AE152" s="152"/>
    </row>
    <row r="153" spans="1:31" x14ac:dyDescent="0.3">
      <c r="A153" s="84">
        <v>30</v>
      </c>
      <c r="B153" s="135">
        <v>19200214</v>
      </c>
      <c r="C153" s="135" t="s">
        <v>423</v>
      </c>
      <c r="D153" s="85"/>
      <c r="E153" s="135" t="s">
        <v>682</v>
      </c>
      <c r="F153" s="133" t="s">
        <v>683</v>
      </c>
      <c r="G153" s="87" t="s">
        <v>570</v>
      </c>
      <c r="H153" s="87" t="s">
        <v>460</v>
      </c>
      <c r="I153" s="148"/>
      <c r="J153" s="148"/>
      <c r="K153" s="149" t="s">
        <v>684</v>
      </c>
      <c r="L153" s="219" t="s">
        <v>685</v>
      </c>
      <c r="M153" s="232">
        <f>'[2]TPM Perbaikan'!Y59</f>
        <v>85</v>
      </c>
      <c r="N153" s="119">
        <f>'[2]TPM Perbaikan'!AN59</f>
        <v>75</v>
      </c>
      <c r="O153" s="119">
        <f>'[2]TPM Perbaikan'!BC59</f>
        <v>50</v>
      </c>
      <c r="P153" s="119">
        <f>'[2]TPM Perbaikan'!BR59</f>
        <v>76</v>
      </c>
      <c r="Q153" s="119">
        <f>'[2]TPM Perbaikan'!BY59</f>
        <v>76</v>
      </c>
      <c r="R153" s="227">
        <f>'[2]TPM Perbaikan'!CL59</f>
        <v>75</v>
      </c>
      <c r="S153" s="232">
        <f>'[2]TPM Perbaikan'!CS59</f>
        <v>79.75</v>
      </c>
      <c r="T153" s="119">
        <f>'[2]TPM Perbaikan'!DB59</f>
        <v>77</v>
      </c>
      <c r="U153" s="227">
        <f>'[2]TPM Perbaikan'!EC59</f>
        <v>80</v>
      </c>
      <c r="V153" s="232">
        <f>'[2]TPM Perbaikan'!EQ59</f>
        <v>75</v>
      </c>
      <c r="W153" s="119">
        <f>'[2]TPM Perbaikan'!EV59</f>
        <v>72</v>
      </c>
      <c r="X153" s="119">
        <f>'[2]TPM Perbaikan'!FA59</f>
        <v>76.5</v>
      </c>
      <c r="Y153" s="262">
        <f>'[2]TPM Perbaikan'!GA59</f>
        <v>80.5</v>
      </c>
      <c r="Z153" s="263">
        <f>'[2]TPM Perbaikan'!IP59</f>
        <v>75.033333333333331</v>
      </c>
      <c r="AA153" s="228">
        <f t="shared" si="4"/>
        <v>75.198809523809516</v>
      </c>
      <c r="AB153" s="228">
        <f>'[2]TPM Perbaikan'!IT59</f>
        <v>82.826785714285705</v>
      </c>
      <c r="AC153" s="228">
        <f>'[2]TPM Perbaikan'!IU59</f>
        <v>88.564999999999998</v>
      </c>
      <c r="AD153" s="277" t="str">
        <f t="shared" si="5"/>
        <v>L U L U S</v>
      </c>
      <c r="AE153" s="152"/>
    </row>
    <row r="154" spans="1:31" x14ac:dyDescent="0.3">
      <c r="A154" s="84">
        <v>31</v>
      </c>
      <c r="B154" s="135">
        <v>19200323</v>
      </c>
      <c r="C154" s="135" t="s">
        <v>424</v>
      </c>
      <c r="D154" s="85"/>
      <c r="E154" s="135" t="s">
        <v>686</v>
      </c>
      <c r="F154" s="133" t="s">
        <v>1436</v>
      </c>
      <c r="G154" s="87" t="s">
        <v>570</v>
      </c>
      <c r="H154" s="87" t="s">
        <v>460</v>
      </c>
      <c r="I154" s="148"/>
      <c r="J154" s="148"/>
      <c r="K154" s="149" t="s">
        <v>618</v>
      </c>
      <c r="L154" s="219" t="s">
        <v>687</v>
      </c>
      <c r="M154" s="232">
        <f>'[2]TPM Perbaikan'!Y60</f>
        <v>84</v>
      </c>
      <c r="N154" s="119">
        <f>'[2]TPM Perbaikan'!AN60</f>
        <v>75</v>
      </c>
      <c r="O154" s="119">
        <f>'[2]TPM Perbaikan'!BC60</f>
        <v>35</v>
      </c>
      <c r="P154" s="119">
        <f>'[2]TPM Perbaikan'!BR60</f>
        <v>75</v>
      </c>
      <c r="Q154" s="119">
        <f>'[2]TPM Perbaikan'!BY60</f>
        <v>76.25</v>
      </c>
      <c r="R154" s="227">
        <f>'[2]TPM Perbaikan'!CL60</f>
        <v>75</v>
      </c>
      <c r="S154" s="232">
        <f>'[2]TPM Perbaikan'!CS60</f>
        <v>77</v>
      </c>
      <c r="T154" s="119">
        <f>'[2]TPM Perbaikan'!DB60</f>
        <v>76</v>
      </c>
      <c r="U154" s="227">
        <f>'[2]TPM Perbaikan'!EC60</f>
        <v>80</v>
      </c>
      <c r="V154" s="232">
        <f>'[2]TPM Perbaikan'!EQ60</f>
        <v>75</v>
      </c>
      <c r="W154" s="119">
        <f>'[2]TPM Perbaikan'!EV60</f>
        <v>72.5</v>
      </c>
      <c r="X154" s="119">
        <f>'[2]TPM Perbaikan'!FA60</f>
        <v>73.25</v>
      </c>
      <c r="Y154" s="262">
        <f>'[2]TPM Perbaikan'!GA60</f>
        <v>77.833333333333329</v>
      </c>
      <c r="Z154" s="263">
        <f>'[2]TPM Perbaikan'!IP60</f>
        <v>75.550793650793665</v>
      </c>
      <c r="AA154" s="228">
        <f t="shared" si="4"/>
        <v>73.384580498866214</v>
      </c>
      <c r="AB154" s="228">
        <f>'[2]TPM Perbaikan'!IT60</f>
        <v>81.530357142857156</v>
      </c>
      <c r="AC154" s="228">
        <f>'[2]TPM Perbaikan'!IU60</f>
        <v>81.5</v>
      </c>
      <c r="AD154" s="277" t="str">
        <f t="shared" si="5"/>
        <v>- - -</v>
      </c>
      <c r="AE154" s="152"/>
    </row>
    <row r="155" spans="1:31" x14ac:dyDescent="0.3">
      <c r="A155" s="84">
        <v>1</v>
      </c>
      <c r="B155" s="135">
        <v>19200109</v>
      </c>
      <c r="C155" s="135" t="s">
        <v>425</v>
      </c>
      <c r="D155" s="85"/>
      <c r="E155" s="135" t="s">
        <v>688</v>
      </c>
      <c r="F155" s="133" t="s">
        <v>689</v>
      </c>
      <c r="G155" s="87" t="s">
        <v>690</v>
      </c>
      <c r="H155" s="87" t="s">
        <v>460</v>
      </c>
      <c r="I155" s="148"/>
      <c r="J155" s="148"/>
      <c r="K155" s="149" t="s">
        <v>691</v>
      </c>
      <c r="L155" s="219" t="s">
        <v>692</v>
      </c>
      <c r="M155" s="232">
        <f>'[2]TPM Perbaikan'!Y61</f>
        <v>75</v>
      </c>
      <c r="N155" s="119">
        <f>'[2]TPM Perbaikan'!AN61</f>
        <v>77</v>
      </c>
      <c r="O155" s="119">
        <f>'[2]TPM Perbaikan'!BC61</f>
        <v>80</v>
      </c>
      <c r="P155" s="119">
        <f>'[2]TPM Perbaikan'!BR61</f>
        <v>76</v>
      </c>
      <c r="Q155" s="119">
        <f>'[2]TPM Perbaikan'!BY61</f>
        <v>79.25</v>
      </c>
      <c r="R155" s="227">
        <f>'[2]TPM Perbaikan'!CL61</f>
        <v>80</v>
      </c>
      <c r="S155" s="232">
        <f>'[2]TPM Perbaikan'!CS61</f>
        <v>78.5</v>
      </c>
      <c r="T155" s="119">
        <f>'[2]TPM Perbaikan'!DB61</f>
        <v>78.375</v>
      </c>
      <c r="U155" s="227">
        <f>'[2]TPM Perbaikan'!EC61</f>
        <v>80</v>
      </c>
      <c r="V155" s="232">
        <f>'[2]TPM Perbaikan'!EQ61</f>
        <v>81.303124999999994</v>
      </c>
      <c r="W155" s="119">
        <f>'[2]TPM Perbaikan'!EV61</f>
        <v>74</v>
      </c>
      <c r="X155" s="119">
        <f>'[2]TPM Perbaikan'!FA61</f>
        <v>79.375</v>
      </c>
      <c r="Y155" s="262">
        <f>'[2]TPM Perbaikan'!GA61</f>
        <v>79.387500000000003</v>
      </c>
      <c r="Z155" s="263">
        <f>'[2]TPM Perbaikan'!IP61</f>
        <v>84.106878306878315</v>
      </c>
      <c r="AA155" s="228">
        <f t="shared" si="4"/>
        <v>78.735535950491311</v>
      </c>
      <c r="AB155" s="228">
        <f>'[2]TPM Perbaikan'!IT61</f>
        <v>81.912499999999994</v>
      </c>
      <c r="AC155" s="228">
        <f>'[2]TPM Perbaikan'!IU61</f>
        <v>82.875</v>
      </c>
      <c r="AD155" s="277" t="str">
        <f t="shared" si="5"/>
        <v>L U L U S</v>
      </c>
      <c r="AE155" s="152"/>
    </row>
    <row r="156" spans="1:31" x14ac:dyDescent="0.3">
      <c r="A156" s="84">
        <v>2</v>
      </c>
      <c r="B156" s="135">
        <v>19200181</v>
      </c>
      <c r="C156" s="135" t="s">
        <v>426</v>
      </c>
      <c r="D156" s="85"/>
      <c r="E156" s="135" t="s">
        <v>693</v>
      </c>
      <c r="F156" s="133" t="s">
        <v>694</v>
      </c>
      <c r="G156" s="87" t="s">
        <v>690</v>
      </c>
      <c r="H156" s="87" t="s">
        <v>460</v>
      </c>
      <c r="I156" s="148"/>
      <c r="J156" s="148"/>
      <c r="K156" s="149" t="s">
        <v>695</v>
      </c>
      <c r="L156" s="219" t="s">
        <v>696</v>
      </c>
      <c r="M156" s="232">
        <f>'[2]TPM Perbaikan'!Y62</f>
        <v>77</v>
      </c>
      <c r="N156" s="119">
        <f>'[2]TPM Perbaikan'!AN62</f>
        <v>77</v>
      </c>
      <c r="O156" s="119">
        <f>'[2]TPM Perbaikan'!BC62</f>
        <v>80</v>
      </c>
      <c r="P156" s="119">
        <f>'[2]TPM Perbaikan'!BR62</f>
        <v>76</v>
      </c>
      <c r="Q156" s="119">
        <f>'[2]TPM Perbaikan'!BY62</f>
        <v>80</v>
      </c>
      <c r="R156" s="227">
        <f>'[2]TPM Perbaikan'!CL62</f>
        <v>78</v>
      </c>
      <c r="S156" s="232">
        <f>'[2]TPM Perbaikan'!CS62</f>
        <v>82.75</v>
      </c>
      <c r="T156" s="119">
        <f>'[2]TPM Perbaikan'!DB62</f>
        <v>78.875</v>
      </c>
      <c r="U156" s="227">
        <f>'[2]TPM Perbaikan'!EC62</f>
        <v>80</v>
      </c>
      <c r="V156" s="232">
        <f>'[2]TPM Perbaikan'!EQ62</f>
        <v>75.5</v>
      </c>
      <c r="W156" s="119">
        <f>'[2]TPM Perbaikan'!EV62</f>
        <v>74</v>
      </c>
      <c r="X156" s="119">
        <f>'[2]TPM Perbaikan'!FA62</f>
        <v>81.875</v>
      </c>
      <c r="Y156" s="262">
        <f>'[2]TPM Perbaikan'!GA62</f>
        <v>80.983333333333334</v>
      </c>
      <c r="Z156" s="263">
        <f>'[2]TPM Perbaikan'!IP62</f>
        <v>81.690079365079356</v>
      </c>
      <c r="AA156" s="228">
        <f t="shared" si="4"/>
        <v>78.833815192743756</v>
      </c>
      <c r="AB156" s="228">
        <f>'[2]TPM Perbaikan'!IT62</f>
        <v>81.421428571428564</v>
      </c>
      <c r="AC156" s="228">
        <f>'[2]TPM Perbaikan'!IU62</f>
        <v>80.3</v>
      </c>
      <c r="AD156" s="277" t="str">
        <f t="shared" si="5"/>
        <v>L U L U S</v>
      </c>
      <c r="AE156" s="152"/>
    </row>
    <row r="157" spans="1:31" x14ac:dyDescent="0.3">
      <c r="A157" s="84">
        <v>3</v>
      </c>
      <c r="B157" s="135">
        <v>19200182</v>
      </c>
      <c r="C157" s="135" t="s">
        <v>427</v>
      </c>
      <c r="D157" s="85"/>
      <c r="E157" s="135" t="s">
        <v>697</v>
      </c>
      <c r="F157" s="133" t="s">
        <v>698</v>
      </c>
      <c r="G157" s="87" t="s">
        <v>690</v>
      </c>
      <c r="H157" s="87" t="s">
        <v>460</v>
      </c>
      <c r="I157" s="148"/>
      <c r="J157" s="148"/>
      <c r="K157" s="149" t="s">
        <v>699</v>
      </c>
      <c r="L157" s="219" t="s">
        <v>700</v>
      </c>
      <c r="M157" s="232">
        <f>'[2]TPM Perbaikan'!Y63</f>
        <v>76</v>
      </c>
      <c r="N157" s="119">
        <f>'[2]TPM Perbaikan'!AN63</f>
        <v>78</v>
      </c>
      <c r="O157" s="119">
        <f>'[2]TPM Perbaikan'!BC63</f>
        <v>80</v>
      </c>
      <c r="P157" s="119">
        <f>'[2]TPM Perbaikan'!BR63</f>
        <v>76</v>
      </c>
      <c r="Q157" s="119">
        <f>'[2]TPM Perbaikan'!BY63</f>
        <v>79.75</v>
      </c>
      <c r="R157" s="227">
        <f>'[2]TPM Perbaikan'!CL63</f>
        <v>75</v>
      </c>
      <c r="S157" s="232">
        <f>'[2]TPM Perbaikan'!CS63</f>
        <v>82.375</v>
      </c>
      <c r="T157" s="119">
        <f>'[2]TPM Perbaikan'!DB63</f>
        <v>78.875</v>
      </c>
      <c r="U157" s="227">
        <f>'[2]TPM Perbaikan'!EC63</f>
        <v>80</v>
      </c>
      <c r="V157" s="232">
        <f>'[2]TPM Perbaikan'!EQ63</f>
        <v>80.793749999999989</v>
      </c>
      <c r="W157" s="119">
        <f>'[2]TPM Perbaikan'!EV63</f>
        <v>74</v>
      </c>
      <c r="X157" s="119">
        <f>'[2]TPM Perbaikan'!FA63</f>
        <v>77.5</v>
      </c>
      <c r="Y157" s="262">
        <f>'[2]TPM Perbaikan'!GA63</f>
        <v>81.649999999999991</v>
      </c>
      <c r="Z157" s="263">
        <f>'[2]TPM Perbaikan'!IP63</f>
        <v>81.857142857142861</v>
      </c>
      <c r="AA157" s="228">
        <f t="shared" si="4"/>
        <v>78.700063775510202</v>
      </c>
      <c r="AB157" s="228">
        <f>'[2]TPM Perbaikan'!IT63</f>
        <v>80.050000000000011</v>
      </c>
      <c r="AC157" s="228">
        <f>'[2]TPM Perbaikan'!IU63</f>
        <v>83</v>
      </c>
      <c r="AD157" s="277" t="str">
        <f t="shared" si="5"/>
        <v>L U L U S</v>
      </c>
      <c r="AE157" s="152"/>
    </row>
    <row r="158" spans="1:31" x14ac:dyDescent="0.3">
      <c r="A158" s="84">
        <v>4</v>
      </c>
      <c r="B158" s="135">
        <v>19200111</v>
      </c>
      <c r="C158" s="135" t="s">
        <v>428</v>
      </c>
      <c r="D158" s="85"/>
      <c r="E158" s="135" t="s">
        <v>701</v>
      </c>
      <c r="F158" s="133" t="s">
        <v>702</v>
      </c>
      <c r="G158" s="87" t="s">
        <v>690</v>
      </c>
      <c r="H158" s="87" t="s">
        <v>460</v>
      </c>
      <c r="I158" s="148"/>
      <c r="J158" s="148"/>
      <c r="K158" s="149" t="s">
        <v>703</v>
      </c>
      <c r="L158" s="219" t="s">
        <v>704</v>
      </c>
      <c r="M158" s="232">
        <f>'[2]TPM Perbaikan'!Y64</f>
        <v>80</v>
      </c>
      <c r="N158" s="119">
        <f>'[2]TPM Perbaikan'!AN64</f>
        <v>78</v>
      </c>
      <c r="O158" s="119">
        <f>'[2]TPM Perbaikan'!BC64</f>
        <v>80</v>
      </c>
      <c r="P158" s="119">
        <f>'[2]TPM Perbaikan'!BR64</f>
        <v>80</v>
      </c>
      <c r="Q158" s="119">
        <f>'[2]TPM Perbaikan'!BY64</f>
        <v>80</v>
      </c>
      <c r="R158" s="227">
        <f>'[2]TPM Perbaikan'!CL64</f>
        <v>78</v>
      </c>
      <c r="S158" s="232">
        <f>'[2]TPM Perbaikan'!CS64</f>
        <v>81.75</v>
      </c>
      <c r="T158" s="119">
        <f>'[2]TPM Perbaikan'!DB64</f>
        <v>79.75</v>
      </c>
      <c r="U158" s="227">
        <f>'[2]TPM Perbaikan'!EC64</f>
        <v>80</v>
      </c>
      <c r="V158" s="232">
        <f>'[2]TPM Perbaikan'!EQ64</f>
        <v>84.818749999999994</v>
      </c>
      <c r="W158" s="119">
        <f>'[2]TPM Perbaikan'!EV64</f>
        <v>77</v>
      </c>
      <c r="X158" s="119">
        <f>'[2]TPM Perbaikan'!FA64</f>
        <v>82.875</v>
      </c>
      <c r="Y158" s="262">
        <f>'[2]TPM Perbaikan'!GA64</f>
        <v>80.05</v>
      </c>
      <c r="Z158" s="263">
        <f>'[2]TPM Perbaikan'!IP64</f>
        <v>87.637566137566154</v>
      </c>
      <c r="AA158" s="228">
        <f t="shared" si="4"/>
        <v>80.70580829554045</v>
      </c>
      <c r="AB158" s="228">
        <f>'[2]TPM Perbaikan'!IT64</f>
        <v>82.446428571428569</v>
      </c>
      <c r="AC158" s="228">
        <f>'[2]TPM Perbaikan'!IU64</f>
        <v>83.8</v>
      </c>
      <c r="AD158" s="277" t="str">
        <f t="shared" si="5"/>
        <v>L U L U S</v>
      </c>
      <c r="AE158" s="152"/>
    </row>
    <row r="159" spans="1:31" x14ac:dyDescent="0.3">
      <c r="A159" s="84">
        <v>5</v>
      </c>
      <c r="B159" s="135">
        <v>19200183</v>
      </c>
      <c r="C159" s="135" t="s">
        <v>429</v>
      </c>
      <c r="D159" s="85"/>
      <c r="E159" s="135" t="s">
        <v>675</v>
      </c>
      <c r="F159" s="133" t="s">
        <v>705</v>
      </c>
      <c r="G159" s="87" t="s">
        <v>690</v>
      </c>
      <c r="H159" s="87" t="s">
        <v>460</v>
      </c>
      <c r="I159" s="148"/>
      <c r="J159" s="148"/>
      <c r="K159" s="149" t="s">
        <v>706</v>
      </c>
      <c r="L159" s="219" t="s">
        <v>707</v>
      </c>
      <c r="M159" s="232">
        <f>'[2]TPM Perbaikan'!Y65</f>
        <v>80</v>
      </c>
      <c r="N159" s="119">
        <f>'[2]TPM Perbaikan'!AN65</f>
        <v>78</v>
      </c>
      <c r="O159" s="119">
        <f>'[2]TPM Perbaikan'!BC65</f>
        <v>80</v>
      </c>
      <c r="P159" s="119">
        <f>'[2]TPM Perbaikan'!BR65</f>
        <v>76</v>
      </c>
      <c r="Q159" s="119">
        <f>'[2]TPM Perbaikan'!BY65</f>
        <v>78.25</v>
      </c>
      <c r="R159" s="227">
        <f>'[2]TPM Perbaikan'!CL65</f>
        <v>75</v>
      </c>
      <c r="S159" s="232">
        <f>'[2]TPM Perbaikan'!CS65</f>
        <v>81.916666666666657</v>
      </c>
      <c r="T159" s="119">
        <f>'[2]TPM Perbaikan'!DB65</f>
        <v>79.25</v>
      </c>
      <c r="U159" s="227">
        <f>'[2]TPM Perbaikan'!EC65</f>
        <v>80</v>
      </c>
      <c r="V159" s="232">
        <f>'[2]TPM Perbaikan'!EQ65</f>
        <v>79.046875</v>
      </c>
      <c r="W159" s="119">
        <f>'[2]TPM Perbaikan'!EV65</f>
        <v>74</v>
      </c>
      <c r="X159" s="119">
        <f>'[2]TPM Perbaikan'!FA65</f>
        <v>78.125</v>
      </c>
      <c r="Y159" s="262">
        <f>'[2]TPM Perbaikan'!GA65</f>
        <v>80.2</v>
      </c>
      <c r="Z159" s="263">
        <f>'[2]TPM Perbaikan'!IP65</f>
        <v>84.80649350649351</v>
      </c>
      <c r="AA159" s="228">
        <f t="shared" si="4"/>
        <v>78.899645369511433</v>
      </c>
      <c r="AB159" s="228">
        <f>'[2]TPM Perbaikan'!IT65</f>
        <v>82.3125</v>
      </c>
      <c r="AC159" s="228">
        <f>'[2]TPM Perbaikan'!IU65</f>
        <v>87.1</v>
      </c>
      <c r="AD159" s="277" t="str">
        <f t="shared" si="5"/>
        <v>L U L U S</v>
      </c>
      <c r="AE159" s="152"/>
    </row>
    <row r="160" spans="1:31" x14ac:dyDescent="0.3">
      <c r="A160" s="84">
        <v>6</v>
      </c>
      <c r="B160" s="135">
        <v>19200185</v>
      </c>
      <c r="C160" s="135" t="s">
        <v>430</v>
      </c>
      <c r="D160" s="135"/>
      <c r="E160" s="135" t="s">
        <v>708</v>
      </c>
      <c r="F160" s="133" t="s">
        <v>709</v>
      </c>
      <c r="G160" s="87" t="s">
        <v>690</v>
      </c>
      <c r="H160" s="87" t="s">
        <v>460</v>
      </c>
      <c r="I160" s="148"/>
      <c r="J160" s="148"/>
      <c r="K160" s="149" t="s">
        <v>710</v>
      </c>
      <c r="L160" s="219" t="s">
        <v>711</v>
      </c>
      <c r="M160" s="232">
        <f>'[2]TPM Perbaikan'!Y66</f>
        <v>75</v>
      </c>
      <c r="N160" s="119">
        <f>'[2]TPM Perbaikan'!AN66</f>
        <v>80</v>
      </c>
      <c r="O160" s="119">
        <f>'[2]TPM Perbaikan'!BC66</f>
        <v>80</v>
      </c>
      <c r="P160" s="119">
        <f>'[2]TPM Perbaikan'!BR66</f>
        <v>76</v>
      </c>
      <c r="Q160" s="119">
        <f>'[2]TPM Perbaikan'!BY66</f>
        <v>77.5</v>
      </c>
      <c r="R160" s="227">
        <f>'[2]TPM Perbaikan'!CL66</f>
        <v>75</v>
      </c>
      <c r="S160" s="232">
        <f>'[2]TPM Perbaikan'!CS66</f>
        <v>81.958333333333329</v>
      </c>
      <c r="T160" s="119">
        <f>'[2]TPM Perbaikan'!DB66</f>
        <v>78</v>
      </c>
      <c r="U160" s="227">
        <f>'[2]TPM Perbaikan'!EC66</f>
        <v>76</v>
      </c>
      <c r="V160" s="232">
        <f>'[2]TPM Perbaikan'!EQ66</f>
        <v>83.503125000000011</v>
      </c>
      <c r="W160" s="119">
        <f>'[2]TPM Perbaikan'!EV66</f>
        <v>77</v>
      </c>
      <c r="X160" s="119">
        <f>'[2]TPM Perbaikan'!FA66</f>
        <v>82.875</v>
      </c>
      <c r="Y160" s="262">
        <f>'[2]TPM Perbaikan'!GA66</f>
        <v>80.466666666666669</v>
      </c>
      <c r="Z160" s="263">
        <f>'[2]TPM Perbaikan'!IP66</f>
        <v>83.165079365079364</v>
      </c>
      <c r="AA160" s="228">
        <f t="shared" si="4"/>
        <v>79.033443168934255</v>
      </c>
      <c r="AB160" s="228">
        <f>'[2]TPM Perbaikan'!IT66</f>
        <v>82.419642857142861</v>
      </c>
      <c r="AC160" s="228">
        <f>'[2]TPM Perbaikan'!IU66</f>
        <v>78.900000000000006</v>
      </c>
      <c r="AD160" s="277" t="str">
        <f t="shared" si="5"/>
        <v>L U L U S</v>
      </c>
      <c r="AE160" s="152"/>
    </row>
    <row r="161" spans="1:31" x14ac:dyDescent="0.3">
      <c r="A161" s="84">
        <v>7</v>
      </c>
      <c r="B161" s="135">
        <v>19200152</v>
      </c>
      <c r="C161" s="135" t="s">
        <v>431</v>
      </c>
      <c r="D161" s="135"/>
      <c r="E161" s="135" t="s">
        <v>712</v>
      </c>
      <c r="F161" s="133" t="s">
        <v>713</v>
      </c>
      <c r="G161" s="87" t="s">
        <v>690</v>
      </c>
      <c r="H161" s="87" t="s">
        <v>460</v>
      </c>
      <c r="I161" s="148"/>
      <c r="J161" s="148"/>
      <c r="K161" s="149" t="s">
        <v>714</v>
      </c>
      <c r="L161" s="219" t="s">
        <v>715</v>
      </c>
      <c r="M161" s="232">
        <f>'[2]TPM Perbaikan'!Y67</f>
        <v>75</v>
      </c>
      <c r="N161" s="119">
        <f>'[2]TPM Perbaikan'!AN67</f>
        <v>77</v>
      </c>
      <c r="O161" s="119">
        <f>'[2]TPM Perbaikan'!BC67</f>
        <v>80</v>
      </c>
      <c r="P161" s="119">
        <f>'[2]TPM Perbaikan'!BR67</f>
        <v>76</v>
      </c>
      <c r="Q161" s="119">
        <f>'[2]TPM Perbaikan'!BY67</f>
        <v>78.5</v>
      </c>
      <c r="R161" s="227">
        <f>'[2]TPM Perbaikan'!CL67</f>
        <v>75</v>
      </c>
      <c r="S161" s="232">
        <f>'[2]TPM Perbaikan'!CS67</f>
        <v>77.25</v>
      </c>
      <c r="T161" s="119">
        <f>'[2]TPM Perbaikan'!DB67</f>
        <v>77.625</v>
      </c>
      <c r="U161" s="227">
        <f>'[2]TPM Perbaikan'!EC67</f>
        <v>76</v>
      </c>
      <c r="V161" s="232">
        <f>'[2]TPM Perbaikan'!EQ67</f>
        <v>76</v>
      </c>
      <c r="W161" s="119">
        <f>'[2]TPM Perbaikan'!EV67</f>
        <v>74</v>
      </c>
      <c r="X161" s="119">
        <f>'[2]TPM Perbaikan'!FA67</f>
        <v>79</v>
      </c>
      <c r="Y161" s="262">
        <f>'[2]TPM Perbaikan'!GA67</f>
        <v>78.516666666666666</v>
      </c>
      <c r="Z161" s="263">
        <f>'[2]TPM Perbaikan'!IP67</f>
        <v>78.613607503607497</v>
      </c>
      <c r="AA161" s="228">
        <f t="shared" si="4"/>
        <v>77.03609101216243</v>
      </c>
      <c r="AB161" s="228">
        <f>'[2]TPM Perbaikan'!IT67</f>
        <v>81.564285714285717</v>
      </c>
      <c r="AC161" s="228">
        <f>'[2]TPM Perbaikan'!IU67</f>
        <v>82.5</v>
      </c>
      <c r="AD161" s="277" t="str">
        <f t="shared" si="5"/>
        <v>L U L U S</v>
      </c>
      <c r="AE161" s="152"/>
    </row>
    <row r="162" spans="1:31" x14ac:dyDescent="0.3">
      <c r="A162" s="84">
        <v>8</v>
      </c>
      <c r="B162" s="135">
        <v>19200118</v>
      </c>
      <c r="C162" s="135" t="s">
        <v>432</v>
      </c>
      <c r="D162" s="135"/>
      <c r="E162" s="135" t="s">
        <v>716</v>
      </c>
      <c r="F162" s="133" t="s">
        <v>717</v>
      </c>
      <c r="G162" s="87" t="s">
        <v>690</v>
      </c>
      <c r="H162" s="87" t="s">
        <v>460</v>
      </c>
      <c r="I162" s="148"/>
      <c r="J162" s="148"/>
      <c r="K162" s="149" t="s">
        <v>718</v>
      </c>
      <c r="L162" s="219" t="s">
        <v>719</v>
      </c>
      <c r="M162" s="232">
        <f>'[2]TPM Perbaikan'!Y68</f>
        <v>76</v>
      </c>
      <c r="N162" s="119">
        <f>'[2]TPM Perbaikan'!AN68</f>
        <v>78</v>
      </c>
      <c r="O162" s="119">
        <f>'[2]TPM Perbaikan'!BC68</f>
        <v>80</v>
      </c>
      <c r="P162" s="119">
        <f>'[2]TPM Perbaikan'!BR68</f>
        <v>76</v>
      </c>
      <c r="Q162" s="119">
        <f>'[2]TPM Perbaikan'!BY68</f>
        <v>77.25</v>
      </c>
      <c r="R162" s="227">
        <f>'[2]TPM Perbaikan'!CL68</f>
        <v>75</v>
      </c>
      <c r="S162" s="232">
        <f>'[2]TPM Perbaikan'!CS68</f>
        <v>80.5</v>
      </c>
      <c r="T162" s="119">
        <f>'[2]TPM Perbaikan'!DB68</f>
        <v>80.5</v>
      </c>
      <c r="U162" s="227">
        <f>'[2]TPM Perbaikan'!EC68</f>
        <v>80</v>
      </c>
      <c r="V162" s="232">
        <f>'[2]TPM Perbaikan'!EQ68</f>
        <v>75</v>
      </c>
      <c r="W162" s="119">
        <f>'[2]TPM Perbaikan'!EV68</f>
        <v>75</v>
      </c>
      <c r="X162" s="119">
        <f>'[2]TPM Perbaikan'!FA68</f>
        <v>82</v>
      </c>
      <c r="Y162" s="262">
        <f>'[2]TPM Perbaikan'!GA68</f>
        <v>79.333333333333329</v>
      </c>
      <c r="Z162" s="263">
        <f>'[2]TPM Perbaikan'!IP68</f>
        <v>80.346031746031741</v>
      </c>
      <c r="AA162" s="228">
        <f t="shared" si="4"/>
        <v>78.209240362811798</v>
      </c>
      <c r="AB162" s="228">
        <f>'[2]TPM Perbaikan'!IT68</f>
        <v>84.474999999999994</v>
      </c>
      <c r="AC162" s="228">
        <f>'[2]TPM Perbaikan'!IU68</f>
        <v>82.6</v>
      </c>
      <c r="AD162" s="277" t="str">
        <f t="shared" si="5"/>
        <v>L U L U S</v>
      </c>
      <c r="AE162" s="152"/>
    </row>
    <row r="163" spans="1:31" x14ac:dyDescent="0.3">
      <c r="A163" s="84">
        <v>9</v>
      </c>
      <c r="B163" s="135">
        <v>19200157</v>
      </c>
      <c r="C163" s="135" t="s">
        <v>433</v>
      </c>
      <c r="D163" s="135"/>
      <c r="E163" s="135" t="s">
        <v>720</v>
      </c>
      <c r="F163" s="133" t="s">
        <v>721</v>
      </c>
      <c r="G163" s="87" t="s">
        <v>690</v>
      </c>
      <c r="H163" s="87" t="s">
        <v>460</v>
      </c>
      <c r="I163" s="148"/>
      <c r="J163" s="148"/>
      <c r="K163" s="149" t="s">
        <v>722</v>
      </c>
      <c r="L163" s="219" t="s">
        <v>723</v>
      </c>
      <c r="M163" s="232">
        <f>'[2]TPM Perbaikan'!Y69</f>
        <v>75</v>
      </c>
      <c r="N163" s="119">
        <f>'[2]TPM Perbaikan'!AN69</f>
        <v>76</v>
      </c>
      <c r="O163" s="119">
        <f>'[2]TPM Perbaikan'!BC69</f>
        <v>80</v>
      </c>
      <c r="P163" s="119">
        <f>'[2]TPM Perbaikan'!BR69</f>
        <v>76</v>
      </c>
      <c r="Q163" s="119">
        <f>'[2]TPM Perbaikan'!BY69</f>
        <v>78.75</v>
      </c>
      <c r="R163" s="227">
        <f>'[2]TPM Perbaikan'!CL69</f>
        <v>75</v>
      </c>
      <c r="S163" s="232">
        <f>'[2]TPM Perbaikan'!CS69</f>
        <v>78.416666666666671</v>
      </c>
      <c r="T163" s="119">
        <f>'[2]TPM Perbaikan'!DB69</f>
        <v>78</v>
      </c>
      <c r="U163" s="227">
        <f>'[2]TPM Perbaikan'!EC69</f>
        <v>80</v>
      </c>
      <c r="V163" s="232">
        <f>'[2]TPM Perbaikan'!EQ69</f>
        <v>75</v>
      </c>
      <c r="W163" s="119">
        <f>'[2]TPM Perbaikan'!EV69</f>
        <v>74</v>
      </c>
      <c r="X163" s="119">
        <f>'[2]TPM Perbaikan'!FA69</f>
        <v>76.75</v>
      </c>
      <c r="Y163" s="262">
        <f>'[2]TPM Perbaikan'!GA69</f>
        <v>81.333333333333329</v>
      </c>
      <c r="Z163" s="263">
        <f>'[2]TPM Perbaikan'!IP69</f>
        <v>79.252910052910053</v>
      </c>
      <c r="AA163" s="228">
        <f t="shared" si="4"/>
        <v>77.393065003779284</v>
      </c>
      <c r="AB163" s="228">
        <f>'[2]TPM Perbaikan'!IT69</f>
        <v>83.351785714285711</v>
      </c>
      <c r="AC163" s="228">
        <f>'[2]TPM Perbaikan'!IU69</f>
        <v>40.4</v>
      </c>
      <c r="AD163" s="277" t="str">
        <f t="shared" si="5"/>
        <v>L U L U S</v>
      </c>
      <c r="AE163" s="152"/>
    </row>
    <row r="164" spans="1:31" x14ac:dyDescent="0.3">
      <c r="A164" s="84">
        <v>10</v>
      </c>
      <c r="B164" s="135">
        <v>19200192</v>
      </c>
      <c r="C164" s="135" t="s">
        <v>434</v>
      </c>
      <c r="D164" s="135"/>
      <c r="E164" s="135" t="s">
        <v>724</v>
      </c>
      <c r="F164" s="133" t="s">
        <v>725</v>
      </c>
      <c r="G164" s="87" t="s">
        <v>690</v>
      </c>
      <c r="H164" s="87" t="s">
        <v>460</v>
      </c>
      <c r="I164" s="148"/>
      <c r="J164" s="148"/>
      <c r="K164" s="149" t="s">
        <v>726</v>
      </c>
      <c r="L164" s="219" t="s">
        <v>727</v>
      </c>
      <c r="M164" s="232">
        <f>'[2]TPM Perbaikan'!Y70</f>
        <v>75</v>
      </c>
      <c r="N164" s="119">
        <f>'[2]TPM Perbaikan'!AN70</f>
        <v>75</v>
      </c>
      <c r="O164" s="119">
        <f>'[2]TPM Perbaikan'!BC70</f>
        <v>80</v>
      </c>
      <c r="P164" s="119">
        <f>'[2]TPM Perbaikan'!BR70</f>
        <v>76</v>
      </c>
      <c r="Q164" s="119">
        <f>'[2]TPM Perbaikan'!BY70</f>
        <v>80</v>
      </c>
      <c r="R164" s="227">
        <f>'[2]TPM Perbaikan'!CL70</f>
        <v>75</v>
      </c>
      <c r="S164" s="232">
        <f>'[2]TPM Perbaikan'!CS70</f>
        <v>79.5</v>
      </c>
      <c r="T164" s="119">
        <f>'[2]TPM Perbaikan'!DB70</f>
        <v>77.75</v>
      </c>
      <c r="U164" s="227">
        <f>'[2]TPM Perbaikan'!EC70</f>
        <v>80</v>
      </c>
      <c r="V164" s="232">
        <f>'[2]TPM Perbaikan'!EQ70</f>
        <v>81.899999999999991</v>
      </c>
      <c r="W164" s="119">
        <f>'[2]TPM Perbaikan'!EV70</f>
        <v>76</v>
      </c>
      <c r="X164" s="119">
        <f>'[2]TPM Perbaikan'!FA70</f>
        <v>75.5</v>
      </c>
      <c r="Y164" s="262">
        <f>'[2]TPM Perbaikan'!GA70</f>
        <v>79.266666666666666</v>
      </c>
      <c r="Z164" s="263">
        <f>'[2]TPM Perbaikan'!IP70</f>
        <v>78.87671957671958</v>
      </c>
      <c r="AA164" s="228">
        <f t="shared" si="4"/>
        <v>77.84238473167045</v>
      </c>
      <c r="AB164" s="228">
        <f>'[2]TPM Perbaikan'!IT70</f>
        <v>85.830357142857139</v>
      </c>
      <c r="AC164" s="228">
        <f>'[2]TPM Perbaikan'!IU70</f>
        <v>88.5</v>
      </c>
      <c r="AD164" s="277" t="str">
        <f t="shared" si="5"/>
        <v>L U L U S</v>
      </c>
      <c r="AE164" s="152"/>
    </row>
    <row r="165" spans="1:31" x14ac:dyDescent="0.3">
      <c r="A165" s="84">
        <v>11</v>
      </c>
      <c r="B165" s="135">
        <v>19200193</v>
      </c>
      <c r="C165" s="135" t="s">
        <v>435</v>
      </c>
      <c r="D165" s="135"/>
      <c r="E165" s="135" t="s">
        <v>728</v>
      </c>
      <c r="F165" s="133" t="s">
        <v>729</v>
      </c>
      <c r="G165" s="87" t="s">
        <v>690</v>
      </c>
      <c r="H165" s="87" t="s">
        <v>460</v>
      </c>
      <c r="I165" s="148"/>
      <c r="J165" s="148"/>
      <c r="K165" s="149" t="s">
        <v>730</v>
      </c>
      <c r="L165" s="219" t="s">
        <v>731</v>
      </c>
      <c r="M165" s="232">
        <f>'[2]TPM Perbaikan'!Y71</f>
        <v>75</v>
      </c>
      <c r="N165" s="119">
        <f>'[2]TPM Perbaikan'!AN71</f>
        <v>77</v>
      </c>
      <c r="O165" s="119">
        <f>'[2]TPM Perbaikan'!BC71</f>
        <v>80</v>
      </c>
      <c r="P165" s="119">
        <f>'[2]TPM Perbaikan'!BR71</f>
        <v>76</v>
      </c>
      <c r="Q165" s="119">
        <f>'[2]TPM Perbaikan'!BY71</f>
        <v>80</v>
      </c>
      <c r="R165" s="227">
        <f>'[2]TPM Perbaikan'!CL71</f>
        <v>75</v>
      </c>
      <c r="S165" s="232">
        <f>'[2]TPM Perbaikan'!CS71</f>
        <v>78.708333333333329</v>
      </c>
      <c r="T165" s="119">
        <f>'[2]TPM Perbaikan'!DB71</f>
        <v>78.625</v>
      </c>
      <c r="U165" s="227">
        <f>'[2]TPM Perbaikan'!EC71</f>
        <v>80</v>
      </c>
      <c r="V165" s="232">
        <f>'[2]TPM Perbaikan'!EQ71</f>
        <v>82</v>
      </c>
      <c r="W165" s="119">
        <f>'[2]TPM Perbaikan'!EV71</f>
        <v>75</v>
      </c>
      <c r="X165" s="119">
        <f>'[2]TPM Perbaikan'!FA71</f>
        <v>82</v>
      </c>
      <c r="Y165" s="262">
        <f>'[2]TPM Perbaikan'!GA71</f>
        <v>80.166666666666671</v>
      </c>
      <c r="Z165" s="263">
        <f>'[2]TPM Perbaikan'!IP71</f>
        <v>81.649206349206352</v>
      </c>
      <c r="AA165" s="228">
        <f t="shared" si="4"/>
        <v>78.653514739229038</v>
      </c>
      <c r="AB165" s="228">
        <f>'[2]TPM Perbaikan'!IT71</f>
        <v>84.464285714285722</v>
      </c>
      <c r="AC165" s="228">
        <f>'[2]TPM Perbaikan'!IU71</f>
        <v>80</v>
      </c>
      <c r="AD165" s="277" t="str">
        <f t="shared" si="5"/>
        <v>L U L U S</v>
      </c>
      <c r="AE165" s="152"/>
    </row>
    <row r="166" spans="1:31" x14ac:dyDescent="0.3">
      <c r="A166" s="84">
        <v>12</v>
      </c>
      <c r="B166" s="135">
        <v>19200194</v>
      </c>
      <c r="C166" s="135" t="s">
        <v>436</v>
      </c>
      <c r="D166" s="135"/>
      <c r="E166" s="135" t="s">
        <v>732</v>
      </c>
      <c r="F166" s="133" t="s">
        <v>733</v>
      </c>
      <c r="G166" s="87" t="s">
        <v>690</v>
      </c>
      <c r="H166" s="87" t="s">
        <v>460</v>
      </c>
      <c r="I166" s="148"/>
      <c r="J166" s="148"/>
      <c r="K166" s="149" t="s">
        <v>734</v>
      </c>
      <c r="L166" s="219" t="s">
        <v>735</v>
      </c>
      <c r="M166" s="232">
        <f>'[2]TPM Perbaikan'!Y72</f>
        <v>82</v>
      </c>
      <c r="N166" s="119">
        <f>'[2]TPM Perbaikan'!AN72</f>
        <v>85</v>
      </c>
      <c r="O166" s="119">
        <f>'[2]TPM Perbaikan'!BC72</f>
        <v>90</v>
      </c>
      <c r="P166" s="119">
        <f>'[2]TPM Perbaikan'!BR72</f>
        <v>79</v>
      </c>
      <c r="Q166" s="119">
        <f>'[2]TPM Perbaikan'!BY72</f>
        <v>77.5</v>
      </c>
      <c r="R166" s="227">
        <f>'[2]TPM Perbaikan'!CL72</f>
        <v>80</v>
      </c>
      <c r="S166" s="232">
        <f>'[2]TPM Perbaikan'!CS72</f>
        <v>81.583333333333329</v>
      </c>
      <c r="T166" s="119">
        <f>'[2]TPM Perbaikan'!DB72</f>
        <v>79.25</v>
      </c>
      <c r="U166" s="227">
        <f>'[2]TPM Perbaikan'!EC72</f>
        <v>80</v>
      </c>
      <c r="V166" s="232">
        <f>'[2]TPM Perbaikan'!EQ72</f>
        <v>77.5</v>
      </c>
      <c r="W166" s="119">
        <f>'[2]TPM Perbaikan'!EV72</f>
        <v>75</v>
      </c>
      <c r="X166" s="119">
        <f>'[2]TPM Perbaikan'!FA72</f>
        <v>79.375</v>
      </c>
      <c r="Y166" s="262">
        <f>'[2]TPM Perbaikan'!GA72</f>
        <v>78.649999999999991</v>
      </c>
      <c r="Z166" s="263">
        <f>'[2]TPM Perbaikan'!IP72</f>
        <v>83.251851851851853</v>
      </c>
      <c r="AA166" s="228">
        <f t="shared" si="4"/>
        <v>80.579298941798939</v>
      </c>
      <c r="AB166" s="228">
        <f>'[2]TPM Perbaikan'!IT72</f>
        <v>82.092857142857142</v>
      </c>
      <c r="AC166" s="228">
        <f>'[2]TPM Perbaikan'!IU72</f>
        <v>80.8</v>
      </c>
      <c r="AD166" s="277" t="str">
        <f t="shared" si="5"/>
        <v>L U L U S</v>
      </c>
      <c r="AE166" s="152"/>
    </row>
    <row r="167" spans="1:31" x14ac:dyDescent="0.3">
      <c r="A167" s="84">
        <v>13</v>
      </c>
      <c r="B167" s="135">
        <v>19200159</v>
      </c>
      <c r="C167" s="135" t="s">
        <v>437</v>
      </c>
      <c r="D167" s="135"/>
      <c r="E167" s="135" t="s">
        <v>736</v>
      </c>
      <c r="F167" s="133" t="s">
        <v>737</v>
      </c>
      <c r="G167" s="87" t="s">
        <v>690</v>
      </c>
      <c r="H167" s="87" t="s">
        <v>460</v>
      </c>
      <c r="I167" s="148"/>
      <c r="J167" s="148"/>
      <c r="K167" s="149" t="s">
        <v>738</v>
      </c>
      <c r="L167" s="219" t="s">
        <v>739</v>
      </c>
      <c r="M167" s="232">
        <f>'[2]TPM Perbaikan'!Y73</f>
        <v>75</v>
      </c>
      <c r="N167" s="119">
        <f>'[2]TPM Perbaikan'!AN73</f>
        <v>78</v>
      </c>
      <c r="O167" s="119">
        <f>'[2]TPM Perbaikan'!BC73</f>
        <v>80</v>
      </c>
      <c r="P167" s="119">
        <f>'[2]TPM Perbaikan'!BR73</f>
        <v>75</v>
      </c>
      <c r="Q167" s="119">
        <f>'[2]TPM Perbaikan'!BY73</f>
        <v>78</v>
      </c>
      <c r="R167" s="227">
        <f>'[2]TPM Perbaikan'!CL73</f>
        <v>75</v>
      </c>
      <c r="S167" s="232">
        <f>'[2]TPM Perbaikan'!CS73</f>
        <v>78.916666666666671</v>
      </c>
      <c r="T167" s="119">
        <f>'[2]TPM Perbaikan'!DB73</f>
        <v>77.75</v>
      </c>
      <c r="U167" s="227">
        <f>'[2]TPM Perbaikan'!EC73</f>
        <v>76</v>
      </c>
      <c r="V167" s="232">
        <f>'[2]TPM Perbaikan'!EQ73</f>
        <v>77</v>
      </c>
      <c r="W167" s="119">
        <f>'[2]TPM Perbaikan'!EV73</f>
        <v>74</v>
      </c>
      <c r="X167" s="119">
        <f>'[2]TPM Perbaikan'!FA73</f>
        <v>74.625</v>
      </c>
      <c r="Y167" s="262">
        <f>'[2]TPM Perbaikan'!GA73</f>
        <v>78.666666666666671</v>
      </c>
      <c r="Z167" s="263">
        <f>'[2]TPM Perbaikan'!IP73</f>
        <v>78.368253968253967</v>
      </c>
      <c r="AA167" s="228">
        <f t="shared" si="4"/>
        <v>76.880470521541952</v>
      </c>
      <c r="AB167" s="228">
        <f>'[2]TPM Perbaikan'!IT73</f>
        <v>84.866071428571431</v>
      </c>
      <c r="AC167" s="228">
        <f>'[2]TPM Perbaikan'!IU73</f>
        <v>82.375</v>
      </c>
      <c r="AD167" s="277" t="str">
        <f t="shared" si="5"/>
        <v>L U L U S</v>
      </c>
      <c r="AE167" s="152"/>
    </row>
    <row r="168" spans="1:31" x14ac:dyDescent="0.3">
      <c r="A168" s="84">
        <v>14</v>
      </c>
      <c r="B168" s="135">
        <v>19200200</v>
      </c>
      <c r="C168" s="135" t="s">
        <v>438</v>
      </c>
      <c r="D168" s="135"/>
      <c r="E168" s="135" t="s">
        <v>740</v>
      </c>
      <c r="F168" s="133" t="s">
        <v>741</v>
      </c>
      <c r="G168" s="87" t="s">
        <v>690</v>
      </c>
      <c r="H168" s="87" t="s">
        <v>460</v>
      </c>
      <c r="I168" s="148"/>
      <c r="J168" s="148"/>
      <c r="K168" s="149" t="s">
        <v>742</v>
      </c>
      <c r="L168" s="219" t="s">
        <v>743</v>
      </c>
      <c r="M168" s="232">
        <f>'[2]TPM Perbaikan'!Y74</f>
        <v>75</v>
      </c>
      <c r="N168" s="119">
        <f>'[2]TPM Perbaikan'!AN74</f>
        <v>77</v>
      </c>
      <c r="O168" s="119">
        <f>'[2]TPM Perbaikan'!BC74</f>
        <v>80</v>
      </c>
      <c r="P168" s="119">
        <f>'[2]TPM Perbaikan'!BR74</f>
        <v>76</v>
      </c>
      <c r="Q168" s="119">
        <f>'[2]TPM Perbaikan'!BY74</f>
        <v>83.5</v>
      </c>
      <c r="R168" s="227">
        <f>'[2]TPM Perbaikan'!CL74</f>
        <v>75</v>
      </c>
      <c r="S168" s="232">
        <f>'[2]TPM Perbaikan'!CS74</f>
        <v>85.75</v>
      </c>
      <c r="T168" s="119">
        <f>'[2]TPM Perbaikan'!DB74</f>
        <v>78.125</v>
      </c>
      <c r="U168" s="227">
        <f>'[2]TPM Perbaikan'!EC74</f>
        <v>80</v>
      </c>
      <c r="V168" s="232">
        <f>'[2]TPM Perbaikan'!EQ74</f>
        <v>85.190625000000011</v>
      </c>
      <c r="W168" s="119">
        <f>'[2]TPM Perbaikan'!EV74</f>
        <v>79</v>
      </c>
      <c r="X168" s="119">
        <f>'[2]TPM Perbaikan'!FA74</f>
        <v>83.375</v>
      </c>
      <c r="Y168" s="262">
        <f>'[2]TPM Perbaikan'!GA74</f>
        <v>81.766666666666666</v>
      </c>
      <c r="Z168" s="263">
        <f>'[2]TPM Perbaikan'!IP74</f>
        <v>84.1100529100529</v>
      </c>
      <c r="AA168" s="228">
        <f t="shared" si="4"/>
        <v>80.272667469765679</v>
      </c>
      <c r="AB168" s="228">
        <f>'[2]TPM Perbaikan'!IT74</f>
        <v>85.623214285714283</v>
      </c>
      <c r="AC168" s="228">
        <f>'[2]TPM Perbaikan'!IU74</f>
        <v>81.8</v>
      </c>
      <c r="AD168" s="277" t="str">
        <f t="shared" si="5"/>
        <v>L U L U S</v>
      </c>
      <c r="AE168" s="152"/>
    </row>
    <row r="169" spans="1:31" x14ac:dyDescent="0.3">
      <c r="A169" s="84">
        <v>15</v>
      </c>
      <c r="B169" s="135">
        <v>19200126</v>
      </c>
      <c r="C169" s="135" t="s">
        <v>439</v>
      </c>
      <c r="D169" s="135"/>
      <c r="E169" s="135" t="s">
        <v>744</v>
      </c>
      <c r="F169" s="133" t="s">
        <v>745</v>
      </c>
      <c r="G169" s="87" t="s">
        <v>690</v>
      </c>
      <c r="H169" s="87" t="s">
        <v>460</v>
      </c>
      <c r="I169" s="148"/>
      <c r="J169" s="148"/>
      <c r="K169" s="149" t="s">
        <v>746</v>
      </c>
      <c r="L169" s="219" t="s">
        <v>747</v>
      </c>
      <c r="M169" s="232">
        <f>'[2]TPM Perbaikan'!Y75</f>
        <v>77</v>
      </c>
      <c r="N169" s="119">
        <f>'[2]TPM Perbaikan'!AN75</f>
        <v>77</v>
      </c>
      <c r="O169" s="119">
        <f>'[2]TPM Perbaikan'!BC75</f>
        <v>80</v>
      </c>
      <c r="P169" s="119">
        <f>'[2]TPM Perbaikan'!BR75</f>
        <v>76</v>
      </c>
      <c r="Q169" s="119">
        <f>'[2]TPM Perbaikan'!BY75</f>
        <v>78.25</v>
      </c>
      <c r="R169" s="227">
        <f>'[2]TPM Perbaikan'!CL75</f>
        <v>75</v>
      </c>
      <c r="S169" s="232">
        <f>'[2]TPM Perbaikan'!CS75</f>
        <v>76.458333333333329</v>
      </c>
      <c r="T169" s="119">
        <f>'[2]TPM Perbaikan'!DB75</f>
        <v>78.625</v>
      </c>
      <c r="U169" s="227">
        <f>'[2]TPM Perbaikan'!EC75</f>
        <v>80</v>
      </c>
      <c r="V169" s="232">
        <f>'[2]TPM Perbaikan'!EQ75</f>
        <v>75</v>
      </c>
      <c r="W169" s="119">
        <f>'[2]TPM Perbaikan'!EV75</f>
        <v>73</v>
      </c>
      <c r="X169" s="119">
        <f>'[2]TPM Perbaikan'!FA75</f>
        <v>77.5</v>
      </c>
      <c r="Y169" s="262">
        <f>'[2]TPM Perbaikan'!GA75</f>
        <v>78.5</v>
      </c>
      <c r="Z169" s="263">
        <f>'[2]TPM Perbaikan'!IP75</f>
        <v>79.990476190476187</v>
      </c>
      <c r="AA169" s="228">
        <f t="shared" si="4"/>
        <v>77.308843537414973</v>
      </c>
      <c r="AB169" s="228">
        <f>'[2]TPM Perbaikan'!IT75</f>
        <v>86.230357142857144</v>
      </c>
      <c r="AC169" s="228">
        <f>'[2]TPM Perbaikan'!IU75</f>
        <v>84.2</v>
      </c>
      <c r="AD169" s="277" t="str">
        <f t="shared" si="5"/>
        <v>L U L U S</v>
      </c>
      <c r="AE169" s="152"/>
    </row>
    <row r="170" spans="1:31" x14ac:dyDescent="0.3">
      <c r="A170" s="84">
        <v>16</v>
      </c>
      <c r="B170" s="135">
        <v>19200164</v>
      </c>
      <c r="C170" s="135" t="s">
        <v>440</v>
      </c>
      <c r="D170" s="135"/>
      <c r="E170" s="135" t="s">
        <v>748</v>
      </c>
      <c r="F170" s="133" t="s">
        <v>749</v>
      </c>
      <c r="G170" s="87" t="s">
        <v>690</v>
      </c>
      <c r="H170" s="87" t="s">
        <v>460</v>
      </c>
      <c r="I170" s="148"/>
      <c r="J170" s="148"/>
      <c r="K170" s="149" t="s">
        <v>750</v>
      </c>
      <c r="L170" s="219" t="s">
        <v>751</v>
      </c>
      <c r="M170" s="232">
        <f>'[2]TPM Perbaikan'!Y76</f>
        <v>76</v>
      </c>
      <c r="N170" s="119">
        <f>'[2]TPM Perbaikan'!AN76</f>
        <v>77</v>
      </c>
      <c r="O170" s="119">
        <f>'[2]TPM Perbaikan'!BC76</f>
        <v>80</v>
      </c>
      <c r="P170" s="119">
        <f>'[2]TPM Perbaikan'!BR76</f>
        <v>75</v>
      </c>
      <c r="Q170" s="119">
        <f>'[2]TPM Perbaikan'!BY76</f>
        <v>78.25</v>
      </c>
      <c r="R170" s="227">
        <f>'[2]TPM Perbaikan'!CL76</f>
        <v>75</v>
      </c>
      <c r="S170" s="232">
        <f>'[2]TPM Perbaikan'!CS76</f>
        <v>78.666666666666671</v>
      </c>
      <c r="T170" s="119">
        <f>'[2]TPM Perbaikan'!DB76</f>
        <v>77.125</v>
      </c>
      <c r="U170" s="227">
        <f>'[2]TPM Perbaikan'!EC76</f>
        <v>80</v>
      </c>
      <c r="V170" s="232">
        <f>'[2]TPM Perbaikan'!EQ76</f>
        <v>77</v>
      </c>
      <c r="W170" s="119">
        <f>'[2]TPM Perbaikan'!EV76</f>
        <v>74</v>
      </c>
      <c r="X170" s="119">
        <f>'[2]TPM Perbaikan'!FA76</f>
        <v>83</v>
      </c>
      <c r="Y170" s="262">
        <f>'[2]TPM Perbaikan'!GA76</f>
        <v>78.333333333333329</v>
      </c>
      <c r="Z170" s="263">
        <f>'[2]TPM Perbaikan'!IP76</f>
        <v>84.851851851851848</v>
      </c>
      <c r="AA170" s="228">
        <f t="shared" si="4"/>
        <v>78.159060846560834</v>
      </c>
      <c r="AB170" s="228">
        <f>'[2]TPM Perbaikan'!IT76</f>
        <v>84.48571428571428</v>
      </c>
      <c r="AC170" s="228">
        <f>'[2]TPM Perbaikan'!IU76</f>
        <v>86.4</v>
      </c>
      <c r="AD170" s="277" t="str">
        <f t="shared" si="5"/>
        <v>L U L U S</v>
      </c>
      <c r="AE170" s="152"/>
    </row>
    <row r="171" spans="1:31" x14ac:dyDescent="0.3">
      <c r="A171" s="84">
        <v>17</v>
      </c>
      <c r="B171" s="135">
        <v>19200201</v>
      </c>
      <c r="C171" s="135" t="s">
        <v>441</v>
      </c>
      <c r="D171" s="135"/>
      <c r="E171" s="135" t="s">
        <v>752</v>
      </c>
      <c r="F171" s="133" t="s">
        <v>753</v>
      </c>
      <c r="G171" s="87" t="s">
        <v>690</v>
      </c>
      <c r="H171" s="87" t="s">
        <v>460</v>
      </c>
      <c r="I171" s="148"/>
      <c r="J171" s="148"/>
      <c r="K171" s="149" t="s">
        <v>754</v>
      </c>
      <c r="L171" s="219" t="s">
        <v>670</v>
      </c>
      <c r="M171" s="232">
        <f>'[2]TPM Perbaikan'!Y77</f>
        <v>80</v>
      </c>
      <c r="N171" s="119">
        <f>'[2]TPM Perbaikan'!AN77</f>
        <v>76</v>
      </c>
      <c r="O171" s="119">
        <f>'[2]TPM Perbaikan'!BC77</f>
        <v>80</v>
      </c>
      <c r="P171" s="119">
        <f>'[2]TPM Perbaikan'!BR77</f>
        <v>76</v>
      </c>
      <c r="Q171" s="119">
        <f>'[2]TPM Perbaikan'!BY77</f>
        <v>77.75</v>
      </c>
      <c r="R171" s="227">
        <f>'[2]TPM Perbaikan'!CL77</f>
        <v>78</v>
      </c>
      <c r="S171" s="232">
        <f>'[2]TPM Perbaikan'!CS77</f>
        <v>84</v>
      </c>
      <c r="T171" s="119">
        <f>'[2]TPM Perbaikan'!DB77</f>
        <v>79.875</v>
      </c>
      <c r="U171" s="227">
        <f>'[2]TPM Perbaikan'!EC77</f>
        <v>76</v>
      </c>
      <c r="V171" s="232">
        <f>'[2]TPM Perbaikan'!EQ77</f>
        <v>82</v>
      </c>
      <c r="W171" s="119">
        <f>'[2]TPM Perbaikan'!EV77</f>
        <v>76</v>
      </c>
      <c r="X171" s="119">
        <f>'[2]TPM Perbaikan'!FA77</f>
        <v>83.375</v>
      </c>
      <c r="Y171" s="262">
        <f>'[2]TPM Perbaikan'!GA77</f>
        <v>80.5</v>
      </c>
      <c r="Z171" s="263">
        <f>'[2]TPM Perbaikan'!IP77</f>
        <v>85.180423280423284</v>
      </c>
      <c r="AA171" s="228">
        <f t="shared" si="4"/>
        <v>79.620030234315962</v>
      </c>
      <c r="AB171" s="228">
        <f>'[2]TPM Perbaikan'!IT77</f>
        <v>83.860714285714295</v>
      </c>
      <c r="AC171" s="228">
        <f>'[2]TPM Perbaikan'!IU77</f>
        <v>82.4</v>
      </c>
      <c r="AD171" s="277" t="str">
        <f t="shared" si="5"/>
        <v>L U L U S</v>
      </c>
      <c r="AE171" s="152"/>
    </row>
    <row r="172" spans="1:31" x14ac:dyDescent="0.3">
      <c r="A172" s="84">
        <v>18</v>
      </c>
      <c r="B172" s="135">
        <v>19200165</v>
      </c>
      <c r="C172" s="135" t="s">
        <v>442</v>
      </c>
      <c r="D172" s="135"/>
      <c r="E172" s="135" t="s">
        <v>755</v>
      </c>
      <c r="F172" s="133" t="s">
        <v>756</v>
      </c>
      <c r="G172" s="87" t="s">
        <v>690</v>
      </c>
      <c r="H172" s="87" t="s">
        <v>460</v>
      </c>
      <c r="I172" s="148"/>
      <c r="J172" s="148"/>
      <c r="K172" s="149" t="s">
        <v>757</v>
      </c>
      <c r="L172" s="219" t="s">
        <v>758</v>
      </c>
      <c r="M172" s="232">
        <f>'[2]TPM Perbaikan'!Y78</f>
        <v>75</v>
      </c>
      <c r="N172" s="119">
        <f>'[2]TPM Perbaikan'!AN78</f>
        <v>75</v>
      </c>
      <c r="O172" s="119">
        <f>'[2]TPM Perbaikan'!BC78</f>
        <v>80</v>
      </c>
      <c r="P172" s="119">
        <f>'[2]TPM Perbaikan'!BR78</f>
        <v>75</v>
      </c>
      <c r="Q172" s="119">
        <f>'[2]TPM Perbaikan'!BY78</f>
        <v>79</v>
      </c>
      <c r="R172" s="227">
        <f>'[2]TPM Perbaikan'!CL78</f>
        <v>75</v>
      </c>
      <c r="S172" s="232">
        <f>'[2]TPM Perbaikan'!CS78</f>
        <v>79.25</v>
      </c>
      <c r="T172" s="119">
        <f>'[2]TPM Perbaikan'!DB78</f>
        <v>77.625</v>
      </c>
      <c r="U172" s="227">
        <f>'[2]TPM Perbaikan'!EC78</f>
        <v>80</v>
      </c>
      <c r="V172" s="232">
        <f>'[2]TPM Perbaikan'!EQ78</f>
        <v>82.5</v>
      </c>
      <c r="W172" s="119">
        <f>'[2]TPM Perbaikan'!EV78</f>
        <v>74</v>
      </c>
      <c r="X172" s="119">
        <f>'[2]TPM Perbaikan'!FA78</f>
        <v>82.5</v>
      </c>
      <c r="Y172" s="262">
        <f>'[2]TPM Perbaikan'!GA78</f>
        <v>79.399999999999991</v>
      </c>
      <c r="Z172" s="263">
        <f>'[2]TPM Perbaikan'!IP78</f>
        <v>83.602116402116408</v>
      </c>
      <c r="AA172" s="228">
        <f t="shared" si="4"/>
        <v>78.419794028722592</v>
      </c>
      <c r="AB172" s="228">
        <f>'[2]TPM Perbaikan'!IT78</f>
        <v>83.967857142857142</v>
      </c>
      <c r="AC172" s="228">
        <f>'[2]TPM Perbaikan'!IU78</f>
        <v>83.5</v>
      </c>
      <c r="AD172" s="277" t="str">
        <f t="shared" si="5"/>
        <v>L U L U S</v>
      </c>
      <c r="AE172" s="152"/>
    </row>
    <row r="173" spans="1:31" x14ac:dyDescent="0.3">
      <c r="A173" s="84">
        <v>19</v>
      </c>
      <c r="B173" s="135">
        <v>19200129</v>
      </c>
      <c r="C173" s="135" t="s">
        <v>443</v>
      </c>
      <c r="D173" s="135"/>
      <c r="E173" s="135" t="s">
        <v>759</v>
      </c>
      <c r="F173" s="133" t="s">
        <v>760</v>
      </c>
      <c r="G173" s="87" t="s">
        <v>690</v>
      </c>
      <c r="H173" s="87" t="s">
        <v>460</v>
      </c>
      <c r="I173" s="148"/>
      <c r="J173" s="148"/>
      <c r="K173" s="149" t="s">
        <v>761</v>
      </c>
      <c r="L173" s="219" t="s">
        <v>762</v>
      </c>
      <c r="M173" s="232">
        <f>'[2]TPM Perbaikan'!Y79</f>
        <v>77</v>
      </c>
      <c r="N173" s="119">
        <f>'[2]TPM Perbaikan'!AN79</f>
        <v>77</v>
      </c>
      <c r="O173" s="119">
        <f>'[2]TPM Perbaikan'!BC79</f>
        <v>80</v>
      </c>
      <c r="P173" s="119">
        <f>'[2]TPM Perbaikan'!BR79</f>
        <v>76</v>
      </c>
      <c r="Q173" s="119">
        <f>'[2]TPM Perbaikan'!BY79</f>
        <v>80</v>
      </c>
      <c r="R173" s="227">
        <f>'[2]TPM Perbaikan'!CL79</f>
        <v>85</v>
      </c>
      <c r="S173" s="232">
        <f>'[2]TPM Perbaikan'!CS79</f>
        <v>81</v>
      </c>
      <c r="T173" s="119">
        <f>'[2]TPM Perbaikan'!DB79</f>
        <v>77.625</v>
      </c>
      <c r="U173" s="227">
        <f>'[2]TPM Perbaikan'!EC79</f>
        <v>80</v>
      </c>
      <c r="V173" s="232">
        <f>'[2]TPM Perbaikan'!EQ79</f>
        <v>82.021874999999994</v>
      </c>
      <c r="W173" s="119">
        <f>'[2]TPM Perbaikan'!EV79</f>
        <v>75</v>
      </c>
      <c r="X173" s="119">
        <f>'[2]TPM Perbaikan'!FA79</f>
        <v>80.75</v>
      </c>
      <c r="Y173" s="262">
        <f>'[2]TPM Perbaikan'!GA79</f>
        <v>79.333333333333329</v>
      </c>
      <c r="Z173" s="263">
        <f>'[2]TPM Perbaikan'!IP79</f>
        <v>84.462433862433855</v>
      </c>
      <c r="AA173" s="228">
        <f t="shared" si="4"/>
        <v>79.656617299697672</v>
      </c>
      <c r="AB173" s="228">
        <f>'[2]TPM Perbaikan'!IT79</f>
        <v>84.003571428571433</v>
      </c>
      <c r="AC173" s="228">
        <f>'[2]TPM Perbaikan'!IU79</f>
        <v>84.1</v>
      </c>
      <c r="AD173" s="277" t="str">
        <f t="shared" si="5"/>
        <v>L U L U S</v>
      </c>
      <c r="AE173" s="152"/>
    </row>
    <row r="174" spans="1:31" x14ac:dyDescent="0.3">
      <c r="A174" s="84">
        <v>20</v>
      </c>
      <c r="B174" s="135">
        <v>19200202</v>
      </c>
      <c r="C174" s="135" t="s">
        <v>444</v>
      </c>
      <c r="D174" s="135"/>
      <c r="E174" s="135" t="s">
        <v>763</v>
      </c>
      <c r="F174" s="133" t="s">
        <v>764</v>
      </c>
      <c r="G174" s="87" t="s">
        <v>690</v>
      </c>
      <c r="H174" s="87" t="s">
        <v>460</v>
      </c>
      <c r="I174" s="148"/>
      <c r="J174" s="148"/>
      <c r="K174" s="149" t="s">
        <v>765</v>
      </c>
      <c r="L174" s="219" t="s">
        <v>766</v>
      </c>
      <c r="M174" s="232">
        <f>'[2]TPM Perbaikan'!Y80</f>
        <v>80</v>
      </c>
      <c r="N174" s="119">
        <f>'[2]TPM Perbaikan'!AN80</f>
        <v>78</v>
      </c>
      <c r="O174" s="119">
        <f>'[2]TPM Perbaikan'!BC80</f>
        <v>80</v>
      </c>
      <c r="P174" s="119">
        <f>'[2]TPM Perbaikan'!BR80</f>
        <v>76</v>
      </c>
      <c r="Q174" s="119">
        <f>'[2]TPM Perbaikan'!BY80</f>
        <v>80</v>
      </c>
      <c r="R174" s="227">
        <f>'[2]TPM Perbaikan'!CL80</f>
        <v>75</v>
      </c>
      <c r="S174" s="232">
        <f>'[2]TPM Perbaikan'!CS80</f>
        <v>83</v>
      </c>
      <c r="T174" s="119">
        <f>'[2]TPM Perbaikan'!DB80</f>
        <v>80.125</v>
      </c>
      <c r="U174" s="227">
        <f>'[2]TPM Perbaikan'!EC80</f>
        <v>80</v>
      </c>
      <c r="V174" s="232">
        <f>'[2]TPM Perbaikan'!EQ80</f>
        <v>82.537499999999994</v>
      </c>
      <c r="W174" s="119">
        <f>'[2]TPM Perbaikan'!EV80</f>
        <v>75</v>
      </c>
      <c r="X174" s="119">
        <f>'[2]TPM Perbaikan'!FA80</f>
        <v>80.75</v>
      </c>
      <c r="Y174" s="262">
        <f>'[2]TPM Perbaikan'!GA80</f>
        <v>81.600000000000009</v>
      </c>
      <c r="Z174" s="263">
        <f>'[2]TPM Perbaikan'!IP80</f>
        <v>86.511111111111106</v>
      </c>
      <c r="AA174" s="228">
        <f t="shared" si="4"/>
        <v>79.894543650793665</v>
      </c>
      <c r="AB174" s="228">
        <f>'[2]TPM Perbaikan'!IT80</f>
        <v>83.396428571428572</v>
      </c>
      <c r="AC174" s="228">
        <f>'[2]TPM Perbaikan'!IU80</f>
        <v>80.7</v>
      </c>
      <c r="AD174" s="277" t="str">
        <f t="shared" si="5"/>
        <v>L U L U S</v>
      </c>
      <c r="AE174" s="152"/>
    </row>
    <row r="175" spans="1:31" x14ac:dyDescent="0.3">
      <c r="A175" s="84">
        <v>21</v>
      </c>
      <c r="B175" s="135">
        <v>19200131</v>
      </c>
      <c r="C175" s="135" t="s">
        <v>445</v>
      </c>
      <c r="D175" s="135"/>
      <c r="E175" s="135" t="s">
        <v>767</v>
      </c>
      <c r="F175" s="133" t="s">
        <v>768</v>
      </c>
      <c r="G175" s="87" t="s">
        <v>690</v>
      </c>
      <c r="H175" s="87" t="s">
        <v>460</v>
      </c>
      <c r="I175" s="148"/>
      <c r="J175" s="148"/>
      <c r="K175" s="149" t="s">
        <v>769</v>
      </c>
      <c r="L175" s="219" t="s">
        <v>770</v>
      </c>
      <c r="M175" s="232">
        <f>'[2]TPM Perbaikan'!Y81</f>
        <v>78</v>
      </c>
      <c r="N175" s="119">
        <f>'[2]TPM Perbaikan'!AN81</f>
        <v>78</v>
      </c>
      <c r="O175" s="119">
        <f>'[2]TPM Perbaikan'!BC81</f>
        <v>80</v>
      </c>
      <c r="P175" s="119">
        <f>'[2]TPM Perbaikan'!BR81</f>
        <v>76</v>
      </c>
      <c r="Q175" s="119">
        <f>'[2]TPM Perbaikan'!BY81</f>
        <v>79.25</v>
      </c>
      <c r="R175" s="227">
        <f>'[2]TPM Perbaikan'!CL81</f>
        <v>75</v>
      </c>
      <c r="S175" s="232">
        <f>'[2]TPM Perbaikan'!CS81</f>
        <v>76.625</v>
      </c>
      <c r="T175" s="119">
        <f>'[2]TPM Perbaikan'!DB81</f>
        <v>78</v>
      </c>
      <c r="U175" s="227">
        <f>'[2]TPM Perbaikan'!EC81</f>
        <v>80</v>
      </c>
      <c r="V175" s="232">
        <f>'[2]TPM Perbaikan'!EQ81</f>
        <v>78.09375</v>
      </c>
      <c r="W175" s="119">
        <f>'[2]TPM Perbaikan'!EV81</f>
        <v>78</v>
      </c>
      <c r="X175" s="119">
        <f>'[2]TPM Perbaikan'!FA81</f>
        <v>77.5</v>
      </c>
      <c r="Y175" s="262">
        <f>'[2]TPM Perbaikan'!GA81</f>
        <v>79.333333333333329</v>
      </c>
      <c r="Z175" s="263">
        <f>'[2]TPM Perbaikan'!IP81</f>
        <v>85.334920634920636</v>
      </c>
      <c r="AA175" s="228">
        <f t="shared" si="4"/>
        <v>78.509785997732436</v>
      </c>
      <c r="AB175" s="228">
        <f>'[2]TPM Perbaikan'!IT81</f>
        <v>83.669642857142861</v>
      </c>
      <c r="AC175" s="228">
        <f>'[2]TPM Perbaikan'!IU81</f>
        <v>84.8</v>
      </c>
      <c r="AD175" s="277" t="str">
        <f t="shared" si="5"/>
        <v>L U L U S</v>
      </c>
      <c r="AE175" s="152"/>
    </row>
    <row r="176" spans="1:31" x14ac:dyDescent="0.3">
      <c r="A176" s="84">
        <v>22</v>
      </c>
      <c r="B176" s="135">
        <v>19200132</v>
      </c>
      <c r="C176" s="135" t="s">
        <v>446</v>
      </c>
      <c r="D176" s="135"/>
      <c r="E176" s="135" t="s">
        <v>771</v>
      </c>
      <c r="F176" s="133" t="s">
        <v>772</v>
      </c>
      <c r="G176" s="87" t="s">
        <v>690</v>
      </c>
      <c r="H176" s="87" t="s">
        <v>460</v>
      </c>
      <c r="I176" s="148"/>
      <c r="J176" s="148"/>
      <c r="K176" s="149" t="s">
        <v>773</v>
      </c>
      <c r="L176" s="219" t="s">
        <v>774</v>
      </c>
      <c r="M176" s="232">
        <f>'[2]TPM Perbaikan'!Y82</f>
        <v>75</v>
      </c>
      <c r="N176" s="119">
        <f>'[2]TPM Perbaikan'!AN82</f>
        <v>75</v>
      </c>
      <c r="O176" s="119">
        <f>'[2]TPM Perbaikan'!BC82</f>
        <v>80</v>
      </c>
      <c r="P176" s="119">
        <f>'[2]TPM Perbaikan'!BR82</f>
        <v>76</v>
      </c>
      <c r="Q176" s="119">
        <f>'[2]TPM Perbaikan'!BY82</f>
        <v>75</v>
      </c>
      <c r="R176" s="227">
        <f>'[2]TPM Perbaikan'!CL82</f>
        <v>78</v>
      </c>
      <c r="S176" s="232">
        <f>'[2]TPM Perbaikan'!CS82</f>
        <v>80</v>
      </c>
      <c r="T176" s="119">
        <f>'[2]TPM Perbaikan'!DB82</f>
        <v>78.75</v>
      </c>
      <c r="U176" s="227">
        <f>'[2]TPM Perbaikan'!EC82</f>
        <v>76</v>
      </c>
      <c r="V176" s="232">
        <f>'[2]TPM Perbaikan'!EQ82</f>
        <v>75</v>
      </c>
      <c r="W176" s="119">
        <f>'[2]TPM Perbaikan'!EV82</f>
        <v>79</v>
      </c>
      <c r="X176" s="119">
        <f>'[2]TPM Perbaikan'!FA82</f>
        <v>75</v>
      </c>
      <c r="Y176" s="262">
        <f>'[2]TPM Perbaikan'!GA82</f>
        <v>78.666666666666671</v>
      </c>
      <c r="Z176" s="263">
        <f>'[2]TPM Perbaikan'!IP82</f>
        <v>79.319047619047623</v>
      </c>
      <c r="AA176" s="228">
        <f t="shared" si="4"/>
        <v>77.195408163265299</v>
      </c>
      <c r="AB176" s="228">
        <f>'[2]TPM Perbaikan'!IT82</f>
        <v>82.503571428571433</v>
      </c>
      <c r="AC176" s="228">
        <f>'[2]TPM Perbaikan'!IU82</f>
        <v>82.9</v>
      </c>
      <c r="AD176" s="277" t="str">
        <f t="shared" si="5"/>
        <v>L U L U S</v>
      </c>
      <c r="AE176" s="152"/>
    </row>
    <row r="177" spans="1:31" x14ac:dyDescent="0.3">
      <c r="A177" s="84">
        <v>23</v>
      </c>
      <c r="B177" s="135">
        <v>19200203</v>
      </c>
      <c r="C177" s="135" t="s">
        <v>447</v>
      </c>
      <c r="D177" s="135"/>
      <c r="E177" s="135" t="s">
        <v>775</v>
      </c>
      <c r="F177" s="133" t="s">
        <v>776</v>
      </c>
      <c r="G177" s="87" t="s">
        <v>690</v>
      </c>
      <c r="H177" s="87" t="s">
        <v>460</v>
      </c>
      <c r="I177" s="148"/>
      <c r="J177" s="148"/>
      <c r="K177" s="149" t="s">
        <v>777</v>
      </c>
      <c r="L177" s="219" t="s">
        <v>778</v>
      </c>
      <c r="M177" s="232">
        <f>'[2]TPM Perbaikan'!Y83</f>
        <v>76</v>
      </c>
      <c r="N177" s="119">
        <f>'[2]TPM Perbaikan'!AN83</f>
        <v>75</v>
      </c>
      <c r="O177" s="119">
        <f>'[2]TPM Perbaikan'!BC83</f>
        <v>80</v>
      </c>
      <c r="P177" s="119">
        <f>'[2]TPM Perbaikan'!BR83</f>
        <v>76</v>
      </c>
      <c r="Q177" s="119">
        <f>'[2]TPM Perbaikan'!BY83</f>
        <v>80</v>
      </c>
      <c r="R177" s="227">
        <f>'[2]TPM Perbaikan'!CL83</f>
        <v>75</v>
      </c>
      <c r="S177" s="232">
        <f>'[2]TPM Perbaikan'!CS83</f>
        <v>85.5</v>
      </c>
      <c r="T177" s="119">
        <f>'[2]TPM Perbaikan'!DB83</f>
        <v>77.75</v>
      </c>
      <c r="U177" s="227">
        <f>'[2]TPM Perbaikan'!EC83</f>
        <v>80</v>
      </c>
      <c r="V177" s="232">
        <f>'[2]TPM Perbaikan'!EQ83</f>
        <v>80</v>
      </c>
      <c r="W177" s="119">
        <f>'[2]TPM Perbaikan'!EV83</f>
        <v>73</v>
      </c>
      <c r="X177" s="119">
        <f>'[2]TPM Perbaikan'!FA83</f>
        <v>81.625</v>
      </c>
      <c r="Y177" s="262">
        <f>'[2]TPM Perbaikan'!GA83</f>
        <v>80.05</v>
      </c>
      <c r="Z177" s="263">
        <f>'[2]TPM Perbaikan'!IP83</f>
        <v>82.904761904761912</v>
      </c>
      <c r="AA177" s="228">
        <f t="shared" si="4"/>
        <v>78.773554421768708</v>
      </c>
      <c r="AB177" s="228">
        <f>'[2]TPM Perbaikan'!IT83</f>
        <v>82.855357142857144</v>
      </c>
      <c r="AC177" s="228">
        <f>'[2]TPM Perbaikan'!IU83</f>
        <v>86.2</v>
      </c>
      <c r="AD177" s="277" t="str">
        <f t="shared" si="5"/>
        <v>L U L U S</v>
      </c>
      <c r="AE177" s="152"/>
    </row>
    <row r="178" spans="1:31" x14ac:dyDescent="0.3">
      <c r="A178" s="84">
        <v>24</v>
      </c>
      <c r="B178" s="135">
        <v>19200204</v>
      </c>
      <c r="C178" s="135" t="s">
        <v>448</v>
      </c>
      <c r="D178" s="135"/>
      <c r="E178" s="135" t="s">
        <v>779</v>
      </c>
      <c r="F178" s="133" t="s">
        <v>780</v>
      </c>
      <c r="G178" s="87" t="s">
        <v>690</v>
      </c>
      <c r="H178" s="87" t="s">
        <v>460</v>
      </c>
      <c r="I178" s="148"/>
      <c r="J178" s="148"/>
      <c r="K178" s="149" t="s">
        <v>781</v>
      </c>
      <c r="L178" s="219" t="s">
        <v>782</v>
      </c>
      <c r="M178" s="232">
        <f>'[2]TPM Perbaikan'!Y84</f>
        <v>82</v>
      </c>
      <c r="N178" s="119">
        <f>'[2]TPM Perbaikan'!AN84</f>
        <v>78</v>
      </c>
      <c r="O178" s="119">
        <f>'[2]TPM Perbaikan'!BC84</f>
        <v>80</v>
      </c>
      <c r="P178" s="119">
        <f>'[2]TPM Perbaikan'!BR84</f>
        <v>80</v>
      </c>
      <c r="Q178" s="119">
        <f>'[2]TPM Perbaikan'!BY84</f>
        <v>77.5</v>
      </c>
      <c r="R178" s="227">
        <f>'[2]TPM Perbaikan'!CL84</f>
        <v>85</v>
      </c>
      <c r="S178" s="232">
        <f>'[2]TPM Perbaikan'!CS84</f>
        <v>85.458333333333329</v>
      </c>
      <c r="T178" s="119">
        <f>'[2]TPM Perbaikan'!DB84</f>
        <v>85.125</v>
      </c>
      <c r="U178" s="227">
        <f>'[2]TPM Perbaikan'!EC84</f>
        <v>80</v>
      </c>
      <c r="V178" s="232">
        <f>'[2]TPM Perbaikan'!EQ84</f>
        <v>88.553125000000009</v>
      </c>
      <c r="W178" s="119">
        <f>'[2]TPM Perbaikan'!EV84</f>
        <v>75</v>
      </c>
      <c r="X178" s="119">
        <f>'[2]TPM Perbaikan'!FA84</f>
        <v>87.25</v>
      </c>
      <c r="Y178" s="262">
        <f>'[2]TPM Perbaikan'!GA84</f>
        <v>84.2</v>
      </c>
      <c r="Z178" s="263">
        <f>'[2]TPM Perbaikan'!IP84</f>
        <v>86.582010582010568</v>
      </c>
      <c r="AA178" s="228">
        <f t="shared" si="4"/>
        <v>82.476319208238849</v>
      </c>
      <c r="AB178" s="228">
        <f>'[2]TPM Perbaikan'!IT84</f>
        <v>83.185714285714283</v>
      </c>
      <c r="AC178" s="228">
        <f>'[2]TPM Perbaikan'!IU84</f>
        <v>83.5</v>
      </c>
      <c r="AD178" s="277" t="str">
        <f t="shared" si="5"/>
        <v>L U L U S</v>
      </c>
      <c r="AE178" s="152"/>
    </row>
    <row r="179" spans="1:31" x14ac:dyDescent="0.3">
      <c r="A179" s="84">
        <v>25</v>
      </c>
      <c r="B179" s="135">
        <v>19200208</v>
      </c>
      <c r="C179" s="135" t="s">
        <v>449</v>
      </c>
      <c r="D179" s="135"/>
      <c r="E179" s="135" t="s">
        <v>783</v>
      </c>
      <c r="F179" s="133" t="s">
        <v>784</v>
      </c>
      <c r="G179" s="87" t="s">
        <v>690</v>
      </c>
      <c r="H179" s="87" t="s">
        <v>460</v>
      </c>
      <c r="I179" s="148"/>
      <c r="J179" s="148"/>
      <c r="K179" s="149" t="s">
        <v>785</v>
      </c>
      <c r="L179" s="219" t="s">
        <v>786</v>
      </c>
      <c r="M179" s="232">
        <f>'[2]TPM Perbaikan'!Y85</f>
        <v>75</v>
      </c>
      <c r="N179" s="119">
        <f>'[2]TPM Perbaikan'!AN85</f>
        <v>77</v>
      </c>
      <c r="O179" s="119">
        <f>'[2]TPM Perbaikan'!BC85</f>
        <v>80</v>
      </c>
      <c r="P179" s="119">
        <f>'[2]TPM Perbaikan'!BR85</f>
        <v>76</v>
      </c>
      <c r="Q179" s="119">
        <f>'[2]TPM Perbaikan'!BY85</f>
        <v>80</v>
      </c>
      <c r="R179" s="227">
        <f>'[2]TPM Perbaikan'!CL85</f>
        <v>80</v>
      </c>
      <c r="S179" s="232">
        <f>'[2]TPM Perbaikan'!CS85</f>
        <v>83</v>
      </c>
      <c r="T179" s="119">
        <f>'[2]TPM Perbaikan'!DB85</f>
        <v>78.625</v>
      </c>
      <c r="U179" s="227">
        <f>'[2]TPM Perbaikan'!EC85</f>
        <v>80</v>
      </c>
      <c r="V179" s="232">
        <f>'[2]TPM Perbaikan'!EQ85</f>
        <v>81.284374999999997</v>
      </c>
      <c r="W179" s="119">
        <f>'[2]TPM Perbaikan'!EV85</f>
        <v>74</v>
      </c>
      <c r="X179" s="119">
        <f>'[2]TPM Perbaikan'!FA85</f>
        <v>75.5</v>
      </c>
      <c r="Y179" s="262">
        <f>'[2]TPM Perbaikan'!GA85</f>
        <v>79.416666666666671</v>
      </c>
      <c r="Z179" s="263">
        <f>'[2]TPM Perbaikan'!IP85</f>
        <v>80.994179894179894</v>
      </c>
      <c r="AA179" s="228">
        <f t="shared" si="4"/>
        <v>78.630015825774748</v>
      </c>
      <c r="AB179" s="228">
        <f>'[2]TPM Perbaikan'!IT85</f>
        <v>83.482142857142861</v>
      </c>
      <c r="AC179" s="228">
        <f>'[2]TPM Perbaikan'!IU85</f>
        <v>81.7</v>
      </c>
      <c r="AD179" s="277" t="str">
        <f t="shared" si="5"/>
        <v>L U L U S</v>
      </c>
      <c r="AE179" s="152"/>
    </row>
    <row r="180" spans="1:31" x14ac:dyDescent="0.3">
      <c r="A180" s="84">
        <v>26</v>
      </c>
      <c r="B180" s="135">
        <v>19200138</v>
      </c>
      <c r="C180" s="135" t="s">
        <v>450</v>
      </c>
      <c r="D180" s="135"/>
      <c r="E180" s="135" t="s">
        <v>787</v>
      </c>
      <c r="F180" s="133" t="s">
        <v>788</v>
      </c>
      <c r="G180" s="87" t="s">
        <v>690</v>
      </c>
      <c r="H180" s="87" t="s">
        <v>460</v>
      </c>
      <c r="I180" s="148"/>
      <c r="J180" s="148"/>
      <c r="K180" s="149" t="s">
        <v>789</v>
      </c>
      <c r="L180" s="219" t="s">
        <v>790</v>
      </c>
      <c r="M180" s="232">
        <f>'[2]TPM Perbaikan'!Y86</f>
        <v>75</v>
      </c>
      <c r="N180" s="119">
        <f>'[2]TPM Perbaikan'!AN86</f>
        <v>78</v>
      </c>
      <c r="O180" s="119">
        <f>'[2]TPM Perbaikan'!BC86</f>
        <v>80</v>
      </c>
      <c r="P180" s="119">
        <f>'[2]TPM Perbaikan'!BR86</f>
        <v>76</v>
      </c>
      <c r="Q180" s="119">
        <f>'[2]TPM Perbaikan'!BY86</f>
        <v>79.75</v>
      </c>
      <c r="R180" s="227">
        <f>'[2]TPM Perbaikan'!CL86</f>
        <v>80</v>
      </c>
      <c r="S180" s="232">
        <f>'[2]TPM Perbaikan'!CS86</f>
        <v>79.333333333333329</v>
      </c>
      <c r="T180" s="119">
        <f>'[2]TPM Perbaikan'!DB86</f>
        <v>79.5</v>
      </c>
      <c r="U180" s="227">
        <f>'[2]TPM Perbaikan'!EC86</f>
        <v>80</v>
      </c>
      <c r="V180" s="232">
        <f>'[2]TPM Perbaikan'!EQ86</f>
        <v>83.721874999999997</v>
      </c>
      <c r="W180" s="119">
        <f>'[2]TPM Perbaikan'!EV86</f>
        <v>73</v>
      </c>
      <c r="X180" s="119">
        <f>'[2]TPM Perbaikan'!FA86</f>
        <v>81.625</v>
      </c>
      <c r="Y180" s="262">
        <f>'[2]TPM Perbaikan'!GA86</f>
        <v>79.350000000000009</v>
      </c>
      <c r="Z180" s="263">
        <f>'[2]TPM Perbaikan'!IP86</f>
        <v>81.378306878306873</v>
      </c>
      <c r="AA180" s="228">
        <f t="shared" si="4"/>
        <v>79.047036800831435</v>
      </c>
      <c r="AB180" s="228">
        <f>'[2]TPM Perbaikan'!IT86</f>
        <v>83.392857142857139</v>
      </c>
      <c r="AC180" s="228">
        <f>'[2]TPM Perbaikan'!IU86</f>
        <v>81.2</v>
      </c>
      <c r="AD180" s="277" t="str">
        <f t="shared" si="5"/>
        <v>L U L U S</v>
      </c>
      <c r="AE180" s="152"/>
    </row>
    <row r="181" spans="1:31" x14ac:dyDescent="0.3">
      <c r="A181" s="84">
        <v>27</v>
      </c>
      <c r="B181" s="135">
        <v>19200175</v>
      </c>
      <c r="C181" s="135" t="s">
        <v>451</v>
      </c>
      <c r="D181" s="135"/>
      <c r="E181" s="135" t="s">
        <v>791</v>
      </c>
      <c r="F181" s="133" t="s">
        <v>792</v>
      </c>
      <c r="G181" s="87" t="s">
        <v>690</v>
      </c>
      <c r="H181" s="87" t="s">
        <v>460</v>
      </c>
      <c r="I181" s="148"/>
      <c r="J181" s="148"/>
      <c r="K181" s="149" t="s">
        <v>793</v>
      </c>
      <c r="L181" s="219" t="s">
        <v>794</v>
      </c>
      <c r="M181" s="232">
        <f>'[2]TPM Perbaikan'!Y87</f>
        <v>75</v>
      </c>
      <c r="N181" s="119">
        <f>'[2]TPM Perbaikan'!AN87</f>
        <v>77</v>
      </c>
      <c r="O181" s="119">
        <f>'[2]TPM Perbaikan'!BC87</f>
        <v>80</v>
      </c>
      <c r="P181" s="119">
        <f>'[2]TPM Perbaikan'!BR87</f>
        <v>76</v>
      </c>
      <c r="Q181" s="119">
        <f>'[2]TPM Perbaikan'!BY87</f>
        <v>77.25</v>
      </c>
      <c r="R181" s="227">
        <f>'[2]TPM Perbaikan'!CL87</f>
        <v>75</v>
      </c>
      <c r="S181" s="232">
        <f>'[2]TPM Perbaikan'!CS87</f>
        <v>81.25</v>
      </c>
      <c r="T181" s="119">
        <f>'[2]TPM Perbaikan'!DB87</f>
        <v>77.625</v>
      </c>
      <c r="U181" s="227">
        <f>'[2]TPM Perbaikan'!EC87</f>
        <v>80</v>
      </c>
      <c r="V181" s="232">
        <f>'[2]TPM Perbaikan'!EQ87</f>
        <v>79.5</v>
      </c>
      <c r="W181" s="119">
        <f>'[2]TPM Perbaikan'!EV87</f>
        <v>75</v>
      </c>
      <c r="X181" s="119">
        <f>'[2]TPM Perbaikan'!FA87</f>
        <v>77.75</v>
      </c>
      <c r="Y181" s="262">
        <f>'[2]TPM Perbaikan'!GA87</f>
        <v>78.649999999999991</v>
      </c>
      <c r="Z181" s="263">
        <f>'[2]TPM Perbaikan'!IP87</f>
        <v>84.155555555555551</v>
      </c>
      <c r="AA181" s="228">
        <f t="shared" si="4"/>
        <v>78.155753968253961</v>
      </c>
      <c r="AB181" s="228">
        <f>'[2]TPM Perbaikan'!IT87</f>
        <v>83.107142857142861</v>
      </c>
      <c r="AC181" s="228">
        <f>'[2]TPM Perbaikan'!IU87</f>
        <v>84.965000000000003</v>
      </c>
      <c r="AD181" s="277" t="str">
        <f t="shared" si="5"/>
        <v>L U L U S</v>
      </c>
      <c r="AE181" s="152"/>
    </row>
    <row r="182" spans="1:31" x14ac:dyDescent="0.3">
      <c r="A182" s="84">
        <v>28</v>
      </c>
      <c r="B182" s="135">
        <v>19200211</v>
      </c>
      <c r="C182" s="135" t="s">
        <v>452</v>
      </c>
      <c r="D182" s="135"/>
      <c r="E182" s="135" t="s">
        <v>795</v>
      </c>
      <c r="F182" s="133" t="s">
        <v>796</v>
      </c>
      <c r="G182" s="87" t="s">
        <v>690</v>
      </c>
      <c r="H182" s="87" t="s">
        <v>460</v>
      </c>
      <c r="I182" s="148"/>
      <c r="J182" s="148"/>
      <c r="K182" s="149" t="s">
        <v>797</v>
      </c>
      <c r="L182" s="219" t="s">
        <v>520</v>
      </c>
      <c r="M182" s="232">
        <f>'[2]TPM Perbaikan'!Y88</f>
        <v>80</v>
      </c>
      <c r="N182" s="119">
        <f>'[2]TPM Perbaikan'!AN88</f>
        <v>85</v>
      </c>
      <c r="O182" s="119">
        <f>'[2]TPM Perbaikan'!BC88</f>
        <v>80</v>
      </c>
      <c r="P182" s="119">
        <f>'[2]TPM Perbaikan'!BR88</f>
        <v>78</v>
      </c>
      <c r="Q182" s="119">
        <f>'[2]TPM Perbaikan'!BY88</f>
        <v>80</v>
      </c>
      <c r="R182" s="227">
        <f>'[2]TPM Perbaikan'!CL88</f>
        <v>75</v>
      </c>
      <c r="S182" s="232">
        <f>'[2]TPM Perbaikan'!CS88</f>
        <v>86.25</v>
      </c>
      <c r="T182" s="119">
        <f>'[2]TPM Perbaikan'!DB88</f>
        <v>80</v>
      </c>
      <c r="U182" s="227">
        <f>'[2]TPM Perbaikan'!EC88</f>
        <v>80</v>
      </c>
      <c r="V182" s="232">
        <f>'[2]TPM Perbaikan'!EQ88</f>
        <v>93.5</v>
      </c>
      <c r="W182" s="119">
        <f>'[2]TPM Perbaikan'!EV88</f>
        <v>75</v>
      </c>
      <c r="X182" s="119">
        <f>'[2]TPM Perbaikan'!FA88</f>
        <v>83.375</v>
      </c>
      <c r="Y182" s="262">
        <f>'[2]TPM Perbaikan'!GA88</f>
        <v>80.833333333333329</v>
      </c>
      <c r="Z182" s="263">
        <f>'[2]TPM Perbaikan'!IP88</f>
        <v>87.078306878306876</v>
      </c>
      <c r="AA182" s="228">
        <f t="shared" si="4"/>
        <v>81.716902872260007</v>
      </c>
      <c r="AB182" s="228">
        <f>'[2]TPM Perbaikan'!IT88</f>
        <v>84.205357142857139</v>
      </c>
      <c r="AC182" s="228">
        <f>'[2]TPM Perbaikan'!IU88</f>
        <v>82.4</v>
      </c>
      <c r="AD182" s="277" t="str">
        <f t="shared" si="5"/>
        <v>L U L U S</v>
      </c>
      <c r="AE182" s="152"/>
    </row>
    <row r="183" spans="1:31" x14ac:dyDescent="0.3">
      <c r="A183" s="84">
        <v>29</v>
      </c>
      <c r="B183" s="135">
        <v>19200178</v>
      </c>
      <c r="C183" s="135" t="s">
        <v>453</v>
      </c>
      <c r="D183" s="135"/>
      <c r="E183" s="135" t="s">
        <v>798</v>
      </c>
      <c r="F183" s="133" t="s">
        <v>799</v>
      </c>
      <c r="G183" s="87" t="s">
        <v>690</v>
      </c>
      <c r="H183" s="87" t="s">
        <v>460</v>
      </c>
      <c r="I183" s="148"/>
      <c r="J183" s="148"/>
      <c r="K183" s="149" t="s">
        <v>800</v>
      </c>
      <c r="L183" s="219" t="s">
        <v>758</v>
      </c>
      <c r="M183" s="232">
        <f>'[2]TPM Perbaikan'!Y89</f>
        <v>75</v>
      </c>
      <c r="N183" s="119">
        <f>'[2]TPM Perbaikan'!AN89</f>
        <v>77</v>
      </c>
      <c r="O183" s="119">
        <f>'[2]TPM Perbaikan'!BC89</f>
        <v>80</v>
      </c>
      <c r="P183" s="119">
        <f>'[2]TPM Perbaikan'!BR89</f>
        <v>76</v>
      </c>
      <c r="Q183" s="119">
        <f>'[2]TPM Perbaikan'!BY89</f>
        <v>77.5</v>
      </c>
      <c r="R183" s="227">
        <f>'[2]TPM Perbaikan'!CL89</f>
        <v>75</v>
      </c>
      <c r="S183" s="232">
        <f>'[2]TPM Perbaikan'!CS89</f>
        <v>82.25</v>
      </c>
      <c r="T183" s="119">
        <f>'[2]TPM Perbaikan'!DB89</f>
        <v>77.25</v>
      </c>
      <c r="U183" s="227">
        <f>'[2]TPM Perbaikan'!EC89</f>
        <v>80</v>
      </c>
      <c r="V183" s="232">
        <f>'[2]TPM Perbaikan'!EQ89</f>
        <v>80</v>
      </c>
      <c r="W183" s="119">
        <f>'[2]TPM Perbaikan'!EV89</f>
        <v>74</v>
      </c>
      <c r="X183" s="119">
        <f>'[2]TPM Perbaikan'!FA89</f>
        <v>77.5</v>
      </c>
      <c r="Y183" s="262">
        <f>'[2]TPM Perbaikan'!GA89</f>
        <v>78.350000000000009</v>
      </c>
      <c r="Z183" s="263">
        <f>'[2]TPM Perbaikan'!IP89</f>
        <v>79.63227513227514</v>
      </c>
      <c r="AA183" s="228">
        <f t="shared" si="4"/>
        <v>77.820162509448224</v>
      </c>
      <c r="AB183" s="228">
        <f>'[2]TPM Perbaikan'!IT89</f>
        <v>83.660714285714278</v>
      </c>
      <c r="AC183" s="228">
        <f>'[2]TPM Perbaikan'!IU89</f>
        <v>79.5</v>
      </c>
      <c r="AD183" s="277" t="str">
        <f t="shared" si="5"/>
        <v>L U L U S</v>
      </c>
      <c r="AE183" s="152"/>
    </row>
    <row r="184" spans="1:31" x14ac:dyDescent="0.3">
      <c r="A184" s="84">
        <v>30</v>
      </c>
      <c r="B184" s="135">
        <v>19200142</v>
      </c>
      <c r="C184" s="135" t="s">
        <v>454</v>
      </c>
      <c r="D184" s="135"/>
      <c r="E184" s="135" t="s">
        <v>801</v>
      </c>
      <c r="F184" s="133" t="s">
        <v>802</v>
      </c>
      <c r="G184" s="87" t="s">
        <v>690</v>
      </c>
      <c r="H184" s="87" t="s">
        <v>460</v>
      </c>
      <c r="I184" s="148"/>
      <c r="J184" s="148"/>
      <c r="K184" s="149" t="s">
        <v>803</v>
      </c>
      <c r="L184" s="257" t="s">
        <v>1135</v>
      </c>
      <c r="M184" s="232">
        <f>'[2]TPM Perbaikan'!Y90</f>
        <v>78</v>
      </c>
      <c r="N184" s="119">
        <f>'[2]TPM Perbaikan'!AN90</f>
        <v>75</v>
      </c>
      <c r="O184" s="119">
        <f>'[2]TPM Perbaikan'!BC90</f>
        <v>80</v>
      </c>
      <c r="P184" s="119">
        <f>'[2]TPM Perbaikan'!BR90</f>
        <v>76</v>
      </c>
      <c r="Q184" s="119">
        <f>'[2]TPM Perbaikan'!BY90</f>
        <v>82.5</v>
      </c>
      <c r="R184" s="227">
        <f>'[2]TPM Perbaikan'!CL90</f>
        <v>75</v>
      </c>
      <c r="S184" s="232">
        <f>'[2]TPM Perbaikan'!CS90</f>
        <v>79.25</v>
      </c>
      <c r="T184" s="119">
        <f>'[2]TPM Perbaikan'!DB90</f>
        <v>76.5</v>
      </c>
      <c r="U184" s="227">
        <f>'[2]TPM Perbaikan'!EC90</f>
        <v>76</v>
      </c>
      <c r="V184" s="232">
        <f>'[2]TPM Perbaikan'!EQ90</f>
        <v>78</v>
      </c>
      <c r="W184" s="119">
        <f>'[2]TPM Perbaikan'!EV90</f>
        <v>74</v>
      </c>
      <c r="X184" s="119">
        <f>'[2]TPM Perbaikan'!FA90</f>
        <v>78.125</v>
      </c>
      <c r="Y184" s="262">
        <f>'[2]TPM Perbaikan'!GA90</f>
        <v>79.333333333333329</v>
      </c>
      <c r="Z184" s="263">
        <f>'[2]TPM Perbaikan'!IP90</f>
        <v>83.339682539682528</v>
      </c>
      <c r="AA184" s="228">
        <f t="shared" si="4"/>
        <v>77.932001133786841</v>
      </c>
      <c r="AB184" s="228">
        <f>'[2]TPM Perbaikan'!IT90</f>
        <v>83.026785714285722</v>
      </c>
      <c r="AC184" s="228">
        <f>'[2]TPM Perbaikan'!IU90</f>
        <v>84.7</v>
      </c>
      <c r="AD184" s="277" t="str">
        <f t="shared" si="5"/>
        <v>L U L U S</v>
      </c>
      <c r="AE184" s="152"/>
    </row>
    <row r="185" spans="1:31" x14ac:dyDescent="0.3">
      <c r="A185" s="84">
        <v>31</v>
      </c>
      <c r="B185" s="135">
        <v>19200143</v>
      </c>
      <c r="C185" s="135" t="s">
        <v>455</v>
      </c>
      <c r="D185" s="135"/>
      <c r="E185" s="135" t="s">
        <v>804</v>
      </c>
      <c r="F185" s="133" t="s">
        <v>805</v>
      </c>
      <c r="G185" s="87" t="s">
        <v>690</v>
      </c>
      <c r="H185" s="87" t="s">
        <v>460</v>
      </c>
      <c r="I185" s="148"/>
      <c r="J185" s="148"/>
      <c r="K185" s="149" t="s">
        <v>806</v>
      </c>
      <c r="L185" s="219" t="s">
        <v>807</v>
      </c>
      <c r="M185" s="232">
        <f>'[2]TPM Perbaikan'!Y91</f>
        <v>75</v>
      </c>
      <c r="N185" s="119">
        <f>'[2]TPM Perbaikan'!AN91</f>
        <v>77</v>
      </c>
      <c r="O185" s="119">
        <f>'[2]TPM Perbaikan'!BC91</f>
        <v>80</v>
      </c>
      <c r="P185" s="119">
        <f>'[2]TPM Perbaikan'!BR91</f>
        <v>76</v>
      </c>
      <c r="Q185" s="119">
        <f>'[2]TPM Perbaikan'!BY91</f>
        <v>80</v>
      </c>
      <c r="R185" s="227">
        <f>'[2]TPM Perbaikan'!CL91</f>
        <v>75</v>
      </c>
      <c r="S185" s="232">
        <f>'[2]TPM Perbaikan'!CS91</f>
        <v>81</v>
      </c>
      <c r="T185" s="119">
        <f>'[2]TPM Perbaikan'!DB91</f>
        <v>76.875</v>
      </c>
      <c r="U185" s="227">
        <f>'[2]TPM Perbaikan'!EC91</f>
        <v>80</v>
      </c>
      <c r="V185" s="232">
        <f>'[2]TPM Perbaikan'!EQ91</f>
        <v>78</v>
      </c>
      <c r="W185" s="119">
        <f>'[2]TPM Perbaikan'!EV91</f>
        <v>74</v>
      </c>
      <c r="X185" s="119">
        <f>'[2]TPM Perbaikan'!FA91</f>
        <v>76.25</v>
      </c>
      <c r="Y185" s="262">
        <f>'[2]TPM Perbaikan'!GA91</f>
        <v>80.266666666666666</v>
      </c>
      <c r="Z185" s="263">
        <f>'[2]TPM Perbaikan'!IP91</f>
        <v>84.412698412698418</v>
      </c>
      <c r="AA185" s="228">
        <f t="shared" si="4"/>
        <v>78.128883219954645</v>
      </c>
      <c r="AB185" s="228">
        <f>'[2]TPM Perbaikan'!IT91</f>
        <v>84.205357142857139</v>
      </c>
      <c r="AC185" s="228">
        <f>'[2]TPM Perbaikan'!IU91</f>
        <v>83.6</v>
      </c>
      <c r="AD185" s="277" t="str">
        <f t="shared" si="5"/>
        <v>L U L U S</v>
      </c>
      <c r="AE185" s="152"/>
    </row>
    <row r="186" spans="1:31" x14ac:dyDescent="0.3">
      <c r="A186" s="84">
        <v>32</v>
      </c>
      <c r="B186" s="135">
        <v>19200180</v>
      </c>
      <c r="C186" s="135" t="s">
        <v>456</v>
      </c>
      <c r="D186" s="135"/>
      <c r="E186" s="135" t="s">
        <v>808</v>
      </c>
      <c r="F186" s="133" t="s">
        <v>809</v>
      </c>
      <c r="G186" s="87" t="s">
        <v>690</v>
      </c>
      <c r="H186" s="87" t="s">
        <v>460</v>
      </c>
      <c r="I186" s="148"/>
      <c r="J186" s="148"/>
      <c r="K186" s="149" t="s">
        <v>810</v>
      </c>
      <c r="L186" s="219" t="s">
        <v>811</v>
      </c>
      <c r="M186" s="232">
        <f>'[2]TPM Perbaikan'!Y92</f>
        <v>80</v>
      </c>
      <c r="N186" s="119">
        <f>'[2]TPM Perbaikan'!AN92</f>
        <v>77</v>
      </c>
      <c r="O186" s="119">
        <f>'[2]TPM Perbaikan'!BC92</f>
        <v>80</v>
      </c>
      <c r="P186" s="119">
        <f>'[2]TPM Perbaikan'!BR92</f>
        <v>76</v>
      </c>
      <c r="Q186" s="119">
        <f>'[2]TPM Perbaikan'!BY92</f>
        <v>79</v>
      </c>
      <c r="R186" s="227">
        <f>'[2]TPM Perbaikan'!CL92</f>
        <v>75</v>
      </c>
      <c r="S186" s="232">
        <f>'[2]TPM Perbaikan'!CS92</f>
        <v>83</v>
      </c>
      <c r="T186" s="119">
        <f>'[2]TPM Perbaikan'!DB92</f>
        <v>80.375</v>
      </c>
      <c r="U186" s="227">
        <f>'[2]TPM Perbaikan'!EC92</f>
        <v>80</v>
      </c>
      <c r="V186" s="232">
        <f>'[2]TPM Perbaikan'!EQ92</f>
        <v>79.196875000000006</v>
      </c>
      <c r="W186" s="119">
        <f>'[2]TPM Perbaikan'!EV92</f>
        <v>73</v>
      </c>
      <c r="X186" s="119">
        <f>'[2]TPM Perbaikan'!FA92</f>
        <v>77.5</v>
      </c>
      <c r="Y186" s="262">
        <f>'[2]TPM Perbaikan'!GA92</f>
        <v>80.25</v>
      </c>
      <c r="Z186" s="263">
        <f>'[2]TPM Perbaikan'!IP92</f>
        <v>82.775132275132265</v>
      </c>
      <c r="AA186" s="228">
        <f t="shared" si="4"/>
        <v>78.792643376795155</v>
      </c>
      <c r="AB186" s="228">
        <f>'[2]TPM Perbaikan'!IT92</f>
        <v>84.5</v>
      </c>
      <c r="AC186" s="228">
        <f>'[2]TPM Perbaikan'!IU92</f>
        <v>84.4</v>
      </c>
      <c r="AD186" s="277" t="str">
        <f t="shared" si="5"/>
        <v>L U L U S</v>
      </c>
      <c r="AE186" s="152"/>
    </row>
    <row r="187" spans="1:31" hidden="1" x14ac:dyDescent="0.3">
      <c r="A187" s="289" t="s">
        <v>203</v>
      </c>
      <c r="B187" s="290"/>
      <c r="C187" s="290"/>
      <c r="D187" s="290"/>
      <c r="E187" s="290"/>
      <c r="F187" s="290"/>
      <c r="G187" s="157" t="str">
        <f>G96</f>
        <v>XII TPM 1</v>
      </c>
      <c r="H187" s="157"/>
      <c r="I187" s="157" t="e">
        <f>IF(AND(#REF!&gt;=74.1,#REF!&gt;=74.1,#REF!&gt;=74.1,#REF!&gt;=74.1,Q187&gt;=72,#REF!&gt;=74.1,S187&gt;=72,T187&gt;=73.5,#REF!&gt;=74.5,#REF!&gt;=73.8,#REF!&gt;=73.5,V187&gt;=72,W187&gt;=72,X187&gt;=72,Y187&gt;=72,#REF!&gt;=74.5),"LULUS","TIDAK LULUS")</f>
        <v>#REF!</v>
      </c>
      <c r="J187" s="157" t="e">
        <f>IF(AND(#REF!&gt;=74.4,#REF!&gt;=74.4,#REF!&gt;=74.4,#REF!&gt;=74.4,Q187&gt;=72,#REF!&gt;=74.4,S187&gt;=72,T187&gt;=73.5,#REF!&gt;=74.5,U187&gt;=73.8,#REF!&gt;=73.5,V187&gt;=72,W187&gt;=72,X187&gt;=72,Y187&gt;=72,#REF!&gt;=74.5),"LULUS","TIDAK LULUS")</f>
        <v>#REF!</v>
      </c>
      <c r="K187" s="149"/>
      <c r="L187" s="219"/>
      <c r="M187" s="90"/>
      <c r="N187" s="91"/>
      <c r="O187" s="91"/>
      <c r="P187" s="91"/>
      <c r="Q187" s="213"/>
      <c r="R187" s="233"/>
      <c r="S187" s="260"/>
      <c r="T187" s="213"/>
      <c r="U187" s="233"/>
      <c r="V187" s="260"/>
      <c r="W187" s="213"/>
      <c r="X187" s="213"/>
      <c r="Y187" s="264"/>
      <c r="Z187" s="265"/>
      <c r="AA187" s="228"/>
      <c r="AB187" s="228"/>
      <c r="AC187" s="228"/>
      <c r="AD187" s="277"/>
      <c r="AE187" s="152"/>
    </row>
    <row r="188" spans="1:31" ht="17.25" hidden="1" thickBot="1" x14ac:dyDescent="0.35">
      <c r="A188" s="291" t="s">
        <v>204</v>
      </c>
      <c r="B188" s="292"/>
      <c r="C188" s="292"/>
      <c r="D188" s="292"/>
      <c r="E188" s="292"/>
      <c r="F188" s="292"/>
      <c r="G188" s="226" t="str">
        <f>G96</f>
        <v>XII TPM 1</v>
      </c>
      <c r="H188" s="226"/>
      <c r="I188" s="226" t="e">
        <f>IF(AND(#REF!&gt;=74.1,#REF!&gt;=74.1,#REF!&gt;=74.1,#REF!&gt;=74.1,Q188&gt;=72,#REF!&gt;=74.1,S188&gt;=72,T188&gt;=73.5,#REF!&gt;=74.5,#REF!&gt;=73.8,#REF!&gt;=73.5,V188&gt;=72,W188&gt;=72,X188&gt;=72,Y188&gt;=72,#REF!&gt;=74.5),"LULUS","TIDAK LULUS")</f>
        <v>#REF!</v>
      </c>
      <c r="J188" s="226" t="e">
        <f>IF(AND(#REF!&gt;=74.4,#REF!&gt;=74.4,#REF!&gt;=74.4,#REF!&gt;=74.4,Q188&gt;=72,#REF!&gt;=74.4,S188&gt;=72,T188&gt;=73.5,#REF!&gt;=74.5,U188&gt;=73.8,#REF!&gt;=73.5,V188&gt;=72,W188&gt;=72,X188&gt;=72,Y188&gt;=72,#REF!&gt;=74.5),"LULUS","TIDAK LULUS")</f>
        <v>#REF!</v>
      </c>
      <c r="K188" s="168"/>
      <c r="L188" s="235"/>
      <c r="M188" s="170"/>
      <c r="N188" s="171"/>
      <c r="O188" s="171"/>
      <c r="P188" s="171"/>
      <c r="Q188" s="258"/>
      <c r="R188" s="234"/>
      <c r="S188" s="261"/>
      <c r="T188" s="258"/>
      <c r="U188" s="234"/>
      <c r="V188" s="261"/>
      <c r="W188" s="258"/>
      <c r="X188" s="258"/>
      <c r="Y188" s="266"/>
      <c r="Z188" s="267"/>
      <c r="AA188" s="229"/>
      <c r="AB188" s="229"/>
      <c r="AC188" s="229"/>
      <c r="AD188" s="278"/>
      <c r="AE188" s="160"/>
    </row>
    <row r="189" spans="1:31" ht="5.25" hidden="1" customHeight="1" x14ac:dyDescent="0.3">
      <c r="A189" s="161"/>
      <c r="B189" s="162"/>
      <c r="C189" s="162"/>
      <c r="D189" s="162"/>
      <c r="E189" s="162"/>
      <c r="F189" s="163"/>
      <c r="G189" s="164"/>
      <c r="H189" s="164"/>
      <c r="I189" s="164" t="e">
        <f>IF(AND(#REF!&gt;=74.1,#REF!&gt;=74.1,#REF!&gt;=74.1,#REF!&gt;=74.1,Q189&gt;=72,#REF!&gt;=74.1,S189&gt;=72,T189&gt;=73.5,#REF!&gt;=74.5,#REF!&gt;=73.8,#REF!&gt;=73.5,V189&gt;=72,W189&gt;=72,X189&gt;=72,Y189&gt;=72,#REF!&gt;=74.5),"LULUS","TIDAK LULUS")</f>
        <v>#REF!</v>
      </c>
      <c r="J189" s="164" t="e">
        <f>IF(AND(#REF!&gt;=74.4,#REF!&gt;=74.4,#REF!&gt;=74.4,#REF!&gt;=74.4,Q189&gt;=72,#REF!&gt;=74.4,S189&gt;=72,T189&gt;=73.5,#REF!&gt;=74.5,U189&gt;=73.8,#REF!&gt;=73.5,V189&gt;=72,W189&gt;=72,X189&gt;=72,Y189&gt;=72,#REF!&gt;=74.5),"LULUS","TIDAK LULUS")</f>
        <v>#REF!</v>
      </c>
      <c r="K189" s="223"/>
      <c r="L189" s="224"/>
      <c r="M189" s="47"/>
      <c r="N189" s="47"/>
      <c r="O189" s="47"/>
      <c r="P189" s="47"/>
      <c r="Q189" s="211"/>
      <c r="R189" s="47"/>
      <c r="S189" s="211"/>
      <c r="T189" s="211"/>
      <c r="U189" s="47"/>
      <c r="V189" s="211"/>
      <c r="W189" s="211"/>
      <c r="X189" s="211"/>
      <c r="Y189" s="268"/>
      <c r="Z189" s="268"/>
      <c r="AA189" s="212"/>
      <c r="AB189" s="166"/>
      <c r="AC189" s="166"/>
    </row>
    <row r="190" spans="1:31" hidden="1" x14ac:dyDescent="0.3"/>
  </sheetData>
  <protectedRanges>
    <protectedRange sqref="Y3:Z221" name="Range1_2"/>
  </protectedRanges>
  <mergeCells count="2">
    <mergeCell ref="A187:F187"/>
    <mergeCell ref="A188:F188"/>
  </mergeCells>
  <conditionalFormatting sqref="M3:Y189 M2:Z2">
    <cfRule type="cellIs" dxfId="14" priority="8" operator="equal">
      <formula>50.5</formula>
    </cfRule>
  </conditionalFormatting>
  <conditionalFormatting sqref="M3:Y189 AA2:AC189 M2:Z2">
    <cfRule type="cellIs" dxfId="13" priority="6" operator="lessThan">
      <formula>75</formula>
    </cfRule>
    <cfRule type="cellIs" dxfId="12" priority="7" operator="equal">
      <formula>50.5</formula>
    </cfRule>
  </conditionalFormatting>
  <conditionalFormatting sqref="I2:J189">
    <cfRule type="containsText" dxfId="11" priority="4" operator="containsText" text="TIDAK LULUS">
      <formula>NOT(ISERROR(SEARCH("TIDAK LULUS",I2)))</formula>
    </cfRule>
  </conditionalFormatting>
  <conditionalFormatting sqref="Z3:Z189">
    <cfRule type="cellIs" dxfId="10" priority="3" operator="equal">
      <formula>50.5</formula>
    </cfRule>
  </conditionalFormatting>
  <conditionalFormatting sqref="Z3:Z189">
    <cfRule type="cellIs" dxfId="9" priority="1" operator="lessThan">
      <formula>75</formula>
    </cfRule>
    <cfRule type="cellIs" dxfId="8" priority="2" operator="equal">
      <formula>50.5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showGridLines="0" zoomScale="80" zoomScaleNormal="80" zoomScaleSheetLayoutView="50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Y16" sqref="Y16"/>
    </sheetView>
  </sheetViews>
  <sheetFormatPr defaultRowHeight="16.5" zeroHeight="1" x14ac:dyDescent="0.3"/>
  <cols>
    <col min="1" max="1" width="4" style="199" customWidth="1"/>
    <col min="2" max="3" width="11.140625" style="39" customWidth="1"/>
    <col min="4" max="4" width="23.140625" style="39" hidden="1" customWidth="1"/>
    <col min="5" max="5" width="23.140625" style="39" customWidth="1"/>
    <col min="6" max="6" width="36" style="83" customWidth="1"/>
    <col min="7" max="7" width="11.5703125" style="199" customWidth="1"/>
    <col min="8" max="8" width="48.8554687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22" customWidth="1"/>
    <col min="22" max="27" width="8.28515625" style="259" customWidth="1"/>
    <col min="28" max="28" width="8.28515625" style="220" customWidth="1"/>
    <col min="29" max="30" width="8.28515625" style="270" customWidth="1"/>
    <col min="31" max="31" width="9.140625" style="255" customWidth="1"/>
    <col min="32" max="32" width="9.140625" style="83" hidden="1" customWidth="1"/>
    <col min="33" max="116" width="9.140625" style="83"/>
    <col min="117" max="117" width="4.28515625" style="83" customWidth="1"/>
    <col min="118" max="118" width="11.140625" style="83" customWidth="1"/>
    <col min="119" max="119" width="22.28515625" style="83" customWidth="1"/>
    <col min="120" max="125" width="3.28515625" style="83" customWidth="1"/>
    <col min="126" max="126" width="5.28515625" style="83" customWidth="1"/>
    <col min="127" max="132" width="3.28515625" style="83" customWidth="1"/>
    <col min="133" max="133" width="5.5703125" style="83" customWidth="1"/>
    <col min="134" max="139" width="3.28515625" style="83" customWidth="1"/>
    <col min="140" max="140" width="5.42578125" style="83" customWidth="1"/>
    <col min="141" max="146" width="3.28515625" style="83" customWidth="1"/>
    <col min="147" max="147" width="5.42578125" style="83" customWidth="1"/>
    <col min="148" max="151" width="3.28515625" style="83" customWidth="1"/>
    <col min="152" max="152" width="5.7109375" style="83" customWidth="1"/>
    <col min="153" max="158" width="3.28515625" style="83" customWidth="1"/>
    <col min="159" max="159" width="6.28515625" style="83" customWidth="1"/>
    <col min="160" max="165" width="3.28515625" style="83" customWidth="1"/>
    <col min="166" max="166" width="5.85546875" style="83" customWidth="1"/>
    <col min="167" max="172" width="3.28515625" style="83" customWidth="1"/>
    <col min="173" max="173" width="5.28515625" style="83" customWidth="1"/>
    <col min="174" max="179" width="3.28515625" style="83" customWidth="1"/>
    <col min="180" max="180" width="6" style="83" customWidth="1"/>
    <col min="181" max="184" width="3.28515625" style="83" customWidth="1"/>
    <col min="185" max="185" width="5.140625" style="83" customWidth="1"/>
    <col min="186" max="189" width="3.28515625" style="83" customWidth="1"/>
    <col min="190" max="190" width="5.5703125" style="83" customWidth="1"/>
    <col min="191" max="196" width="3.28515625" style="83" customWidth="1"/>
    <col min="197" max="197" width="5.140625" style="83" customWidth="1"/>
    <col min="198" max="203" width="3.28515625" style="83" customWidth="1"/>
    <col min="204" max="204" width="6.7109375" style="83" customWidth="1"/>
    <col min="205" max="208" width="3.28515625" style="83" customWidth="1"/>
    <col min="209" max="209" width="5.5703125" style="83" customWidth="1"/>
    <col min="210" max="210" width="4.28515625" style="83" customWidth="1"/>
    <col min="211" max="213" width="3.28515625" style="83" customWidth="1"/>
    <col min="214" max="214" width="5.5703125" style="83" customWidth="1"/>
    <col min="215" max="220" width="3.85546875" style="83" customWidth="1"/>
    <col min="221" max="221" width="7" style="83" customWidth="1"/>
    <col min="222" max="222" width="3.85546875" style="83" customWidth="1"/>
    <col min="223" max="223" width="3.5703125" style="83" customWidth="1"/>
    <col min="224" max="227" width="3.85546875" style="83" customWidth="1"/>
    <col min="228" max="228" width="6" style="83" customWidth="1"/>
    <col min="229" max="229" width="3.28515625" style="83" customWidth="1"/>
    <col min="230" max="230" width="9" style="83" customWidth="1"/>
    <col min="231" max="240" width="3.28515625" style="83" customWidth="1"/>
    <col min="241" max="242" width="0" style="83" hidden="1" customWidth="1"/>
    <col min="243" max="243" width="5.85546875" style="83" customWidth="1"/>
    <col min="244" max="244" width="4.42578125" style="83" customWidth="1"/>
    <col min="245" max="246" width="4.28515625" style="83" customWidth="1"/>
    <col min="247" max="372" width="9.140625" style="83"/>
    <col min="373" max="373" width="4.28515625" style="83" customWidth="1"/>
    <col min="374" max="374" width="11.140625" style="83" customWidth="1"/>
    <col min="375" max="375" width="22.28515625" style="83" customWidth="1"/>
    <col min="376" max="381" width="3.28515625" style="83" customWidth="1"/>
    <col min="382" max="382" width="5.28515625" style="83" customWidth="1"/>
    <col min="383" max="388" width="3.28515625" style="83" customWidth="1"/>
    <col min="389" max="389" width="5.5703125" style="83" customWidth="1"/>
    <col min="390" max="395" width="3.28515625" style="83" customWidth="1"/>
    <col min="396" max="396" width="5.42578125" style="83" customWidth="1"/>
    <col min="397" max="402" width="3.28515625" style="83" customWidth="1"/>
    <col min="403" max="403" width="5.42578125" style="83" customWidth="1"/>
    <col min="404" max="407" width="3.28515625" style="83" customWidth="1"/>
    <col min="408" max="408" width="5.7109375" style="83" customWidth="1"/>
    <col min="409" max="414" width="3.28515625" style="83" customWidth="1"/>
    <col min="415" max="415" width="6.28515625" style="83" customWidth="1"/>
    <col min="416" max="421" width="3.28515625" style="83" customWidth="1"/>
    <col min="422" max="422" width="5.85546875" style="83" customWidth="1"/>
    <col min="423" max="428" width="3.28515625" style="83" customWidth="1"/>
    <col min="429" max="429" width="5.28515625" style="83" customWidth="1"/>
    <col min="430" max="435" width="3.28515625" style="83" customWidth="1"/>
    <col min="436" max="436" width="6" style="83" customWidth="1"/>
    <col min="437" max="440" width="3.28515625" style="83" customWidth="1"/>
    <col min="441" max="441" width="5.140625" style="83" customWidth="1"/>
    <col min="442" max="445" width="3.28515625" style="83" customWidth="1"/>
    <col min="446" max="446" width="5.5703125" style="83" customWidth="1"/>
    <col min="447" max="452" width="3.28515625" style="83" customWidth="1"/>
    <col min="453" max="453" width="5.140625" style="83" customWidth="1"/>
    <col min="454" max="459" width="3.28515625" style="83" customWidth="1"/>
    <col min="460" max="460" width="6.7109375" style="83" customWidth="1"/>
    <col min="461" max="464" width="3.28515625" style="83" customWidth="1"/>
    <col min="465" max="465" width="5.5703125" style="83" customWidth="1"/>
    <col min="466" max="466" width="4.28515625" style="83" customWidth="1"/>
    <col min="467" max="469" width="3.28515625" style="83" customWidth="1"/>
    <col min="470" max="470" width="5.5703125" style="83" customWidth="1"/>
    <col min="471" max="476" width="3.85546875" style="83" customWidth="1"/>
    <col min="477" max="477" width="7" style="83" customWidth="1"/>
    <col min="478" max="478" width="3.85546875" style="83" customWidth="1"/>
    <col min="479" max="479" width="3.5703125" style="83" customWidth="1"/>
    <col min="480" max="483" width="3.85546875" style="83" customWidth="1"/>
    <col min="484" max="484" width="6" style="83" customWidth="1"/>
    <col min="485" max="485" width="3.28515625" style="83" customWidth="1"/>
    <col min="486" max="486" width="9" style="83" customWidth="1"/>
    <col min="487" max="496" width="3.28515625" style="83" customWidth="1"/>
    <col min="497" max="498" width="0" style="83" hidden="1" customWidth="1"/>
    <col min="499" max="499" width="5.85546875" style="83" customWidth="1"/>
    <col min="500" max="500" width="4.42578125" style="83" customWidth="1"/>
    <col min="501" max="502" width="4.28515625" style="83" customWidth="1"/>
    <col min="503" max="628" width="9.140625" style="83"/>
    <col min="629" max="629" width="4.28515625" style="83" customWidth="1"/>
    <col min="630" max="630" width="11.140625" style="83" customWidth="1"/>
    <col min="631" max="631" width="22.28515625" style="83" customWidth="1"/>
    <col min="632" max="637" width="3.28515625" style="83" customWidth="1"/>
    <col min="638" max="638" width="5.28515625" style="83" customWidth="1"/>
    <col min="639" max="644" width="3.28515625" style="83" customWidth="1"/>
    <col min="645" max="645" width="5.5703125" style="83" customWidth="1"/>
    <col min="646" max="651" width="3.28515625" style="83" customWidth="1"/>
    <col min="652" max="652" width="5.42578125" style="83" customWidth="1"/>
    <col min="653" max="658" width="3.28515625" style="83" customWidth="1"/>
    <col min="659" max="659" width="5.42578125" style="83" customWidth="1"/>
    <col min="660" max="663" width="3.28515625" style="83" customWidth="1"/>
    <col min="664" max="664" width="5.7109375" style="83" customWidth="1"/>
    <col min="665" max="670" width="3.28515625" style="83" customWidth="1"/>
    <col min="671" max="671" width="6.28515625" style="83" customWidth="1"/>
    <col min="672" max="677" width="3.28515625" style="83" customWidth="1"/>
    <col min="678" max="678" width="5.85546875" style="83" customWidth="1"/>
    <col min="679" max="684" width="3.28515625" style="83" customWidth="1"/>
    <col min="685" max="685" width="5.28515625" style="83" customWidth="1"/>
    <col min="686" max="691" width="3.28515625" style="83" customWidth="1"/>
    <col min="692" max="692" width="6" style="83" customWidth="1"/>
    <col min="693" max="696" width="3.28515625" style="83" customWidth="1"/>
    <col min="697" max="697" width="5.140625" style="83" customWidth="1"/>
    <col min="698" max="701" width="3.28515625" style="83" customWidth="1"/>
    <col min="702" max="702" width="5.5703125" style="83" customWidth="1"/>
    <col min="703" max="708" width="3.28515625" style="83" customWidth="1"/>
    <col min="709" max="709" width="5.140625" style="83" customWidth="1"/>
    <col min="710" max="715" width="3.28515625" style="83" customWidth="1"/>
    <col min="716" max="716" width="6.7109375" style="83" customWidth="1"/>
    <col min="717" max="720" width="3.28515625" style="83" customWidth="1"/>
    <col min="721" max="721" width="5.5703125" style="83" customWidth="1"/>
    <col min="722" max="722" width="4.28515625" style="83" customWidth="1"/>
    <col min="723" max="725" width="3.28515625" style="83" customWidth="1"/>
    <col min="726" max="726" width="5.5703125" style="83" customWidth="1"/>
    <col min="727" max="732" width="3.85546875" style="83" customWidth="1"/>
    <col min="733" max="733" width="7" style="83" customWidth="1"/>
    <col min="734" max="734" width="3.85546875" style="83" customWidth="1"/>
    <col min="735" max="735" width="3.5703125" style="83" customWidth="1"/>
    <col min="736" max="739" width="3.85546875" style="83" customWidth="1"/>
    <col min="740" max="740" width="6" style="83" customWidth="1"/>
    <col min="741" max="741" width="3.28515625" style="83" customWidth="1"/>
    <col min="742" max="742" width="9" style="83" customWidth="1"/>
    <col min="743" max="752" width="3.28515625" style="83" customWidth="1"/>
    <col min="753" max="754" width="0" style="83" hidden="1" customWidth="1"/>
    <col min="755" max="755" width="5.85546875" style="83" customWidth="1"/>
    <col min="756" max="756" width="4.42578125" style="83" customWidth="1"/>
    <col min="757" max="758" width="4.28515625" style="83" customWidth="1"/>
    <col min="759" max="884" width="9.140625" style="83"/>
    <col min="885" max="885" width="4.28515625" style="83" customWidth="1"/>
    <col min="886" max="886" width="11.140625" style="83" customWidth="1"/>
    <col min="887" max="887" width="22.28515625" style="83" customWidth="1"/>
    <col min="888" max="893" width="3.28515625" style="83" customWidth="1"/>
    <col min="894" max="894" width="5.28515625" style="83" customWidth="1"/>
    <col min="895" max="900" width="3.28515625" style="83" customWidth="1"/>
    <col min="901" max="901" width="5.5703125" style="83" customWidth="1"/>
    <col min="902" max="907" width="3.28515625" style="83" customWidth="1"/>
    <col min="908" max="908" width="5.42578125" style="83" customWidth="1"/>
    <col min="909" max="914" width="3.28515625" style="83" customWidth="1"/>
    <col min="915" max="915" width="5.42578125" style="83" customWidth="1"/>
    <col min="916" max="919" width="3.28515625" style="83" customWidth="1"/>
    <col min="920" max="920" width="5.7109375" style="83" customWidth="1"/>
    <col min="921" max="926" width="3.28515625" style="83" customWidth="1"/>
    <col min="927" max="927" width="6.28515625" style="83" customWidth="1"/>
    <col min="928" max="933" width="3.28515625" style="83" customWidth="1"/>
    <col min="934" max="934" width="5.85546875" style="83" customWidth="1"/>
    <col min="935" max="940" width="3.28515625" style="83" customWidth="1"/>
    <col min="941" max="941" width="5.28515625" style="83" customWidth="1"/>
    <col min="942" max="947" width="3.28515625" style="83" customWidth="1"/>
    <col min="948" max="948" width="6" style="83" customWidth="1"/>
    <col min="949" max="952" width="3.28515625" style="83" customWidth="1"/>
    <col min="953" max="953" width="5.140625" style="83" customWidth="1"/>
    <col min="954" max="957" width="3.28515625" style="83" customWidth="1"/>
    <col min="958" max="958" width="5.5703125" style="83" customWidth="1"/>
    <col min="959" max="964" width="3.28515625" style="83" customWidth="1"/>
    <col min="965" max="965" width="5.140625" style="83" customWidth="1"/>
    <col min="966" max="971" width="3.28515625" style="83" customWidth="1"/>
    <col min="972" max="972" width="6.7109375" style="83" customWidth="1"/>
    <col min="973" max="976" width="3.28515625" style="83" customWidth="1"/>
    <col min="977" max="977" width="5.5703125" style="83" customWidth="1"/>
    <col min="978" max="978" width="4.28515625" style="83" customWidth="1"/>
    <col min="979" max="981" width="3.28515625" style="83" customWidth="1"/>
    <col min="982" max="982" width="5.5703125" style="83" customWidth="1"/>
    <col min="983" max="988" width="3.85546875" style="83" customWidth="1"/>
    <col min="989" max="989" width="7" style="83" customWidth="1"/>
    <col min="990" max="990" width="3.85546875" style="83" customWidth="1"/>
    <col min="991" max="991" width="3.5703125" style="83" customWidth="1"/>
    <col min="992" max="995" width="3.85546875" style="83" customWidth="1"/>
    <col min="996" max="996" width="6" style="83" customWidth="1"/>
    <col min="997" max="997" width="3.28515625" style="83" customWidth="1"/>
    <col min="998" max="998" width="9" style="83" customWidth="1"/>
    <col min="999" max="1008" width="3.28515625" style="83" customWidth="1"/>
    <col min="1009" max="1010" width="0" style="83" hidden="1" customWidth="1"/>
    <col min="1011" max="1011" width="5.85546875" style="83" customWidth="1"/>
    <col min="1012" max="1012" width="4.42578125" style="83" customWidth="1"/>
    <col min="1013" max="1014" width="4.28515625" style="83" customWidth="1"/>
    <col min="1015" max="1140" width="9.140625" style="83"/>
    <col min="1141" max="1141" width="4.28515625" style="83" customWidth="1"/>
    <col min="1142" max="1142" width="11.140625" style="83" customWidth="1"/>
    <col min="1143" max="1143" width="22.28515625" style="83" customWidth="1"/>
    <col min="1144" max="1149" width="3.28515625" style="83" customWidth="1"/>
    <col min="1150" max="1150" width="5.28515625" style="83" customWidth="1"/>
    <col min="1151" max="1156" width="3.28515625" style="83" customWidth="1"/>
    <col min="1157" max="1157" width="5.5703125" style="83" customWidth="1"/>
    <col min="1158" max="1163" width="3.28515625" style="83" customWidth="1"/>
    <col min="1164" max="1164" width="5.42578125" style="83" customWidth="1"/>
    <col min="1165" max="1170" width="3.28515625" style="83" customWidth="1"/>
    <col min="1171" max="1171" width="5.42578125" style="83" customWidth="1"/>
    <col min="1172" max="1175" width="3.28515625" style="83" customWidth="1"/>
    <col min="1176" max="1176" width="5.7109375" style="83" customWidth="1"/>
    <col min="1177" max="1182" width="3.28515625" style="83" customWidth="1"/>
    <col min="1183" max="1183" width="6.28515625" style="83" customWidth="1"/>
    <col min="1184" max="1189" width="3.28515625" style="83" customWidth="1"/>
    <col min="1190" max="1190" width="5.85546875" style="83" customWidth="1"/>
    <col min="1191" max="1196" width="3.28515625" style="83" customWidth="1"/>
    <col min="1197" max="1197" width="5.28515625" style="83" customWidth="1"/>
    <col min="1198" max="1203" width="3.28515625" style="83" customWidth="1"/>
    <col min="1204" max="1204" width="6" style="83" customWidth="1"/>
    <col min="1205" max="1208" width="3.28515625" style="83" customWidth="1"/>
    <col min="1209" max="1209" width="5.140625" style="83" customWidth="1"/>
    <col min="1210" max="1213" width="3.28515625" style="83" customWidth="1"/>
    <col min="1214" max="1214" width="5.5703125" style="83" customWidth="1"/>
    <col min="1215" max="1220" width="3.28515625" style="83" customWidth="1"/>
    <col min="1221" max="1221" width="5.140625" style="83" customWidth="1"/>
    <col min="1222" max="1227" width="3.28515625" style="83" customWidth="1"/>
    <col min="1228" max="1228" width="6.7109375" style="83" customWidth="1"/>
    <col min="1229" max="1232" width="3.28515625" style="83" customWidth="1"/>
    <col min="1233" max="1233" width="5.5703125" style="83" customWidth="1"/>
    <col min="1234" max="1234" width="4.28515625" style="83" customWidth="1"/>
    <col min="1235" max="1237" width="3.28515625" style="83" customWidth="1"/>
    <col min="1238" max="1238" width="5.5703125" style="83" customWidth="1"/>
    <col min="1239" max="1244" width="3.85546875" style="83" customWidth="1"/>
    <col min="1245" max="1245" width="7" style="83" customWidth="1"/>
    <col min="1246" max="1246" width="3.85546875" style="83" customWidth="1"/>
    <col min="1247" max="1247" width="3.5703125" style="83" customWidth="1"/>
    <col min="1248" max="1251" width="3.85546875" style="83" customWidth="1"/>
    <col min="1252" max="1252" width="6" style="83" customWidth="1"/>
    <col min="1253" max="1253" width="3.28515625" style="83" customWidth="1"/>
    <col min="1254" max="1254" width="9" style="83" customWidth="1"/>
    <col min="1255" max="1264" width="3.28515625" style="83" customWidth="1"/>
    <col min="1265" max="1266" width="0" style="83" hidden="1" customWidth="1"/>
    <col min="1267" max="1267" width="5.85546875" style="83" customWidth="1"/>
    <col min="1268" max="1268" width="4.42578125" style="83" customWidth="1"/>
    <col min="1269" max="1270" width="4.28515625" style="83" customWidth="1"/>
    <col min="1271" max="1396" width="9.140625" style="83"/>
    <col min="1397" max="1397" width="4.28515625" style="83" customWidth="1"/>
    <col min="1398" max="1398" width="11.140625" style="83" customWidth="1"/>
    <col min="1399" max="1399" width="22.28515625" style="83" customWidth="1"/>
    <col min="1400" max="1405" width="3.28515625" style="83" customWidth="1"/>
    <col min="1406" max="1406" width="5.28515625" style="83" customWidth="1"/>
    <col min="1407" max="1412" width="3.28515625" style="83" customWidth="1"/>
    <col min="1413" max="1413" width="5.5703125" style="83" customWidth="1"/>
    <col min="1414" max="1419" width="3.28515625" style="83" customWidth="1"/>
    <col min="1420" max="1420" width="5.42578125" style="83" customWidth="1"/>
    <col min="1421" max="1426" width="3.28515625" style="83" customWidth="1"/>
    <col min="1427" max="1427" width="5.42578125" style="83" customWidth="1"/>
    <col min="1428" max="1431" width="3.28515625" style="83" customWidth="1"/>
    <col min="1432" max="1432" width="5.7109375" style="83" customWidth="1"/>
    <col min="1433" max="1438" width="3.28515625" style="83" customWidth="1"/>
    <col min="1439" max="1439" width="6.28515625" style="83" customWidth="1"/>
    <col min="1440" max="1445" width="3.28515625" style="83" customWidth="1"/>
    <col min="1446" max="1446" width="5.85546875" style="83" customWidth="1"/>
    <col min="1447" max="1452" width="3.28515625" style="83" customWidth="1"/>
    <col min="1453" max="1453" width="5.28515625" style="83" customWidth="1"/>
    <col min="1454" max="1459" width="3.28515625" style="83" customWidth="1"/>
    <col min="1460" max="1460" width="6" style="83" customWidth="1"/>
    <col min="1461" max="1464" width="3.28515625" style="83" customWidth="1"/>
    <col min="1465" max="1465" width="5.140625" style="83" customWidth="1"/>
    <col min="1466" max="1469" width="3.28515625" style="83" customWidth="1"/>
    <col min="1470" max="1470" width="5.5703125" style="83" customWidth="1"/>
    <col min="1471" max="1476" width="3.28515625" style="83" customWidth="1"/>
    <col min="1477" max="1477" width="5.140625" style="83" customWidth="1"/>
    <col min="1478" max="1483" width="3.28515625" style="83" customWidth="1"/>
    <col min="1484" max="1484" width="6.7109375" style="83" customWidth="1"/>
    <col min="1485" max="1488" width="3.28515625" style="83" customWidth="1"/>
    <col min="1489" max="1489" width="5.5703125" style="83" customWidth="1"/>
    <col min="1490" max="1490" width="4.28515625" style="83" customWidth="1"/>
    <col min="1491" max="1493" width="3.28515625" style="83" customWidth="1"/>
    <col min="1494" max="1494" width="5.5703125" style="83" customWidth="1"/>
    <col min="1495" max="1500" width="3.85546875" style="83" customWidth="1"/>
    <col min="1501" max="1501" width="7" style="83" customWidth="1"/>
    <col min="1502" max="1502" width="3.85546875" style="83" customWidth="1"/>
    <col min="1503" max="1503" width="3.5703125" style="83" customWidth="1"/>
    <col min="1504" max="1507" width="3.85546875" style="83" customWidth="1"/>
    <col min="1508" max="1508" width="6" style="83" customWidth="1"/>
    <col min="1509" max="1509" width="3.28515625" style="83" customWidth="1"/>
    <col min="1510" max="1510" width="9" style="83" customWidth="1"/>
    <col min="1511" max="1520" width="3.28515625" style="83" customWidth="1"/>
    <col min="1521" max="1522" width="0" style="83" hidden="1" customWidth="1"/>
    <col min="1523" max="1523" width="5.85546875" style="83" customWidth="1"/>
    <col min="1524" max="1524" width="4.42578125" style="83" customWidth="1"/>
    <col min="1525" max="1526" width="4.28515625" style="83" customWidth="1"/>
    <col min="1527" max="1652" width="9.140625" style="83"/>
    <col min="1653" max="1653" width="4.28515625" style="83" customWidth="1"/>
    <col min="1654" max="1654" width="11.140625" style="83" customWidth="1"/>
    <col min="1655" max="1655" width="22.28515625" style="83" customWidth="1"/>
    <col min="1656" max="1661" width="3.28515625" style="83" customWidth="1"/>
    <col min="1662" max="1662" width="5.28515625" style="83" customWidth="1"/>
    <col min="1663" max="1668" width="3.28515625" style="83" customWidth="1"/>
    <col min="1669" max="1669" width="5.5703125" style="83" customWidth="1"/>
    <col min="1670" max="1675" width="3.28515625" style="83" customWidth="1"/>
    <col min="1676" max="1676" width="5.42578125" style="83" customWidth="1"/>
    <col min="1677" max="1682" width="3.28515625" style="83" customWidth="1"/>
    <col min="1683" max="1683" width="5.42578125" style="83" customWidth="1"/>
    <col min="1684" max="1687" width="3.28515625" style="83" customWidth="1"/>
    <col min="1688" max="1688" width="5.7109375" style="83" customWidth="1"/>
    <col min="1689" max="1694" width="3.28515625" style="83" customWidth="1"/>
    <col min="1695" max="1695" width="6.28515625" style="83" customWidth="1"/>
    <col min="1696" max="1701" width="3.28515625" style="83" customWidth="1"/>
    <col min="1702" max="1702" width="5.85546875" style="83" customWidth="1"/>
    <col min="1703" max="1708" width="3.28515625" style="83" customWidth="1"/>
    <col min="1709" max="1709" width="5.28515625" style="83" customWidth="1"/>
    <col min="1710" max="1715" width="3.28515625" style="83" customWidth="1"/>
    <col min="1716" max="1716" width="6" style="83" customWidth="1"/>
    <col min="1717" max="1720" width="3.28515625" style="83" customWidth="1"/>
    <col min="1721" max="1721" width="5.140625" style="83" customWidth="1"/>
    <col min="1722" max="1725" width="3.28515625" style="83" customWidth="1"/>
    <col min="1726" max="1726" width="5.5703125" style="83" customWidth="1"/>
    <col min="1727" max="1732" width="3.28515625" style="83" customWidth="1"/>
    <col min="1733" max="1733" width="5.140625" style="83" customWidth="1"/>
    <col min="1734" max="1739" width="3.28515625" style="83" customWidth="1"/>
    <col min="1740" max="1740" width="6.7109375" style="83" customWidth="1"/>
    <col min="1741" max="1744" width="3.28515625" style="83" customWidth="1"/>
    <col min="1745" max="1745" width="5.5703125" style="83" customWidth="1"/>
    <col min="1746" max="1746" width="4.28515625" style="83" customWidth="1"/>
    <col min="1747" max="1749" width="3.28515625" style="83" customWidth="1"/>
    <col min="1750" max="1750" width="5.5703125" style="83" customWidth="1"/>
    <col min="1751" max="1756" width="3.85546875" style="83" customWidth="1"/>
    <col min="1757" max="1757" width="7" style="83" customWidth="1"/>
    <col min="1758" max="1758" width="3.85546875" style="83" customWidth="1"/>
    <col min="1759" max="1759" width="3.5703125" style="83" customWidth="1"/>
    <col min="1760" max="1763" width="3.85546875" style="83" customWidth="1"/>
    <col min="1764" max="1764" width="6" style="83" customWidth="1"/>
    <col min="1765" max="1765" width="3.28515625" style="83" customWidth="1"/>
    <col min="1766" max="1766" width="9" style="83" customWidth="1"/>
    <col min="1767" max="1776" width="3.28515625" style="83" customWidth="1"/>
    <col min="1777" max="1778" width="0" style="83" hidden="1" customWidth="1"/>
    <col min="1779" max="1779" width="5.85546875" style="83" customWidth="1"/>
    <col min="1780" max="1780" width="4.42578125" style="83" customWidth="1"/>
    <col min="1781" max="1782" width="4.28515625" style="83" customWidth="1"/>
    <col min="1783" max="1908" width="9.140625" style="83"/>
    <col min="1909" max="1909" width="4.28515625" style="83" customWidth="1"/>
    <col min="1910" max="1910" width="11.140625" style="83" customWidth="1"/>
    <col min="1911" max="1911" width="22.28515625" style="83" customWidth="1"/>
    <col min="1912" max="1917" width="3.28515625" style="83" customWidth="1"/>
    <col min="1918" max="1918" width="5.28515625" style="83" customWidth="1"/>
    <col min="1919" max="1924" width="3.28515625" style="83" customWidth="1"/>
    <col min="1925" max="1925" width="5.5703125" style="83" customWidth="1"/>
    <col min="1926" max="1931" width="3.28515625" style="83" customWidth="1"/>
    <col min="1932" max="1932" width="5.42578125" style="83" customWidth="1"/>
    <col min="1933" max="1938" width="3.28515625" style="83" customWidth="1"/>
    <col min="1939" max="1939" width="5.42578125" style="83" customWidth="1"/>
    <col min="1940" max="1943" width="3.28515625" style="83" customWidth="1"/>
    <col min="1944" max="1944" width="5.7109375" style="83" customWidth="1"/>
    <col min="1945" max="1950" width="3.28515625" style="83" customWidth="1"/>
    <col min="1951" max="1951" width="6.28515625" style="83" customWidth="1"/>
    <col min="1952" max="1957" width="3.28515625" style="83" customWidth="1"/>
    <col min="1958" max="1958" width="5.85546875" style="83" customWidth="1"/>
    <col min="1959" max="1964" width="3.28515625" style="83" customWidth="1"/>
    <col min="1965" max="1965" width="5.28515625" style="83" customWidth="1"/>
    <col min="1966" max="1971" width="3.28515625" style="83" customWidth="1"/>
    <col min="1972" max="1972" width="6" style="83" customWidth="1"/>
    <col min="1973" max="1976" width="3.28515625" style="83" customWidth="1"/>
    <col min="1977" max="1977" width="5.140625" style="83" customWidth="1"/>
    <col min="1978" max="1981" width="3.28515625" style="83" customWidth="1"/>
    <col min="1982" max="1982" width="5.5703125" style="83" customWidth="1"/>
    <col min="1983" max="1988" width="3.28515625" style="83" customWidth="1"/>
    <col min="1989" max="1989" width="5.140625" style="83" customWidth="1"/>
    <col min="1990" max="1995" width="3.28515625" style="83" customWidth="1"/>
    <col min="1996" max="1996" width="6.7109375" style="83" customWidth="1"/>
    <col min="1997" max="2000" width="3.28515625" style="83" customWidth="1"/>
    <col min="2001" max="2001" width="5.5703125" style="83" customWidth="1"/>
    <col min="2002" max="2002" width="4.28515625" style="83" customWidth="1"/>
    <col min="2003" max="2005" width="3.28515625" style="83" customWidth="1"/>
    <col min="2006" max="2006" width="5.5703125" style="83" customWidth="1"/>
    <col min="2007" max="2012" width="3.85546875" style="83" customWidth="1"/>
    <col min="2013" max="2013" width="7" style="83" customWidth="1"/>
    <col min="2014" max="2014" width="3.85546875" style="83" customWidth="1"/>
    <col min="2015" max="2015" width="3.5703125" style="83" customWidth="1"/>
    <col min="2016" max="2019" width="3.85546875" style="83" customWidth="1"/>
    <col min="2020" max="2020" width="6" style="83" customWidth="1"/>
    <col min="2021" max="2021" width="3.28515625" style="83" customWidth="1"/>
    <col min="2022" max="2022" width="9" style="83" customWidth="1"/>
    <col min="2023" max="2032" width="3.28515625" style="83" customWidth="1"/>
    <col min="2033" max="2034" width="0" style="83" hidden="1" customWidth="1"/>
    <col min="2035" max="2035" width="5.85546875" style="83" customWidth="1"/>
    <col min="2036" max="2036" width="4.42578125" style="83" customWidth="1"/>
    <col min="2037" max="2038" width="4.28515625" style="83" customWidth="1"/>
    <col min="2039" max="2164" width="9.140625" style="83"/>
    <col min="2165" max="2165" width="4.28515625" style="83" customWidth="1"/>
    <col min="2166" max="2166" width="11.140625" style="83" customWidth="1"/>
    <col min="2167" max="2167" width="22.28515625" style="83" customWidth="1"/>
    <col min="2168" max="2173" width="3.28515625" style="83" customWidth="1"/>
    <col min="2174" max="2174" width="5.28515625" style="83" customWidth="1"/>
    <col min="2175" max="2180" width="3.28515625" style="83" customWidth="1"/>
    <col min="2181" max="2181" width="5.5703125" style="83" customWidth="1"/>
    <col min="2182" max="2187" width="3.28515625" style="83" customWidth="1"/>
    <col min="2188" max="2188" width="5.42578125" style="83" customWidth="1"/>
    <col min="2189" max="2194" width="3.28515625" style="83" customWidth="1"/>
    <col min="2195" max="2195" width="5.42578125" style="83" customWidth="1"/>
    <col min="2196" max="2199" width="3.28515625" style="83" customWidth="1"/>
    <col min="2200" max="2200" width="5.7109375" style="83" customWidth="1"/>
    <col min="2201" max="2206" width="3.28515625" style="83" customWidth="1"/>
    <col min="2207" max="2207" width="6.28515625" style="83" customWidth="1"/>
    <col min="2208" max="2213" width="3.28515625" style="83" customWidth="1"/>
    <col min="2214" max="2214" width="5.85546875" style="83" customWidth="1"/>
    <col min="2215" max="2220" width="3.28515625" style="83" customWidth="1"/>
    <col min="2221" max="2221" width="5.28515625" style="83" customWidth="1"/>
    <col min="2222" max="2227" width="3.28515625" style="83" customWidth="1"/>
    <col min="2228" max="2228" width="6" style="83" customWidth="1"/>
    <col min="2229" max="2232" width="3.28515625" style="83" customWidth="1"/>
    <col min="2233" max="2233" width="5.140625" style="83" customWidth="1"/>
    <col min="2234" max="2237" width="3.28515625" style="83" customWidth="1"/>
    <col min="2238" max="2238" width="5.5703125" style="83" customWidth="1"/>
    <col min="2239" max="2244" width="3.28515625" style="83" customWidth="1"/>
    <col min="2245" max="2245" width="5.140625" style="83" customWidth="1"/>
    <col min="2246" max="2251" width="3.28515625" style="83" customWidth="1"/>
    <col min="2252" max="2252" width="6.7109375" style="83" customWidth="1"/>
    <col min="2253" max="2256" width="3.28515625" style="83" customWidth="1"/>
    <col min="2257" max="2257" width="5.5703125" style="83" customWidth="1"/>
    <col min="2258" max="2258" width="4.28515625" style="83" customWidth="1"/>
    <col min="2259" max="2261" width="3.28515625" style="83" customWidth="1"/>
    <col min="2262" max="2262" width="5.5703125" style="83" customWidth="1"/>
    <col min="2263" max="2268" width="3.85546875" style="83" customWidth="1"/>
    <col min="2269" max="2269" width="7" style="83" customWidth="1"/>
    <col min="2270" max="2270" width="3.85546875" style="83" customWidth="1"/>
    <col min="2271" max="2271" width="3.5703125" style="83" customWidth="1"/>
    <col min="2272" max="2275" width="3.85546875" style="83" customWidth="1"/>
    <col min="2276" max="2276" width="6" style="83" customWidth="1"/>
    <col min="2277" max="2277" width="3.28515625" style="83" customWidth="1"/>
    <col min="2278" max="2278" width="9" style="83" customWidth="1"/>
    <col min="2279" max="2288" width="3.28515625" style="83" customWidth="1"/>
    <col min="2289" max="2290" width="0" style="83" hidden="1" customWidth="1"/>
    <col min="2291" max="2291" width="5.85546875" style="83" customWidth="1"/>
    <col min="2292" max="2292" width="4.42578125" style="83" customWidth="1"/>
    <col min="2293" max="2294" width="4.28515625" style="83" customWidth="1"/>
    <col min="2295" max="2420" width="9.140625" style="83"/>
    <col min="2421" max="2421" width="4.28515625" style="83" customWidth="1"/>
    <col min="2422" max="2422" width="11.140625" style="83" customWidth="1"/>
    <col min="2423" max="2423" width="22.28515625" style="83" customWidth="1"/>
    <col min="2424" max="2429" width="3.28515625" style="83" customWidth="1"/>
    <col min="2430" max="2430" width="5.28515625" style="83" customWidth="1"/>
    <col min="2431" max="2436" width="3.28515625" style="83" customWidth="1"/>
    <col min="2437" max="2437" width="5.5703125" style="83" customWidth="1"/>
    <col min="2438" max="2443" width="3.28515625" style="83" customWidth="1"/>
    <col min="2444" max="2444" width="5.42578125" style="83" customWidth="1"/>
    <col min="2445" max="2450" width="3.28515625" style="83" customWidth="1"/>
    <col min="2451" max="2451" width="5.42578125" style="83" customWidth="1"/>
    <col min="2452" max="2455" width="3.28515625" style="83" customWidth="1"/>
    <col min="2456" max="2456" width="5.7109375" style="83" customWidth="1"/>
    <col min="2457" max="2462" width="3.28515625" style="83" customWidth="1"/>
    <col min="2463" max="2463" width="6.28515625" style="83" customWidth="1"/>
    <col min="2464" max="2469" width="3.28515625" style="83" customWidth="1"/>
    <col min="2470" max="2470" width="5.85546875" style="83" customWidth="1"/>
    <col min="2471" max="2476" width="3.28515625" style="83" customWidth="1"/>
    <col min="2477" max="2477" width="5.28515625" style="83" customWidth="1"/>
    <col min="2478" max="2483" width="3.28515625" style="83" customWidth="1"/>
    <col min="2484" max="2484" width="6" style="83" customWidth="1"/>
    <col min="2485" max="2488" width="3.28515625" style="83" customWidth="1"/>
    <col min="2489" max="2489" width="5.140625" style="83" customWidth="1"/>
    <col min="2490" max="2493" width="3.28515625" style="83" customWidth="1"/>
    <col min="2494" max="2494" width="5.5703125" style="83" customWidth="1"/>
    <col min="2495" max="2500" width="3.28515625" style="83" customWidth="1"/>
    <col min="2501" max="2501" width="5.140625" style="83" customWidth="1"/>
    <col min="2502" max="2507" width="3.28515625" style="83" customWidth="1"/>
    <col min="2508" max="2508" width="6.7109375" style="83" customWidth="1"/>
    <col min="2509" max="2512" width="3.28515625" style="83" customWidth="1"/>
    <col min="2513" max="2513" width="5.5703125" style="83" customWidth="1"/>
    <col min="2514" max="2514" width="4.28515625" style="83" customWidth="1"/>
    <col min="2515" max="2517" width="3.28515625" style="83" customWidth="1"/>
    <col min="2518" max="2518" width="5.5703125" style="83" customWidth="1"/>
    <col min="2519" max="2524" width="3.85546875" style="83" customWidth="1"/>
    <col min="2525" max="2525" width="7" style="83" customWidth="1"/>
    <col min="2526" max="2526" width="3.85546875" style="83" customWidth="1"/>
    <col min="2527" max="2527" width="3.5703125" style="83" customWidth="1"/>
    <col min="2528" max="2531" width="3.85546875" style="83" customWidth="1"/>
    <col min="2532" max="2532" width="6" style="83" customWidth="1"/>
    <col min="2533" max="2533" width="3.28515625" style="83" customWidth="1"/>
    <col min="2534" max="2534" width="9" style="83" customWidth="1"/>
    <col min="2535" max="2544" width="3.28515625" style="83" customWidth="1"/>
    <col min="2545" max="2546" width="0" style="83" hidden="1" customWidth="1"/>
    <col min="2547" max="2547" width="5.85546875" style="83" customWidth="1"/>
    <col min="2548" max="2548" width="4.42578125" style="83" customWidth="1"/>
    <col min="2549" max="2550" width="4.28515625" style="83" customWidth="1"/>
    <col min="2551" max="2676" width="9.140625" style="83"/>
    <col min="2677" max="2677" width="4.28515625" style="83" customWidth="1"/>
    <col min="2678" max="2678" width="11.140625" style="83" customWidth="1"/>
    <col min="2679" max="2679" width="22.28515625" style="83" customWidth="1"/>
    <col min="2680" max="2685" width="3.28515625" style="83" customWidth="1"/>
    <col min="2686" max="2686" width="5.28515625" style="83" customWidth="1"/>
    <col min="2687" max="2692" width="3.28515625" style="83" customWidth="1"/>
    <col min="2693" max="2693" width="5.5703125" style="83" customWidth="1"/>
    <col min="2694" max="2699" width="3.28515625" style="83" customWidth="1"/>
    <col min="2700" max="2700" width="5.42578125" style="83" customWidth="1"/>
    <col min="2701" max="2706" width="3.28515625" style="83" customWidth="1"/>
    <col min="2707" max="2707" width="5.42578125" style="83" customWidth="1"/>
    <col min="2708" max="2711" width="3.28515625" style="83" customWidth="1"/>
    <col min="2712" max="2712" width="5.7109375" style="83" customWidth="1"/>
    <col min="2713" max="2718" width="3.28515625" style="83" customWidth="1"/>
    <col min="2719" max="2719" width="6.28515625" style="83" customWidth="1"/>
    <col min="2720" max="2725" width="3.28515625" style="83" customWidth="1"/>
    <col min="2726" max="2726" width="5.85546875" style="83" customWidth="1"/>
    <col min="2727" max="2732" width="3.28515625" style="83" customWidth="1"/>
    <col min="2733" max="2733" width="5.28515625" style="83" customWidth="1"/>
    <col min="2734" max="2739" width="3.28515625" style="83" customWidth="1"/>
    <col min="2740" max="2740" width="6" style="83" customWidth="1"/>
    <col min="2741" max="2744" width="3.28515625" style="83" customWidth="1"/>
    <col min="2745" max="2745" width="5.140625" style="83" customWidth="1"/>
    <col min="2746" max="2749" width="3.28515625" style="83" customWidth="1"/>
    <col min="2750" max="2750" width="5.5703125" style="83" customWidth="1"/>
    <col min="2751" max="2756" width="3.28515625" style="83" customWidth="1"/>
    <col min="2757" max="2757" width="5.140625" style="83" customWidth="1"/>
    <col min="2758" max="2763" width="3.28515625" style="83" customWidth="1"/>
    <col min="2764" max="2764" width="6.7109375" style="83" customWidth="1"/>
    <col min="2765" max="2768" width="3.28515625" style="83" customWidth="1"/>
    <col min="2769" max="2769" width="5.5703125" style="83" customWidth="1"/>
    <col min="2770" max="2770" width="4.28515625" style="83" customWidth="1"/>
    <col min="2771" max="2773" width="3.28515625" style="83" customWidth="1"/>
    <col min="2774" max="2774" width="5.5703125" style="83" customWidth="1"/>
    <col min="2775" max="2780" width="3.85546875" style="83" customWidth="1"/>
    <col min="2781" max="2781" width="7" style="83" customWidth="1"/>
    <col min="2782" max="2782" width="3.85546875" style="83" customWidth="1"/>
    <col min="2783" max="2783" width="3.5703125" style="83" customWidth="1"/>
    <col min="2784" max="2787" width="3.85546875" style="83" customWidth="1"/>
    <col min="2788" max="2788" width="6" style="83" customWidth="1"/>
    <col min="2789" max="2789" width="3.28515625" style="83" customWidth="1"/>
    <col min="2790" max="2790" width="9" style="83" customWidth="1"/>
    <col min="2791" max="2800" width="3.28515625" style="83" customWidth="1"/>
    <col min="2801" max="2802" width="0" style="83" hidden="1" customWidth="1"/>
    <col min="2803" max="2803" width="5.85546875" style="83" customWidth="1"/>
    <col min="2804" max="2804" width="4.42578125" style="83" customWidth="1"/>
    <col min="2805" max="2806" width="4.28515625" style="83" customWidth="1"/>
    <col min="2807" max="2932" width="9.140625" style="83"/>
    <col min="2933" max="2933" width="4.28515625" style="83" customWidth="1"/>
    <col min="2934" max="2934" width="11.140625" style="83" customWidth="1"/>
    <col min="2935" max="2935" width="22.28515625" style="83" customWidth="1"/>
    <col min="2936" max="2941" width="3.28515625" style="83" customWidth="1"/>
    <col min="2942" max="2942" width="5.28515625" style="83" customWidth="1"/>
    <col min="2943" max="2948" width="3.28515625" style="83" customWidth="1"/>
    <col min="2949" max="2949" width="5.5703125" style="83" customWidth="1"/>
    <col min="2950" max="2955" width="3.28515625" style="83" customWidth="1"/>
    <col min="2956" max="2956" width="5.42578125" style="83" customWidth="1"/>
    <col min="2957" max="2962" width="3.28515625" style="83" customWidth="1"/>
    <col min="2963" max="2963" width="5.42578125" style="83" customWidth="1"/>
    <col min="2964" max="2967" width="3.28515625" style="83" customWidth="1"/>
    <col min="2968" max="2968" width="5.7109375" style="83" customWidth="1"/>
    <col min="2969" max="2974" width="3.28515625" style="83" customWidth="1"/>
    <col min="2975" max="2975" width="6.28515625" style="83" customWidth="1"/>
    <col min="2976" max="2981" width="3.28515625" style="83" customWidth="1"/>
    <col min="2982" max="2982" width="5.85546875" style="83" customWidth="1"/>
    <col min="2983" max="2988" width="3.28515625" style="83" customWidth="1"/>
    <col min="2989" max="2989" width="5.28515625" style="83" customWidth="1"/>
    <col min="2990" max="2995" width="3.28515625" style="83" customWidth="1"/>
    <col min="2996" max="2996" width="6" style="83" customWidth="1"/>
    <col min="2997" max="3000" width="3.28515625" style="83" customWidth="1"/>
    <col min="3001" max="3001" width="5.140625" style="83" customWidth="1"/>
    <col min="3002" max="3005" width="3.28515625" style="83" customWidth="1"/>
    <col min="3006" max="3006" width="5.5703125" style="83" customWidth="1"/>
    <col min="3007" max="3012" width="3.28515625" style="83" customWidth="1"/>
    <col min="3013" max="3013" width="5.140625" style="83" customWidth="1"/>
    <col min="3014" max="3019" width="3.28515625" style="83" customWidth="1"/>
    <col min="3020" max="3020" width="6.7109375" style="83" customWidth="1"/>
    <col min="3021" max="3024" width="3.28515625" style="83" customWidth="1"/>
    <col min="3025" max="3025" width="5.5703125" style="83" customWidth="1"/>
    <col min="3026" max="3026" width="4.28515625" style="83" customWidth="1"/>
    <col min="3027" max="3029" width="3.28515625" style="83" customWidth="1"/>
    <col min="3030" max="3030" width="5.5703125" style="83" customWidth="1"/>
    <col min="3031" max="3036" width="3.85546875" style="83" customWidth="1"/>
    <col min="3037" max="3037" width="7" style="83" customWidth="1"/>
    <col min="3038" max="3038" width="3.85546875" style="83" customWidth="1"/>
    <col min="3039" max="3039" width="3.5703125" style="83" customWidth="1"/>
    <col min="3040" max="3043" width="3.85546875" style="83" customWidth="1"/>
    <col min="3044" max="3044" width="6" style="83" customWidth="1"/>
    <col min="3045" max="3045" width="3.28515625" style="83" customWidth="1"/>
    <col min="3046" max="3046" width="9" style="83" customWidth="1"/>
    <col min="3047" max="3056" width="3.28515625" style="83" customWidth="1"/>
    <col min="3057" max="3058" width="0" style="83" hidden="1" customWidth="1"/>
    <col min="3059" max="3059" width="5.85546875" style="83" customWidth="1"/>
    <col min="3060" max="3060" width="4.42578125" style="83" customWidth="1"/>
    <col min="3061" max="3062" width="4.28515625" style="83" customWidth="1"/>
    <col min="3063" max="3188" width="9.140625" style="83"/>
    <col min="3189" max="3189" width="4.28515625" style="83" customWidth="1"/>
    <col min="3190" max="3190" width="11.140625" style="83" customWidth="1"/>
    <col min="3191" max="3191" width="22.28515625" style="83" customWidth="1"/>
    <col min="3192" max="3197" width="3.28515625" style="83" customWidth="1"/>
    <col min="3198" max="3198" width="5.28515625" style="83" customWidth="1"/>
    <col min="3199" max="3204" width="3.28515625" style="83" customWidth="1"/>
    <col min="3205" max="3205" width="5.5703125" style="83" customWidth="1"/>
    <col min="3206" max="3211" width="3.28515625" style="83" customWidth="1"/>
    <col min="3212" max="3212" width="5.42578125" style="83" customWidth="1"/>
    <col min="3213" max="3218" width="3.28515625" style="83" customWidth="1"/>
    <col min="3219" max="3219" width="5.42578125" style="83" customWidth="1"/>
    <col min="3220" max="3223" width="3.28515625" style="83" customWidth="1"/>
    <col min="3224" max="3224" width="5.7109375" style="83" customWidth="1"/>
    <col min="3225" max="3230" width="3.28515625" style="83" customWidth="1"/>
    <col min="3231" max="3231" width="6.28515625" style="83" customWidth="1"/>
    <col min="3232" max="3237" width="3.28515625" style="83" customWidth="1"/>
    <col min="3238" max="3238" width="5.85546875" style="83" customWidth="1"/>
    <col min="3239" max="3244" width="3.28515625" style="83" customWidth="1"/>
    <col min="3245" max="3245" width="5.28515625" style="83" customWidth="1"/>
    <col min="3246" max="3251" width="3.28515625" style="83" customWidth="1"/>
    <col min="3252" max="3252" width="6" style="83" customWidth="1"/>
    <col min="3253" max="3256" width="3.28515625" style="83" customWidth="1"/>
    <col min="3257" max="3257" width="5.140625" style="83" customWidth="1"/>
    <col min="3258" max="3261" width="3.28515625" style="83" customWidth="1"/>
    <col min="3262" max="3262" width="5.5703125" style="83" customWidth="1"/>
    <col min="3263" max="3268" width="3.28515625" style="83" customWidth="1"/>
    <col min="3269" max="3269" width="5.140625" style="83" customWidth="1"/>
    <col min="3270" max="3275" width="3.28515625" style="83" customWidth="1"/>
    <col min="3276" max="3276" width="6.7109375" style="83" customWidth="1"/>
    <col min="3277" max="3280" width="3.28515625" style="83" customWidth="1"/>
    <col min="3281" max="3281" width="5.5703125" style="83" customWidth="1"/>
    <col min="3282" max="3282" width="4.28515625" style="83" customWidth="1"/>
    <col min="3283" max="3285" width="3.28515625" style="83" customWidth="1"/>
    <col min="3286" max="3286" width="5.5703125" style="83" customWidth="1"/>
    <col min="3287" max="3292" width="3.85546875" style="83" customWidth="1"/>
    <col min="3293" max="3293" width="7" style="83" customWidth="1"/>
    <col min="3294" max="3294" width="3.85546875" style="83" customWidth="1"/>
    <col min="3295" max="3295" width="3.5703125" style="83" customWidth="1"/>
    <col min="3296" max="3299" width="3.85546875" style="83" customWidth="1"/>
    <col min="3300" max="3300" width="6" style="83" customWidth="1"/>
    <col min="3301" max="3301" width="3.28515625" style="83" customWidth="1"/>
    <col min="3302" max="3302" width="9" style="83" customWidth="1"/>
    <col min="3303" max="3312" width="3.28515625" style="83" customWidth="1"/>
    <col min="3313" max="3314" width="0" style="83" hidden="1" customWidth="1"/>
    <col min="3315" max="3315" width="5.85546875" style="83" customWidth="1"/>
    <col min="3316" max="3316" width="4.42578125" style="83" customWidth="1"/>
    <col min="3317" max="3318" width="4.28515625" style="83" customWidth="1"/>
    <col min="3319" max="3444" width="9.140625" style="83"/>
    <col min="3445" max="3445" width="4.28515625" style="83" customWidth="1"/>
    <col min="3446" max="3446" width="11.140625" style="83" customWidth="1"/>
    <col min="3447" max="3447" width="22.28515625" style="83" customWidth="1"/>
    <col min="3448" max="3453" width="3.28515625" style="83" customWidth="1"/>
    <col min="3454" max="3454" width="5.28515625" style="83" customWidth="1"/>
    <col min="3455" max="3460" width="3.28515625" style="83" customWidth="1"/>
    <col min="3461" max="3461" width="5.5703125" style="83" customWidth="1"/>
    <col min="3462" max="3467" width="3.28515625" style="83" customWidth="1"/>
    <col min="3468" max="3468" width="5.42578125" style="83" customWidth="1"/>
    <col min="3469" max="3474" width="3.28515625" style="83" customWidth="1"/>
    <col min="3475" max="3475" width="5.42578125" style="83" customWidth="1"/>
    <col min="3476" max="3479" width="3.28515625" style="83" customWidth="1"/>
    <col min="3480" max="3480" width="5.7109375" style="83" customWidth="1"/>
    <col min="3481" max="3486" width="3.28515625" style="83" customWidth="1"/>
    <col min="3487" max="3487" width="6.28515625" style="83" customWidth="1"/>
    <col min="3488" max="3493" width="3.28515625" style="83" customWidth="1"/>
    <col min="3494" max="3494" width="5.85546875" style="83" customWidth="1"/>
    <col min="3495" max="3500" width="3.28515625" style="83" customWidth="1"/>
    <col min="3501" max="3501" width="5.28515625" style="83" customWidth="1"/>
    <col min="3502" max="3507" width="3.28515625" style="83" customWidth="1"/>
    <col min="3508" max="3508" width="6" style="83" customWidth="1"/>
    <col min="3509" max="3512" width="3.28515625" style="83" customWidth="1"/>
    <col min="3513" max="3513" width="5.140625" style="83" customWidth="1"/>
    <col min="3514" max="3517" width="3.28515625" style="83" customWidth="1"/>
    <col min="3518" max="3518" width="5.5703125" style="83" customWidth="1"/>
    <col min="3519" max="3524" width="3.28515625" style="83" customWidth="1"/>
    <col min="3525" max="3525" width="5.140625" style="83" customWidth="1"/>
    <col min="3526" max="3531" width="3.28515625" style="83" customWidth="1"/>
    <col min="3532" max="3532" width="6.7109375" style="83" customWidth="1"/>
    <col min="3533" max="3536" width="3.28515625" style="83" customWidth="1"/>
    <col min="3537" max="3537" width="5.5703125" style="83" customWidth="1"/>
    <col min="3538" max="3538" width="4.28515625" style="83" customWidth="1"/>
    <col min="3539" max="3541" width="3.28515625" style="83" customWidth="1"/>
    <col min="3542" max="3542" width="5.5703125" style="83" customWidth="1"/>
    <col min="3543" max="3548" width="3.85546875" style="83" customWidth="1"/>
    <col min="3549" max="3549" width="7" style="83" customWidth="1"/>
    <col min="3550" max="3550" width="3.85546875" style="83" customWidth="1"/>
    <col min="3551" max="3551" width="3.5703125" style="83" customWidth="1"/>
    <col min="3552" max="3555" width="3.85546875" style="83" customWidth="1"/>
    <col min="3556" max="3556" width="6" style="83" customWidth="1"/>
    <col min="3557" max="3557" width="3.28515625" style="83" customWidth="1"/>
    <col min="3558" max="3558" width="9" style="83" customWidth="1"/>
    <col min="3559" max="3568" width="3.28515625" style="83" customWidth="1"/>
    <col min="3569" max="3570" width="0" style="83" hidden="1" customWidth="1"/>
    <col min="3571" max="3571" width="5.85546875" style="83" customWidth="1"/>
    <col min="3572" max="3572" width="4.42578125" style="83" customWidth="1"/>
    <col min="3573" max="3574" width="4.28515625" style="83" customWidth="1"/>
    <col min="3575" max="3700" width="9.140625" style="83"/>
    <col min="3701" max="3701" width="4.28515625" style="83" customWidth="1"/>
    <col min="3702" max="3702" width="11.140625" style="83" customWidth="1"/>
    <col min="3703" max="3703" width="22.28515625" style="83" customWidth="1"/>
    <col min="3704" max="3709" width="3.28515625" style="83" customWidth="1"/>
    <col min="3710" max="3710" width="5.28515625" style="83" customWidth="1"/>
    <col min="3711" max="3716" width="3.28515625" style="83" customWidth="1"/>
    <col min="3717" max="3717" width="5.5703125" style="83" customWidth="1"/>
    <col min="3718" max="3723" width="3.28515625" style="83" customWidth="1"/>
    <col min="3724" max="3724" width="5.42578125" style="83" customWidth="1"/>
    <col min="3725" max="3730" width="3.28515625" style="83" customWidth="1"/>
    <col min="3731" max="3731" width="5.42578125" style="83" customWidth="1"/>
    <col min="3732" max="3735" width="3.28515625" style="83" customWidth="1"/>
    <col min="3736" max="3736" width="5.7109375" style="83" customWidth="1"/>
    <col min="3737" max="3742" width="3.28515625" style="83" customWidth="1"/>
    <col min="3743" max="3743" width="6.28515625" style="83" customWidth="1"/>
    <col min="3744" max="3749" width="3.28515625" style="83" customWidth="1"/>
    <col min="3750" max="3750" width="5.85546875" style="83" customWidth="1"/>
    <col min="3751" max="3756" width="3.28515625" style="83" customWidth="1"/>
    <col min="3757" max="3757" width="5.28515625" style="83" customWidth="1"/>
    <col min="3758" max="3763" width="3.28515625" style="83" customWidth="1"/>
    <col min="3764" max="3764" width="6" style="83" customWidth="1"/>
    <col min="3765" max="3768" width="3.28515625" style="83" customWidth="1"/>
    <col min="3769" max="3769" width="5.140625" style="83" customWidth="1"/>
    <col min="3770" max="3773" width="3.28515625" style="83" customWidth="1"/>
    <col min="3774" max="3774" width="5.5703125" style="83" customWidth="1"/>
    <col min="3775" max="3780" width="3.28515625" style="83" customWidth="1"/>
    <col min="3781" max="3781" width="5.140625" style="83" customWidth="1"/>
    <col min="3782" max="3787" width="3.28515625" style="83" customWidth="1"/>
    <col min="3788" max="3788" width="6.7109375" style="83" customWidth="1"/>
    <col min="3789" max="3792" width="3.28515625" style="83" customWidth="1"/>
    <col min="3793" max="3793" width="5.5703125" style="83" customWidth="1"/>
    <col min="3794" max="3794" width="4.28515625" style="83" customWidth="1"/>
    <col min="3795" max="3797" width="3.28515625" style="83" customWidth="1"/>
    <col min="3798" max="3798" width="5.5703125" style="83" customWidth="1"/>
    <col min="3799" max="3804" width="3.85546875" style="83" customWidth="1"/>
    <col min="3805" max="3805" width="7" style="83" customWidth="1"/>
    <col min="3806" max="3806" width="3.85546875" style="83" customWidth="1"/>
    <col min="3807" max="3807" width="3.5703125" style="83" customWidth="1"/>
    <col min="3808" max="3811" width="3.85546875" style="83" customWidth="1"/>
    <col min="3812" max="3812" width="6" style="83" customWidth="1"/>
    <col min="3813" max="3813" width="3.28515625" style="83" customWidth="1"/>
    <col min="3814" max="3814" width="9" style="83" customWidth="1"/>
    <col min="3815" max="3824" width="3.28515625" style="83" customWidth="1"/>
    <col min="3825" max="3826" width="0" style="83" hidden="1" customWidth="1"/>
    <col min="3827" max="3827" width="5.85546875" style="83" customWidth="1"/>
    <col min="3828" max="3828" width="4.42578125" style="83" customWidth="1"/>
    <col min="3829" max="3830" width="4.28515625" style="83" customWidth="1"/>
    <col min="3831" max="3956" width="9.140625" style="83"/>
    <col min="3957" max="3957" width="4.28515625" style="83" customWidth="1"/>
    <col min="3958" max="3958" width="11.140625" style="83" customWidth="1"/>
    <col min="3959" max="3959" width="22.28515625" style="83" customWidth="1"/>
    <col min="3960" max="3965" width="3.28515625" style="83" customWidth="1"/>
    <col min="3966" max="3966" width="5.28515625" style="83" customWidth="1"/>
    <col min="3967" max="3972" width="3.28515625" style="83" customWidth="1"/>
    <col min="3973" max="3973" width="5.5703125" style="83" customWidth="1"/>
    <col min="3974" max="3979" width="3.28515625" style="83" customWidth="1"/>
    <col min="3980" max="3980" width="5.42578125" style="83" customWidth="1"/>
    <col min="3981" max="3986" width="3.28515625" style="83" customWidth="1"/>
    <col min="3987" max="3987" width="5.42578125" style="83" customWidth="1"/>
    <col min="3988" max="3991" width="3.28515625" style="83" customWidth="1"/>
    <col min="3992" max="3992" width="5.7109375" style="83" customWidth="1"/>
    <col min="3993" max="3998" width="3.28515625" style="83" customWidth="1"/>
    <col min="3999" max="3999" width="6.28515625" style="83" customWidth="1"/>
    <col min="4000" max="4005" width="3.28515625" style="83" customWidth="1"/>
    <col min="4006" max="4006" width="5.85546875" style="83" customWidth="1"/>
    <col min="4007" max="4012" width="3.28515625" style="83" customWidth="1"/>
    <col min="4013" max="4013" width="5.28515625" style="83" customWidth="1"/>
    <col min="4014" max="4019" width="3.28515625" style="83" customWidth="1"/>
    <col min="4020" max="4020" width="6" style="83" customWidth="1"/>
    <col min="4021" max="4024" width="3.28515625" style="83" customWidth="1"/>
    <col min="4025" max="4025" width="5.140625" style="83" customWidth="1"/>
    <col min="4026" max="4029" width="3.28515625" style="83" customWidth="1"/>
    <col min="4030" max="4030" width="5.5703125" style="83" customWidth="1"/>
    <col min="4031" max="4036" width="3.28515625" style="83" customWidth="1"/>
    <col min="4037" max="4037" width="5.140625" style="83" customWidth="1"/>
    <col min="4038" max="4043" width="3.28515625" style="83" customWidth="1"/>
    <col min="4044" max="4044" width="6.7109375" style="83" customWidth="1"/>
    <col min="4045" max="4048" width="3.28515625" style="83" customWidth="1"/>
    <col min="4049" max="4049" width="5.5703125" style="83" customWidth="1"/>
    <col min="4050" max="4050" width="4.28515625" style="83" customWidth="1"/>
    <col min="4051" max="4053" width="3.28515625" style="83" customWidth="1"/>
    <col min="4054" max="4054" width="5.5703125" style="83" customWidth="1"/>
    <col min="4055" max="4060" width="3.85546875" style="83" customWidth="1"/>
    <col min="4061" max="4061" width="7" style="83" customWidth="1"/>
    <col min="4062" max="4062" width="3.85546875" style="83" customWidth="1"/>
    <col min="4063" max="4063" width="3.5703125" style="83" customWidth="1"/>
    <col min="4064" max="4067" width="3.85546875" style="83" customWidth="1"/>
    <col min="4068" max="4068" width="6" style="83" customWidth="1"/>
    <col min="4069" max="4069" width="3.28515625" style="83" customWidth="1"/>
    <col min="4070" max="4070" width="9" style="83" customWidth="1"/>
    <col min="4071" max="4080" width="3.28515625" style="83" customWidth="1"/>
    <col min="4081" max="4082" width="0" style="83" hidden="1" customWidth="1"/>
    <col min="4083" max="4083" width="5.85546875" style="83" customWidth="1"/>
    <col min="4084" max="4084" width="4.42578125" style="83" customWidth="1"/>
    <col min="4085" max="4086" width="4.28515625" style="83" customWidth="1"/>
    <col min="4087" max="4212" width="9.140625" style="83"/>
    <col min="4213" max="4213" width="4.28515625" style="83" customWidth="1"/>
    <col min="4214" max="4214" width="11.140625" style="83" customWidth="1"/>
    <col min="4215" max="4215" width="22.28515625" style="83" customWidth="1"/>
    <col min="4216" max="4221" width="3.28515625" style="83" customWidth="1"/>
    <col min="4222" max="4222" width="5.28515625" style="83" customWidth="1"/>
    <col min="4223" max="4228" width="3.28515625" style="83" customWidth="1"/>
    <col min="4229" max="4229" width="5.5703125" style="83" customWidth="1"/>
    <col min="4230" max="4235" width="3.28515625" style="83" customWidth="1"/>
    <col min="4236" max="4236" width="5.42578125" style="83" customWidth="1"/>
    <col min="4237" max="4242" width="3.28515625" style="83" customWidth="1"/>
    <col min="4243" max="4243" width="5.42578125" style="83" customWidth="1"/>
    <col min="4244" max="4247" width="3.28515625" style="83" customWidth="1"/>
    <col min="4248" max="4248" width="5.7109375" style="83" customWidth="1"/>
    <col min="4249" max="4254" width="3.28515625" style="83" customWidth="1"/>
    <col min="4255" max="4255" width="6.28515625" style="83" customWidth="1"/>
    <col min="4256" max="4261" width="3.28515625" style="83" customWidth="1"/>
    <col min="4262" max="4262" width="5.85546875" style="83" customWidth="1"/>
    <col min="4263" max="4268" width="3.28515625" style="83" customWidth="1"/>
    <col min="4269" max="4269" width="5.28515625" style="83" customWidth="1"/>
    <col min="4270" max="4275" width="3.28515625" style="83" customWidth="1"/>
    <col min="4276" max="4276" width="6" style="83" customWidth="1"/>
    <col min="4277" max="4280" width="3.28515625" style="83" customWidth="1"/>
    <col min="4281" max="4281" width="5.140625" style="83" customWidth="1"/>
    <col min="4282" max="4285" width="3.28515625" style="83" customWidth="1"/>
    <col min="4286" max="4286" width="5.5703125" style="83" customWidth="1"/>
    <col min="4287" max="4292" width="3.28515625" style="83" customWidth="1"/>
    <col min="4293" max="4293" width="5.140625" style="83" customWidth="1"/>
    <col min="4294" max="4299" width="3.28515625" style="83" customWidth="1"/>
    <col min="4300" max="4300" width="6.7109375" style="83" customWidth="1"/>
    <col min="4301" max="4304" width="3.28515625" style="83" customWidth="1"/>
    <col min="4305" max="4305" width="5.5703125" style="83" customWidth="1"/>
    <col min="4306" max="4306" width="4.28515625" style="83" customWidth="1"/>
    <col min="4307" max="4309" width="3.28515625" style="83" customWidth="1"/>
    <col min="4310" max="4310" width="5.5703125" style="83" customWidth="1"/>
    <col min="4311" max="4316" width="3.85546875" style="83" customWidth="1"/>
    <col min="4317" max="4317" width="7" style="83" customWidth="1"/>
    <col min="4318" max="4318" width="3.85546875" style="83" customWidth="1"/>
    <col min="4319" max="4319" width="3.5703125" style="83" customWidth="1"/>
    <col min="4320" max="4323" width="3.85546875" style="83" customWidth="1"/>
    <col min="4324" max="4324" width="6" style="83" customWidth="1"/>
    <col min="4325" max="4325" width="3.28515625" style="83" customWidth="1"/>
    <col min="4326" max="4326" width="9" style="83" customWidth="1"/>
    <col min="4327" max="4336" width="3.28515625" style="83" customWidth="1"/>
    <col min="4337" max="4338" width="0" style="83" hidden="1" customWidth="1"/>
    <col min="4339" max="4339" width="5.85546875" style="83" customWidth="1"/>
    <col min="4340" max="4340" width="4.42578125" style="83" customWidth="1"/>
    <col min="4341" max="4342" width="4.28515625" style="83" customWidth="1"/>
    <col min="4343" max="4468" width="9.140625" style="83"/>
    <col min="4469" max="4469" width="4.28515625" style="83" customWidth="1"/>
    <col min="4470" max="4470" width="11.140625" style="83" customWidth="1"/>
    <col min="4471" max="4471" width="22.28515625" style="83" customWidth="1"/>
    <col min="4472" max="4477" width="3.28515625" style="83" customWidth="1"/>
    <col min="4478" max="4478" width="5.28515625" style="83" customWidth="1"/>
    <col min="4479" max="4484" width="3.28515625" style="83" customWidth="1"/>
    <col min="4485" max="4485" width="5.5703125" style="83" customWidth="1"/>
    <col min="4486" max="4491" width="3.28515625" style="83" customWidth="1"/>
    <col min="4492" max="4492" width="5.42578125" style="83" customWidth="1"/>
    <col min="4493" max="4498" width="3.28515625" style="83" customWidth="1"/>
    <col min="4499" max="4499" width="5.42578125" style="83" customWidth="1"/>
    <col min="4500" max="4503" width="3.28515625" style="83" customWidth="1"/>
    <col min="4504" max="4504" width="5.7109375" style="83" customWidth="1"/>
    <col min="4505" max="4510" width="3.28515625" style="83" customWidth="1"/>
    <col min="4511" max="4511" width="6.28515625" style="83" customWidth="1"/>
    <col min="4512" max="4517" width="3.28515625" style="83" customWidth="1"/>
    <col min="4518" max="4518" width="5.85546875" style="83" customWidth="1"/>
    <col min="4519" max="4524" width="3.28515625" style="83" customWidth="1"/>
    <col min="4525" max="4525" width="5.28515625" style="83" customWidth="1"/>
    <col min="4526" max="4531" width="3.28515625" style="83" customWidth="1"/>
    <col min="4532" max="4532" width="6" style="83" customWidth="1"/>
    <col min="4533" max="4536" width="3.28515625" style="83" customWidth="1"/>
    <col min="4537" max="4537" width="5.140625" style="83" customWidth="1"/>
    <col min="4538" max="4541" width="3.28515625" style="83" customWidth="1"/>
    <col min="4542" max="4542" width="5.5703125" style="83" customWidth="1"/>
    <col min="4543" max="4548" width="3.28515625" style="83" customWidth="1"/>
    <col min="4549" max="4549" width="5.140625" style="83" customWidth="1"/>
    <col min="4550" max="4555" width="3.28515625" style="83" customWidth="1"/>
    <col min="4556" max="4556" width="6.7109375" style="83" customWidth="1"/>
    <col min="4557" max="4560" width="3.28515625" style="83" customWidth="1"/>
    <col min="4561" max="4561" width="5.5703125" style="83" customWidth="1"/>
    <col min="4562" max="4562" width="4.28515625" style="83" customWidth="1"/>
    <col min="4563" max="4565" width="3.28515625" style="83" customWidth="1"/>
    <col min="4566" max="4566" width="5.5703125" style="83" customWidth="1"/>
    <col min="4567" max="4572" width="3.85546875" style="83" customWidth="1"/>
    <col min="4573" max="4573" width="7" style="83" customWidth="1"/>
    <col min="4574" max="4574" width="3.85546875" style="83" customWidth="1"/>
    <col min="4575" max="4575" width="3.5703125" style="83" customWidth="1"/>
    <col min="4576" max="4579" width="3.85546875" style="83" customWidth="1"/>
    <col min="4580" max="4580" width="6" style="83" customWidth="1"/>
    <col min="4581" max="4581" width="3.28515625" style="83" customWidth="1"/>
    <col min="4582" max="4582" width="9" style="83" customWidth="1"/>
    <col min="4583" max="4592" width="3.28515625" style="83" customWidth="1"/>
    <col min="4593" max="4594" width="0" style="83" hidden="1" customWidth="1"/>
    <col min="4595" max="4595" width="5.85546875" style="83" customWidth="1"/>
    <col min="4596" max="4596" width="4.42578125" style="83" customWidth="1"/>
    <col min="4597" max="4598" width="4.28515625" style="83" customWidth="1"/>
    <col min="4599" max="4724" width="9.140625" style="83"/>
    <col min="4725" max="4725" width="4.28515625" style="83" customWidth="1"/>
    <col min="4726" max="4726" width="11.140625" style="83" customWidth="1"/>
    <col min="4727" max="4727" width="22.28515625" style="83" customWidth="1"/>
    <col min="4728" max="4733" width="3.28515625" style="83" customWidth="1"/>
    <col min="4734" max="4734" width="5.28515625" style="83" customWidth="1"/>
    <col min="4735" max="4740" width="3.28515625" style="83" customWidth="1"/>
    <col min="4741" max="4741" width="5.5703125" style="83" customWidth="1"/>
    <col min="4742" max="4747" width="3.28515625" style="83" customWidth="1"/>
    <col min="4748" max="4748" width="5.42578125" style="83" customWidth="1"/>
    <col min="4749" max="4754" width="3.28515625" style="83" customWidth="1"/>
    <col min="4755" max="4755" width="5.42578125" style="83" customWidth="1"/>
    <col min="4756" max="4759" width="3.28515625" style="83" customWidth="1"/>
    <col min="4760" max="4760" width="5.7109375" style="83" customWidth="1"/>
    <col min="4761" max="4766" width="3.28515625" style="83" customWidth="1"/>
    <col min="4767" max="4767" width="6.28515625" style="83" customWidth="1"/>
    <col min="4768" max="4773" width="3.28515625" style="83" customWidth="1"/>
    <col min="4774" max="4774" width="5.85546875" style="83" customWidth="1"/>
    <col min="4775" max="4780" width="3.28515625" style="83" customWidth="1"/>
    <col min="4781" max="4781" width="5.28515625" style="83" customWidth="1"/>
    <col min="4782" max="4787" width="3.28515625" style="83" customWidth="1"/>
    <col min="4788" max="4788" width="6" style="83" customWidth="1"/>
    <col min="4789" max="4792" width="3.28515625" style="83" customWidth="1"/>
    <col min="4793" max="4793" width="5.140625" style="83" customWidth="1"/>
    <col min="4794" max="4797" width="3.28515625" style="83" customWidth="1"/>
    <col min="4798" max="4798" width="5.5703125" style="83" customWidth="1"/>
    <col min="4799" max="4804" width="3.28515625" style="83" customWidth="1"/>
    <col min="4805" max="4805" width="5.140625" style="83" customWidth="1"/>
    <col min="4806" max="4811" width="3.28515625" style="83" customWidth="1"/>
    <col min="4812" max="4812" width="6.7109375" style="83" customWidth="1"/>
    <col min="4813" max="4816" width="3.28515625" style="83" customWidth="1"/>
    <col min="4817" max="4817" width="5.5703125" style="83" customWidth="1"/>
    <col min="4818" max="4818" width="4.28515625" style="83" customWidth="1"/>
    <col min="4819" max="4821" width="3.28515625" style="83" customWidth="1"/>
    <col min="4822" max="4822" width="5.5703125" style="83" customWidth="1"/>
    <col min="4823" max="4828" width="3.85546875" style="83" customWidth="1"/>
    <col min="4829" max="4829" width="7" style="83" customWidth="1"/>
    <col min="4830" max="4830" width="3.85546875" style="83" customWidth="1"/>
    <col min="4831" max="4831" width="3.5703125" style="83" customWidth="1"/>
    <col min="4832" max="4835" width="3.85546875" style="83" customWidth="1"/>
    <col min="4836" max="4836" width="6" style="83" customWidth="1"/>
    <col min="4837" max="4837" width="3.28515625" style="83" customWidth="1"/>
    <col min="4838" max="4838" width="9" style="83" customWidth="1"/>
    <col min="4839" max="4848" width="3.28515625" style="83" customWidth="1"/>
    <col min="4849" max="4850" width="0" style="83" hidden="1" customWidth="1"/>
    <col min="4851" max="4851" width="5.85546875" style="83" customWidth="1"/>
    <col min="4852" max="4852" width="4.42578125" style="83" customWidth="1"/>
    <col min="4853" max="4854" width="4.28515625" style="83" customWidth="1"/>
    <col min="4855" max="4980" width="9.140625" style="83"/>
    <col min="4981" max="4981" width="4.28515625" style="83" customWidth="1"/>
    <col min="4982" max="4982" width="11.140625" style="83" customWidth="1"/>
    <col min="4983" max="4983" width="22.28515625" style="83" customWidth="1"/>
    <col min="4984" max="4989" width="3.28515625" style="83" customWidth="1"/>
    <col min="4990" max="4990" width="5.28515625" style="83" customWidth="1"/>
    <col min="4991" max="4996" width="3.28515625" style="83" customWidth="1"/>
    <col min="4997" max="4997" width="5.5703125" style="83" customWidth="1"/>
    <col min="4998" max="5003" width="3.28515625" style="83" customWidth="1"/>
    <col min="5004" max="5004" width="5.42578125" style="83" customWidth="1"/>
    <col min="5005" max="5010" width="3.28515625" style="83" customWidth="1"/>
    <col min="5011" max="5011" width="5.42578125" style="83" customWidth="1"/>
    <col min="5012" max="5015" width="3.28515625" style="83" customWidth="1"/>
    <col min="5016" max="5016" width="5.7109375" style="83" customWidth="1"/>
    <col min="5017" max="5022" width="3.28515625" style="83" customWidth="1"/>
    <col min="5023" max="5023" width="6.28515625" style="83" customWidth="1"/>
    <col min="5024" max="5029" width="3.28515625" style="83" customWidth="1"/>
    <col min="5030" max="5030" width="5.85546875" style="83" customWidth="1"/>
    <col min="5031" max="5036" width="3.28515625" style="83" customWidth="1"/>
    <col min="5037" max="5037" width="5.28515625" style="83" customWidth="1"/>
    <col min="5038" max="5043" width="3.28515625" style="83" customWidth="1"/>
    <col min="5044" max="5044" width="6" style="83" customWidth="1"/>
    <col min="5045" max="5048" width="3.28515625" style="83" customWidth="1"/>
    <col min="5049" max="5049" width="5.140625" style="83" customWidth="1"/>
    <col min="5050" max="5053" width="3.28515625" style="83" customWidth="1"/>
    <col min="5054" max="5054" width="5.5703125" style="83" customWidth="1"/>
    <col min="5055" max="5060" width="3.28515625" style="83" customWidth="1"/>
    <col min="5061" max="5061" width="5.140625" style="83" customWidth="1"/>
    <col min="5062" max="5067" width="3.28515625" style="83" customWidth="1"/>
    <col min="5068" max="5068" width="6.7109375" style="83" customWidth="1"/>
    <col min="5069" max="5072" width="3.28515625" style="83" customWidth="1"/>
    <col min="5073" max="5073" width="5.5703125" style="83" customWidth="1"/>
    <col min="5074" max="5074" width="4.28515625" style="83" customWidth="1"/>
    <col min="5075" max="5077" width="3.28515625" style="83" customWidth="1"/>
    <col min="5078" max="5078" width="5.5703125" style="83" customWidth="1"/>
    <col min="5079" max="5084" width="3.85546875" style="83" customWidth="1"/>
    <col min="5085" max="5085" width="7" style="83" customWidth="1"/>
    <col min="5086" max="5086" width="3.85546875" style="83" customWidth="1"/>
    <col min="5087" max="5087" width="3.5703125" style="83" customWidth="1"/>
    <col min="5088" max="5091" width="3.85546875" style="83" customWidth="1"/>
    <col min="5092" max="5092" width="6" style="83" customWidth="1"/>
    <col min="5093" max="5093" width="3.28515625" style="83" customWidth="1"/>
    <col min="5094" max="5094" width="9" style="83" customWidth="1"/>
    <col min="5095" max="5104" width="3.28515625" style="83" customWidth="1"/>
    <col min="5105" max="5106" width="0" style="83" hidden="1" customWidth="1"/>
    <col min="5107" max="5107" width="5.85546875" style="83" customWidth="1"/>
    <col min="5108" max="5108" width="4.42578125" style="83" customWidth="1"/>
    <col min="5109" max="5110" width="4.28515625" style="83" customWidth="1"/>
    <col min="5111" max="5236" width="9.140625" style="83"/>
    <col min="5237" max="5237" width="4.28515625" style="83" customWidth="1"/>
    <col min="5238" max="5238" width="11.140625" style="83" customWidth="1"/>
    <col min="5239" max="5239" width="22.28515625" style="83" customWidth="1"/>
    <col min="5240" max="5245" width="3.28515625" style="83" customWidth="1"/>
    <col min="5246" max="5246" width="5.28515625" style="83" customWidth="1"/>
    <col min="5247" max="5252" width="3.28515625" style="83" customWidth="1"/>
    <col min="5253" max="5253" width="5.5703125" style="83" customWidth="1"/>
    <col min="5254" max="5259" width="3.28515625" style="83" customWidth="1"/>
    <col min="5260" max="5260" width="5.42578125" style="83" customWidth="1"/>
    <col min="5261" max="5266" width="3.28515625" style="83" customWidth="1"/>
    <col min="5267" max="5267" width="5.42578125" style="83" customWidth="1"/>
    <col min="5268" max="5271" width="3.28515625" style="83" customWidth="1"/>
    <col min="5272" max="5272" width="5.7109375" style="83" customWidth="1"/>
    <col min="5273" max="5278" width="3.28515625" style="83" customWidth="1"/>
    <col min="5279" max="5279" width="6.28515625" style="83" customWidth="1"/>
    <col min="5280" max="5285" width="3.28515625" style="83" customWidth="1"/>
    <col min="5286" max="5286" width="5.85546875" style="83" customWidth="1"/>
    <col min="5287" max="5292" width="3.28515625" style="83" customWidth="1"/>
    <col min="5293" max="5293" width="5.28515625" style="83" customWidth="1"/>
    <col min="5294" max="5299" width="3.28515625" style="83" customWidth="1"/>
    <col min="5300" max="5300" width="6" style="83" customWidth="1"/>
    <col min="5301" max="5304" width="3.28515625" style="83" customWidth="1"/>
    <col min="5305" max="5305" width="5.140625" style="83" customWidth="1"/>
    <col min="5306" max="5309" width="3.28515625" style="83" customWidth="1"/>
    <col min="5310" max="5310" width="5.5703125" style="83" customWidth="1"/>
    <col min="5311" max="5316" width="3.28515625" style="83" customWidth="1"/>
    <col min="5317" max="5317" width="5.140625" style="83" customWidth="1"/>
    <col min="5318" max="5323" width="3.28515625" style="83" customWidth="1"/>
    <col min="5324" max="5324" width="6.7109375" style="83" customWidth="1"/>
    <col min="5325" max="5328" width="3.28515625" style="83" customWidth="1"/>
    <col min="5329" max="5329" width="5.5703125" style="83" customWidth="1"/>
    <col min="5330" max="5330" width="4.28515625" style="83" customWidth="1"/>
    <col min="5331" max="5333" width="3.28515625" style="83" customWidth="1"/>
    <col min="5334" max="5334" width="5.5703125" style="83" customWidth="1"/>
    <col min="5335" max="5340" width="3.85546875" style="83" customWidth="1"/>
    <col min="5341" max="5341" width="7" style="83" customWidth="1"/>
    <col min="5342" max="5342" width="3.85546875" style="83" customWidth="1"/>
    <col min="5343" max="5343" width="3.5703125" style="83" customWidth="1"/>
    <col min="5344" max="5347" width="3.85546875" style="83" customWidth="1"/>
    <col min="5348" max="5348" width="6" style="83" customWidth="1"/>
    <col min="5349" max="5349" width="3.28515625" style="83" customWidth="1"/>
    <col min="5350" max="5350" width="9" style="83" customWidth="1"/>
    <col min="5351" max="5360" width="3.28515625" style="83" customWidth="1"/>
    <col min="5361" max="5362" width="0" style="83" hidden="1" customWidth="1"/>
    <col min="5363" max="5363" width="5.85546875" style="83" customWidth="1"/>
    <col min="5364" max="5364" width="4.42578125" style="83" customWidth="1"/>
    <col min="5365" max="5366" width="4.28515625" style="83" customWidth="1"/>
    <col min="5367" max="5492" width="9.140625" style="83"/>
    <col min="5493" max="5493" width="4.28515625" style="83" customWidth="1"/>
    <col min="5494" max="5494" width="11.140625" style="83" customWidth="1"/>
    <col min="5495" max="5495" width="22.28515625" style="83" customWidth="1"/>
    <col min="5496" max="5501" width="3.28515625" style="83" customWidth="1"/>
    <col min="5502" max="5502" width="5.28515625" style="83" customWidth="1"/>
    <col min="5503" max="5508" width="3.28515625" style="83" customWidth="1"/>
    <col min="5509" max="5509" width="5.5703125" style="83" customWidth="1"/>
    <col min="5510" max="5515" width="3.28515625" style="83" customWidth="1"/>
    <col min="5516" max="5516" width="5.42578125" style="83" customWidth="1"/>
    <col min="5517" max="5522" width="3.28515625" style="83" customWidth="1"/>
    <col min="5523" max="5523" width="5.42578125" style="83" customWidth="1"/>
    <col min="5524" max="5527" width="3.28515625" style="83" customWidth="1"/>
    <col min="5528" max="5528" width="5.7109375" style="83" customWidth="1"/>
    <col min="5529" max="5534" width="3.28515625" style="83" customWidth="1"/>
    <col min="5535" max="5535" width="6.28515625" style="83" customWidth="1"/>
    <col min="5536" max="5541" width="3.28515625" style="83" customWidth="1"/>
    <col min="5542" max="5542" width="5.85546875" style="83" customWidth="1"/>
    <col min="5543" max="5548" width="3.28515625" style="83" customWidth="1"/>
    <col min="5549" max="5549" width="5.28515625" style="83" customWidth="1"/>
    <col min="5550" max="5555" width="3.28515625" style="83" customWidth="1"/>
    <col min="5556" max="5556" width="6" style="83" customWidth="1"/>
    <col min="5557" max="5560" width="3.28515625" style="83" customWidth="1"/>
    <col min="5561" max="5561" width="5.140625" style="83" customWidth="1"/>
    <col min="5562" max="5565" width="3.28515625" style="83" customWidth="1"/>
    <col min="5566" max="5566" width="5.5703125" style="83" customWidth="1"/>
    <col min="5567" max="5572" width="3.28515625" style="83" customWidth="1"/>
    <col min="5573" max="5573" width="5.140625" style="83" customWidth="1"/>
    <col min="5574" max="5579" width="3.28515625" style="83" customWidth="1"/>
    <col min="5580" max="5580" width="6.7109375" style="83" customWidth="1"/>
    <col min="5581" max="5584" width="3.28515625" style="83" customWidth="1"/>
    <col min="5585" max="5585" width="5.5703125" style="83" customWidth="1"/>
    <col min="5586" max="5586" width="4.28515625" style="83" customWidth="1"/>
    <col min="5587" max="5589" width="3.28515625" style="83" customWidth="1"/>
    <col min="5590" max="5590" width="5.5703125" style="83" customWidth="1"/>
    <col min="5591" max="5596" width="3.85546875" style="83" customWidth="1"/>
    <col min="5597" max="5597" width="7" style="83" customWidth="1"/>
    <col min="5598" max="5598" width="3.85546875" style="83" customWidth="1"/>
    <col min="5599" max="5599" width="3.5703125" style="83" customWidth="1"/>
    <col min="5600" max="5603" width="3.85546875" style="83" customWidth="1"/>
    <col min="5604" max="5604" width="6" style="83" customWidth="1"/>
    <col min="5605" max="5605" width="3.28515625" style="83" customWidth="1"/>
    <col min="5606" max="5606" width="9" style="83" customWidth="1"/>
    <col min="5607" max="5616" width="3.28515625" style="83" customWidth="1"/>
    <col min="5617" max="5618" width="0" style="83" hidden="1" customWidth="1"/>
    <col min="5619" max="5619" width="5.85546875" style="83" customWidth="1"/>
    <col min="5620" max="5620" width="4.42578125" style="83" customWidth="1"/>
    <col min="5621" max="5622" width="4.28515625" style="83" customWidth="1"/>
    <col min="5623" max="5748" width="9.140625" style="83"/>
    <col min="5749" max="5749" width="4.28515625" style="83" customWidth="1"/>
    <col min="5750" max="5750" width="11.140625" style="83" customWidth="1"/>
    <col min="5751" max="5751" width="22.28515625" style="83" customWidth="1"/>
    <col min="5752" max="5757" width="3.28515625" style="83" customWidth="1"/>
    <col min="5758" max="5758" width="5.28515625" style="83" customWidth="1"/>
    <col min="5759" max="5764" width="3.28515625" style="83" customWidth="1"/>
    <col min="5765" max="5765" width="5.5703125" style="83" customWidth="1"/>
    <col min="5766" max="5771" width="3.28515625" style="83" customWidth="1"/>
    <col min="5772" max="5772" width="5.42578125" style="83" customWidth="1"/>
    <col min="5773" max="5778" width="3.28515625" style="83" customWidth="1"/>
    <col min="5779" max="5779" width="5.42578125" style="83" customWidth="1"/>
    <col min="5780" max="5783" width="3.28515625" style="83" customWidth="1"/>
    <col min="5784" max="5784" width="5.7109375" style="83" customWidth="1"/>
    <col min="5785" max="5790" width="3.28515625" style="83" customWidth="1"/>
    <col min="5791" max="5791" width="6.28515625" style="83" customWidth="1"/>
    <col min="5792" max="5797" width="3.28515625" style="83" customWidth="1"/>
    <col min="5798" max="5798" width="5.85546875" style="83" customWidth="1"/>
    <col min="5799" max="5804" width="3.28515625" style="83" customWidth="1"/>
    <col min="5805" max="5805" width="5.28515625" style="83" customWidth="1"/>
    <col min="5806" max="5811" width="3.28515625" style="83" customWidth="1"/>
    <col min="5812" max="5812" width="6" style="83" customWidth="1"/>
    <col min="5813" max="5816" width="3.28515625" style="83" customWidth="1"/>
    <col min="5817" max="5817" width="5.140625" style="83" customWidth="1"/>
    <col min="5818" max="5821" width="3.28515625" style="83" customWidth="1"/>
    <col min="5822" max="5822" width="5.5703125" style="83" customWidth="1"/>
    <col min="5823" max="5828" width="3.28515625" style="83" customWidth="1"/>
    <col min="5829" max="5829" width="5.140625" style="83" customWidth="1"/>
    <col min="5830" max="5835" width="3.28515625" style="83" customWidth="1"/>
    <col min="5836" max="5836" width="6.7109375" style="83" customWidth="1"/>
    <col min="5837" max="5840" width="3.28515625" style="83" customWidth="1"/>
    <col min="5841" max="5841" width="5.5703125" style="83" customWidth="1"/>
    <col min="5842" max="5842" width="4.28515625" style="83" customWidth="1"/>
    <col min="5843" max="5845" width="3.28515625" style="83" customWidth="1"/>
    <col min="5846" max="5846" width="5.5703125" style="83" customWidth="1"/>
    <col min="5847" max="5852" width="3.85546875" style="83" customWidth="1"/>
    <col min="5853" max="5853" width="7" style="83" customWidth="1"/>
    <col min="5854" max="5854" width="3.85546875" style="83" customWidth="1"/>
    <col min="5855" max="5855" width="3.5703125" style="83" customWidth="1"/>
    <col min="5856" max="5859" width="3.85546875" style="83" customWidth="1"/>
    <col min="5860" max="5860" width="6" style="83" customWidth="1"/>
    <col min="5861" max="5861" width="3.28515625" style="83" customWidth="1"/>
    <col min="5862" max="5862" width="9" style="83" customWidth="1"/>
    <col min="5863" max="5872" width="3.28515625" style="83" customWidth="1"/>
    <col min="5873" max="5874" width="0" style="83" hidden="1" customWidth="1"/>
    <col min="5875" max="5875" width="5.85546875" style="83" customWidth="1"/>
    <col min="5876" max="5876" width="4.42578125" style="83" customWidth="1"/>
    <col min="5877" max="5878" width="4.28515625" style="83" customWidth="1"/>
    <col min="5879" max="6004" width="9.140625" style="83"/>
    <col min="6005" max="6005" width="4.28515625" style="83" customWidth="1"/>
    <col min="6006" max="6006" width="11.140625" style="83" customWidth="1"/>
    <col min="6007" max="6007" width="22.28515625" style="83" customWidth="1"/>
    <col min="6008" max="6013" width="3.28515625" style="83" customWidth="1"/>
    <col min="6014" max="6014" width="5.28515625" style="83" customWidth="1"/>
    <col min="6015" max="6020" width="3.28515625" style="83" customWidth="1"/>
    <col min="6021" max="6021" width="5.5703125" style="83" customWidth="1"/>
    <col min="6022" max="6027" width="3.28515625" style="83" customWidth="1"/>
    <col min="6028" max="6028" width="5.42578125" style="83" customWidth="1"/>
    <col min="6029" max="6034" width="3.28515625" style="83" customWidth="1"/>
    <col min="6035" max="6035" width="5.42578125" style="83" customWidth="1"/>
    <col min="6036" max="6039" width="3.28515625" style="83" customWidth="1"/>
    <col min="6040" max="6040" width="5.7109375" style="83" customWidth="1"/>
    <col min="6041" max="6046" width="3.28515625" style="83" customWidth="1"/>
    <col min="6047" max="6047" width="6.28515625" style="83" customWidth="1"/>
    <col min="6048" max="6053" width="3.28515625" style="83" customWidth="1"/>
    <col min="6054" max="6054" width="5.85546875" style="83" customWidth="1"/>
    <col min="6055" max="6060" width="3.28515625" style="83" customWidth="1"/>
    <col min="6061" max="6061" width="5.28515625" style="83" customWidth="1"/>
    <col min="6062" max="6067" width="3.28515625" style="83" customWidth="1"/>
    <col min="6068" max="6068" width="6" style="83" customWidth="1"/>
    <col min="6069" max="6072" width="3.28515625" style="83" customWidth="1"/>
    <col min="6073" max="6073" width="5.140625" style="83" customWidth="1"/>
    <col min="6074" max="6077" width="3.28515625" style="83" customWidth="1"/>
    <col min="6078" max="6078" width="5.5703125" style="83" customWidth="1"/>
    <col min="6079" max="6084" width="3.28515625" style="83" customWidth="1"/>
    <col min="6085" max="6085" width="5.140625" style="83" customWidth="1"/>
    <col min="6086" max="6091" width="3.28515625" style="83" customWidth="1"/>
    <col min="6092" max="6092" width="6.7109375" style="83" customWidth="1"/>
    <col min="6093" max="6096" width="3.28515625" style="83" customWidth="1"/>
    <col min="6097" max="6097" width="5.5703125" style="83" customWidth="1"/>
    <col min="6098" max="6098" width="4.28515625" style="83" customWidth="1"/>
    <col min="6099" max="6101" width="3.28515625" style="83" customWidth="1"/>
    <col min="6102" max="6102" width="5.5703125" style="83" customWidth="1"/>
    <col min="6103" max="6108" width="3.85546875" style="83" customWidth="1"/>
    <col min="6109" max="6109" width="7" style="83" customWidth="1"/>
    <col min="6110" max="6110" width="3.85546875" style="83" customWidth="1"/>
    <col min="6111" max="6111" width="3.5703125" style="83" customWidth="1"/>
    <col min="6112" max="6115" width="3.85546875" style="83" customWidth="1"/>
    <col min="6116" max="6116" width="6" style="83" customWidth="1"/>
    <col min="6117" max="6117" width="3.28515625" style="83" customWidth="1"/>
    <col min="6118" max="6118" width="9" style="83" customWidth="1"/>
    <col min="6119" max="6128" width="3.28515625" style="83" customWidth="1"/>
    <col min="6129" max="6130" width="0" style="83" hidden="1" customWidth="1"/>
    <col min="6131" max="6131" width="5.85546875" style="83" customWidth="1"/>
    <col min="6132" max="6132" width="4.42578125" style="83" customWidth="1"/>
    <col min="6133" max="6134" width="4.28515625" style="83" customWidth="1"/>
    <col min="6135" max="6260" width="9.140625" style="83"/>
    <col min="6261" max="6261" width="4.28515625" style="83" customWidth="1"/>
    <col min="6262" max="6262" width="11.140625" style="83" customWidth="1"/>
    <col min="6263" max="6263" width="22.28515625" style="83" customWidth="1"/>
    <col min="6264" max="6269" width="3.28515625" style="83" customWidth="1"/>
    <col min="6270" max="6270" width="5.28515625" style="83" customWidth="1"/>
    <col min="6271" max="6276" width="3.28515625" style="83" customWidth="1"/>
    <col min="6277" max="6277" width="5.5703125" style="83" customWidth="1"/>
    <col min="6278" max="6283" width="3.28515625" style="83" customWidth="1"/>
    <col min="6284" max="6284" width="5.42578125" style="83" customWidth="1"/>
    <col min="6285" max="6290" width="3.28515625" style="83" customWidth="1"/>
    <col min="6291" max="6291" width="5.42578125" style="83" customWidth="1"/>
    <col min="6292" max="6295" width="3.28515625" style="83" customWidth="1"/>
    <col min="6296" max="6296" width="5.7109375" style="83" customWidth="1"/>
    <col min="6297" max="6302" width="3.28515625" style="83" customWidth="1"/>
    <col min="6303" max="6303" width="6.28515625" style="83" customWidth="1"/>
    <col min="6304" max="6309" width="3.28515625" style="83" customWidth="1"/>
    <col min="6310" max="6310" width="5.85546875" style="83" customWidth="1"/>
    <col min="6311" max="6316" width="3.28515625" style="83" customWidth="1"/>
    <col min="6317" max="6317" width="5.28515625" style="83" customWidth="1"/>
    <col min="6318" max="6323" width="3.28515625" style="83" customWidth="1"/>
    <col min="6324" max="6324" width="6" style="83" customWidth="1"/>
    <col min="6325" max="6328" width="3.28515625" style="83" customWidth="1"/>
    <col min="6329" max="6329" width="5.140625" style="83" customWidth="1"/>
    <col min="6330" max="6333" width="3.28515625" style="83" customWidth="1"/>
    <col min="6334" max="6334" width="5.5703125" style="83" customWidth="1"/>
    <col min="6335" max="6340" width="3.28515625" style="83" customWidth="1"/>
    <col min="6341" max="6341" width="5.140625" style="83" customWidth="1"/>
    <col min="6342" max="6347" width="3.28515625" style="83" customWidth="1"/>
    <col min="6348" max="6348" width="6.7109375" style="83" customWidth="1"/>
    <col min="6349" max="6352" width="3.28515625" style="83" customWidth="1"/>
    <col min="6353" max="6353" width="5.5703125" style="83" customWidth="1"/>
    <col min="6354" max="6354" width="4.28515625" style="83" customWidth="1"/>
    <col min="6355" max="6357" width="3.28515625" style="83" customWidth="1"/>
    <col min="6358" max="6358" width="5.5703125" style="83" customWidth="1"/>
    <col min="6359" max="6364" width="3.85546875" style="83" customWidth="1"/>
    <col min="6365" max="6365" width="7" style="83" customWidth="1"/>
    <col min="6366" max="6366" width="3.85546875" style="83" customWidth="1"/>
    <col min="6367" max="6367" width="3.5703125" style="83" customWidth="1"/>
    <col min="6368" max="6371" width="3.85546875" style="83" customWidth="1"/>
    <col min="6372" max="6372" width="6" style="83" customWidth="1"/>
    <col min="6373" max="6373" width="3.28515625" style="83" customWidth="1"/>
    <col min="6374" max="6374" width="9" style="83" customWidth="1"/>
    <col min="6375" max="6384" width="3.28515625" style="83" customWidth="1"/>
    <col min="6385" max="6386" width="0" style="83" hidden="1" customWidth="1"/>
    <col min="6387" max="6387" width="5.85546875" style="83" customWidth="1"/>
    <col min="6388" max="6388" width="4.42578125" style="83" customWidth="1"/>
    <col min="6389" max="6390" width="4.28515625" style="83" customWidth="1"/>
    <col min="6391" max="6516" width="9.140625" style="83"/>
    <col min="6517" max="6517" width="4.28515625" style="83" customWidth="1"/>
    <col min="6518" max="6518" width="11.140625" style="83" customWidth="1"/>
    <col min="6519" max="6519" width="22.28515625" style="83" customWidth="1"/>
    <col min="6520" max="6525" width="3.28515625" style="83" customWidth="1"/>
    <col min="6526" max="6526" width="5.28515625" style="83" customWidth="1"/>
    <col min="6527" max="6532" width="3.28515625" style="83" customWidth="1"/>
    <col min="6533" max="6533" width="5.5703125" style="83" customWidth="1"/>
    <col min="6534" max="6539" width="3.28515625" style="83" customWidth="1"/>
    <col min="6540" max="6540" width="5.42578125" style="83" customWidth="1"/>
    <col min="6541" max="6546" width="3.28515625" style="83" customWidth="1"/>
    <col min="6547" max="6547" width="5.42578125" style="83" customWidth="1"/>
    <col min="6548" max="6551" width="3.28515625" style="83" customWidth="1"/>
    <col min="6552" max="6552" width="5.7109375" style="83" customWidth="1"/>
    <col min="6553" max="6558" width="3.28515625" style="83" customWidth="1"/>
    <col min="6559" max="6559" width="6.28515625" style="83" customWidth="1"/>
    <col min="6560" max="6565" width="3.28515625" style="83" customWidth="1"/>
    <col min="6566" max="6566" width="5.85546875" style="83" customWidth="1"/>
    <col min="6567" max="6572" width="3.28515625" style="83" customWidth="1"/>
    <col min="6573" max="6573" width="5.28515625" style="83" customWidth="1"/>
    <col min="6574" max="6579" width="3.28515625" style="83" customWidth="1"/>
    <col min="6580" max="6580" width="6" style="83" customWidth="1"/>
    <col min="6581" max="6584" width="3.28515625" style="83" customWidth="1"/>
    <col min="6585" max="6585" width="5.140625" style="83" customWidth="1"/>
    <col min="6586" max="6589" width="3.28515625" style="83" customWidth="1"/>
    <col min="6590" max="6590" width="5.5703125" style="83" customWidth="1"/>
    <col min="6591" max="6596" width="3.28515625" style="83" customWidth="1"/>
    <col min="6597" max="6597" width="5.140625" style="83" customWidth="1"/>
    <col min="6598" max="6603" width="3.28515625" style="83" customWidth="1"/>
    <col min="6604" max="6604" width="6.7109375" style="83" customWidth="1"/>
    <col min="6605" max="6608" width="3.28515625" style="83" customWidth="1"/>
    <col min="6609" max="6609" width="5.5703125" style="83" customWidth="1"/>
    <col min="6610" max="6610" width="4.28515625" style="83" customWidth="1"/>
    <col min="6611" max="6613" width="3.28515625" style="83" customWidth="1"/>
    <col min="6614" max="6614" width="5.5703125" style="83" customWidth="1"/>
    <col min="6615" max="6620" width="3.85546875" style="83" customWidth="1"/>
    <col min="6621" max="6621" width="7" style="83" customWidth="1"/>
    <col min="6622" max="6622" width="3.85546875" style="83" customWidth="1"/>
    <col min="6623" max="6623" width="3.5703125" style="83" customWidth="1"/>
    <col min="6624" max="6627" width="3.85546875" style="83" customWidth="1"/>
    <col min="6628" max="6628" width="6" style="83" customWidth="1"/>
    <col min="6629" max="6629" width="3.28515625" style="83" customWidth="1"/>
    <col min="6630" max="6630" width="9" style="83" customWidth="1"/>
    <col min="6631" max="6640" width="3.28515625" style="83" customWidth="1"/>
    <col min="6641" max="6642" width="0" style="83" hidden="1" customWidth="1"/>
    <col min="6643" max="6643" width="5.85546875" style="83" customWidth="1"/>
    <col min="6644" max="6644" width="4.42578125" style="83" customWidth="1"/>
    <col min="6645" max="6646" width="4.28515625" style="83" customWidth="1"/>
    <col min="6647" max="6772" width="9.140625" style="83"/>
    <col min="6773" max="6773" width="4.28515625" style="83" customWidth="1"/>
    <col min="6774" max="6774" width="11.140625" style="83" customWidth="1"/>
    <col min="6775" max="6775" width="22.28515625" style="83" customWidth="1"/>
    <col min="6776" max="6781" width="3.28515625" style="83" customWidth="1"/>
    <col min="6782" max="6782" width="5.28515625" style="83" customWidth="1"/>
    <col min="6783" max="6788" width="3.28515625" style="83" customWidth="1"/>
    <col min="6789" max="6789" width="5.5703125" style="83" customWidth="1"/>
    <col min="6790" max="6795" width="3.28515625" style="83" customWidth="1"/>
    <col min="6796" max="6796" width="5.42578125" style="83" customWidth="1"/>
    <col min="6797" max="6802" width="3.28515625" style="83" customWidth="1"/>
    <col min="6803" max="6803" width="5.42578125" style="83" customWidth="1"/>
    <col min="6804" max="6807" width="3.28515625" style="83" customWidth="1"/>
    <col min="6808" max="6808" width="5.7109375" style="83" customWidth="1"/>
    <col min="6809" max="6814" width="3.28515625" style="83" customWidth="1"/>
    <col min="6815" max="6815" width="6.28515625" style="83" customWidth="1"/>
    <col min="6816" max="6821" width="3.28515625" style="83" customWidth="1"/>
    <col min="6822" max="6822" width="5.85546875" style="83" customWidth="1"/>
    <col min="6823" max="6828" width="3.28515625" style="83" customWidth="1"/>
    <col min="6829" max="6829" width="5.28515625" style="83" customWidth="1"/>
    <col min="6830" max="6835" width="3.28515625" style="83" customWidth="1"/>
    <col min="6836" max="6836" width="6" style="83" customWidth="1"/>
    <col min="6837" max="6840" width="3.28515625" style="83" customWidth="1"/>
    <col min="6841" max="6841" width="5.140625" style="83" customWidth="1"/>
    <col min="6842" max="6845" width="3.28515625" style="83" customWidth="1"/>
    <col min="6846" max="6846" width="5.5703125" style="83" customWidth="1"/>
    <col min="6847" max="6852" width="3.28515625" style="83" customWidth="1"/>
    <col min="6853" max="6853" width="5.140625" style="83" customWidth="1"/>
    <col min="6854" max="6859" width="3.28515625" style="83" customWidth="1"/>
    <col min="6860" max="6860" width="6.7109375" style="83" customWidth="1"/>
    <col min="6861" max="6864" width="3.28515625" style="83" customWidth="1"/>
    <col min="6865" max="6865" width="5.5703125" style="83" customWidth="1"/>
    <col min="6866" max="6866" width="4.28515625" style="83" customWidth="1"/>
    <col min="6867" max="6869" width="3.28515625" style="83" customWidth="1"/>
    <col min="6870" max="6870" width="5.5703125" style="83" customWidth="1"/>
    <col min="6871" max="6876" width="3.85546875" style="83" customWidth="1"/>
    <col min="6877" max="6877" width="7" style="83" customWidth="1"/>
    <col min="6878" max="6878" width="3.85546875" style="83" customWidth="1"/>
    <col min="6879" max="6879" width="3.5703125" style="83" customWidth="1"/>
    <col min="6880" max="6883" width="3.85546875" style="83" customWidth="1"/>
    <col min="6884" max="6884" width="6" style="83" customWidth="1"/>
    <col min="6885" max="6885" width="3.28515625" style="83" customWidth="1"/>
    <col min="6886" max="6886" width="9" style="83" customWidth="1"/>
    <col min="6887" max="6896" width="3.28515625" style="83" customWidth="1"/>
    <col min="6897" max="6898" width="0" style="83" hidden="1" customWidth="1"/>
    <col min="6899" max="6899" width="5.85546875" style="83" customWidth="1"/>
    <col min="6900" max="6900" width="4.42578125" style="83" customWidth="1"/>
    <col min="6901" max="6902" width="4.28515625" style="83" customWidth="1"/>
    <col min="6903" max="7028" width="9.140625" style="83"/>
    <col min="7029" max="7029" width="4.28515625" style="83" customWidth="1"/>
    <col min="7030" max="7030" width="11.140625" style="83" customWidth="1"/>
    <col min="7031" max="7031" width="22.28515625" style="83" customWidth="1"/>
    <col min="7032" max="7037" width="3.28515625" style="83" customWidth="1"/>
    <col min="7038" max="7038" width="5.28515625" style="83" customWidth="1"/>
    <col min="7039" max="7044" width="3.28515625" style="83" customWidth="1"/>
    <col min="7045" max="7045" width="5.5703125" style="83" customWidth="1"/>
    <col min="7046" max="7051" width="3.28515625" style="83" customWidth="1"/>
    <col min="7052" max="7052" width="5.42578125" style="83" customWidth="1"/>
    <col min="7053" max="7058" width="3.28515625" style="83" customWidth="1"/>
    <col min="7059" max="7059" width="5.42578125" style="83" customWidth="1"/>
    <col min="7060" max="7063" width="3.28515625" style="83" customWidth="1"/>
    <col min="7064" max="7064" width="5.7109375" style="83" customWidth="1"/>
    <col min="7065" max="7070" width="3.28515625" style="83" customWidth="1"/>
    <col min="7071" max="7071" width="6.28515625" style="83" customWidth="1"/>
    <col min="7072" max="7077" width="3.28515625" style="83" customWidth="1"/>
    <col min="7078" max="7078" width="5.85546875" style="83" customWidth="1"/>
    <col min="7079" max="7084" width="3.28515625" style="83" customWidth="1"/>
    <col min="7085" max="7085" width="5.28515625" style="83" customWidth="1"/>
    <col min="7086" max="7091" width="3.28515625" style="83" customWidth="1"/>
    <col min="7092" max="7092" width="6" style="83" customWidth="1"/>
    <col min="7093" max="7096" width="3.28515625" style="83" customWidth="1"/>
    <col min="7097" max="7097" width="5.140625" style="83" customWidth="1"/>
    <col min="7098" max="7101" width="3.28515625" style="83" customWidth="1"/>
    <col min="7102" max="7102" width="5.5703125" style="83" customWidth="1"/>
    <col min="7103" max="7108" width="3.28515625" style="83" customWidth="1"/>
    <col min="7109" max="7109" width="5.140625" style="83" customWidth="1"/>
    <col min="7110" max="7115" width="3.28515625" style="83" customWidth="1"/>
    <col min="7116" max="7116" width="6.7109375" style="83" customWidth="1"/>
    <col min="7117" max="7120" width="3.28515625" style="83" customWidth="1"/>
    <col min="7121" max="7121" width="5.5703125" style="83" customWidth="1"/>
    <col min="7122" max="7122" width="4.28515625" style="83" customWidth="1"/>
    <col min="7123" max="7125" width="3.28515625" style="83" customWidth="1"/>
    <col min="7126" max="7126" width="5.5703125" style="83" customWidth="1"/>
    <col min="7127" max="7132" width="3.85546875" style="83" customWidth="1"/>
    <col min="7133" max="7133" width="7" style="83" customWidth="1"/>
    <col min="7134" max="7134" width="3.85546875" style="83" customWidth="1"/>
    <col min="7135" max="7135" width="3.5703125" style="83" customWidth="1"/>
    <col min="7136" max="7139" width="3.85546875" style="83" customWidth="1"/>
    <col min="7140" max="7140" width="6" style="83" customWidth="1"/>
    <col min="7141" max="7141" width="3.28515625" style="83" customWidth="1"/>
    <col min="7142" max="7142" width="9" style="83" customWidth="1"/>
    <col min="7143" max="7152" width="3.28515625" style="83" customWidth="1"/>
    <col min="7153" max="7154" width="0" style="83" hidden="1" customWidth="1"/>
    <col min="7155" max="7155" width="5.85546875" style="83" customWidth="1"/>
    <col min="7156" max="7156" width="4.42578125" style="83" customWidth="1"/>
    <col min="7157" max="7158" width="4.28515625" style="83" customWidth="1"/>
    <col min="7159" max="7284" width="9.140625" style="83"/>
    <col min="7285" max="7285" width="4.28515625" style="83" customWidth="1"/>
    <col min="7286" max="7286" width="11.140625" style="83" customWidth="1"/>
    <col min="7287" max="7287" width="22.28515625" style="83" customWidth="1"/>
    <col min="7288" max="7293" width="3.28515625" style="83" customWidth="1"/>
    <col min="7294" max="7294" width="5.28515625" style="83" customWidth="1"/>
    <col min="7295" max="7300" width="3.28515625" style="83" customWidth="1"/>
    <col min="7301" max="7301" width="5.5703125" style="83" customWidth="1"/>
    <col min="7302" max="7307" width="3.28515625" style="83" customWidth="1"/>
    <col min="7308" max="7308" width="5.42578125" style="83" customWidth="1"/>
    <col min="7309" max="7314" width="3.28515625" style="83" customWidth="1"/>
    <col min="7315" max="7315" width="5.42578125" style="83" customWidth="1"/>
    <col min="7316" max="7319" width="3.28515625" style="83" customWidth="1"/>
    <col min="7320" max="7320" width="5.7109375" style="83" customWidth="1"/>
    <col min="7321" max="7326" width="3.28515625" style="83" customWidth="1"/>
    <col min="7327" max="7327" width="6.28515625" style="83" customWidth="1"/>
    <col min="7328" max="7333" width="3.28515625" style="83" customWidth="1"/>
    <col min="7334" max="7334" width="5.85546875" style="83" customWidth="1"/>
    <col min="7335" max="7340" width="3.28515625" style="83" customWidth="1"/>
    <col min="7341" max="7341" width="5.28515625" style="83" customWidth="1"/>
    <col min="7342" max="7347" width="3.28515625" style="83" customWidth="1"/>
    <col min="7348" max="7348" width="6" style="83" customWidth="1"/>
    <col min="7349" max="7352" width="3.28515625" style="83" customWidth="1"/>
    <col min="7353" max="7353" width="5.140625" style="83" customWidth="1"/>
    <col min="7354" max="7357" width="3.28515625" style="83" customWidth="1"/>
    <col min="7358" max="7358" width="5.5703125" style="83" customWidth="1"/>
    <col min="7359" max="7364" width="3.28515625" style="83" customWidth="1"/>
    <col min="7365" max="7365" width="5.140625" style="83" customWidth="1"/>
    <col min="7366" max="7371" width="3.28515625" style="83" customWidth="1"/>
    <col min="7372" max="7372" width="6.7109375" style="83" customWidth="1"/>
    <col min="7373" max="7376" width="3.28515625" style="83" customWidth="1"/>
    <col min="7377" max="7377" width="5.5703125" style="83" customWidth="1"/>
    <col min="7378" max="7378" width="4.28515625" style="83" customWidth="1"/>
    <col min="7379" max="7381" width="3.28515625" style="83" customWidth="1"/>
    <col min="7382" max="7382" width="5.5703125" style="83" customWidth="1"/>
    <col min="7383" max="7388" width="3.85546875" style="83" customWidth="1"/>
    <col min="7389" max="7389" width="7" style="83" customWidth="1"/>
    <col min="7390" max="7390" width="3.85546875" style="83" customWidth="1"/>
    <col min="7391" max="7391" width="3.5703125" style="83" customWidth="1"/>
    <col min="7392" max="7395" width="3.85546875" style="83" customWidth="1"/>
    <col min="7396" max="7396" width="6" style="83" customWidth="1"/>
    <col min="7397" max="7397" width="3.28515625" style="83" customWidth="1"/>
    <col min="7398" max="7398" width="9" style="83" customWidth="1"/>
    <col min="7399" max="7408" width="3.28515625" style="83" customWidth="1"/>
    <col min="7409" max="7410" width="0" style="83" hidden="1" customWidth="1"/>
    <col min="7411" max="7411" width="5.85546875" style="83" customWidth="1"/>
    <col min="7412" max="7412" width="4.42578125" style="83" customWidth="1"/>
    <col min="7413" max="7414" width="4.28515625" style="83" customWidth="1"/>
    <col min="7415" max="7540" width="9.140625" style="83"/>
    <col min="7541" max="7541" width="4.28515625" style="83" customWidth="1"/>
    <col min="7542" max="7542" width="11.140625" style="83" customWidth="1"/>
    <col min="7543" max="7543" width="22.28515625" style="83" customWidth="1"/>
    <col min="7544" max="7549" width="3.28515625" style="83" customWidth="1"/>
    <col min="7550" max="7550" width="5.28515625" style="83" customWidth="1"/>
    <col min="7551" max="7556" width="3.28515625" style="83" customWidth="1"/>
    <col min="7557" max="7557" width="5.5703125" style="83" customWidth="1"/>
    <col min="7558" max="7563" width="3.28515625" style="83" customWidth="1"/>
    <col min="7564" max="7564" width="5.42578125" style="83" customWidth="1"/>
    <col min="7565" max="7570" width="3.28515625" style="83" customWidth="1"/>
    <col min="7571" max="7571" width="5.42578125" style="83" customWidth="1"/>
    <col min="7572" max="7575" width="3.28515625" style="83" customWidth="1"/>
    <col min="7576" max="7576" width="5.7109375" style="83" customWidth="1"/>
    <col min="7577" max="7582" width="3.28515625" style="83" customWidth="1"/>
    <col min="7583" max="7583" width="6.28515625" style="83" customWidth="1"/>
    <col min="7584" max="7589" width="3.28515625" style="83" customWidth="1"/>
    <col min="7590" max="7590" width="5.85546875" style="83" customWidth="1"/>
    <col min="7591" max="7596" width="3.28515625" style="83" customWidth="1"/>
    <col min="7597" max="7597" width="5.28515625" style="83" customWidth="1"/>
    <col min="7598" max="7603" width="3.28515625" style="83" customWidth="1"/>
    <col min="7604" max="7604" width="6" style="83" customWidth="1"/>
    <col min="7605" max="7608" width="3.28515625" style="83" customWidth="1"/>
    <col min="7609" max="7609" width="5.140625" style="83" customWidth="1"/>
    <col min="7610" max="7613" width="3.28515625" style="83" customWidth="1"/>
    <col min="7614" max="7614" width="5.5703125" style="83" customWidth="1"/>
    <col min="7615" max="7620" width="3.28515625" style="83" customWidth="1"/>
    <col min="7621" max="7621" width="5.140625" style="83" customWidth="1"/>
    <col min="7622" max="7627" width="3.28515625" style="83" customWidth="1"/>
    <col min="7628" max="7628" width="6.7109375" style="83" customWidth="1"/>
    <col min="7629" max="7632" width="3.28515625" style="83" customWidth="1"/>
    <col min="7633" max="7633" width="5.5703125" style="83" customWidth="1"/>
    <col min="7634" max="7634" width="4.28515625" style="83" customWidth="1"/>
    <col min="7635" max="7637" width="3.28515625" style="83" customWidth="1"/>
    <col min="7638" max="7638" width="5.5703125" style="83" customWidth="1"/>
    <col min="7639" max="7644" width="3.85546875" style="83" customWidth="1"/>
    <col min="7645" max="7645" width="7" style="83" customWidth="1"/>
    <col min="7646" max="7646" width="3.85546875" style="83" customWidth="1"/>
    <col min="7647" max="7647" width="3.5703125" style="83" customWidth="1"/>
    <col min="7648" max="7651" width="3.85546875" style="83" customWidth="1"/>
    <col min="7652" max="7652" width="6" style="83" customWidth="1"/>
    <col min="7653" max="7653" width="3.28515625" style="83" customWidth="1"/>
    <col min="7654" max="7654" width="9" style="83" customWidth="1"/>
    <col min="7655" max="7664" width="3.28515625" style="83" customWidth="1"/>
    <col min="7665" max="7666" width="0" style="83" hidden="1" customWidth="1"/>
    <col min="7667" max="7667" width="5.85546875" style="83" customWidth="1"/>
    <col min="7668" max="7668" width="4.42578125" style="83" customWidth="1"/>
    <col min="7669" max="7670" width="4.28515625" style="83" customWidth="1"/>
    <col min="7671" max="7796" width="9.140625" style="83"/>
    <col min="7797" max="7797" width="4.28515625" style="83" customWidth="1"/>
    <col min="7798" max="7798" width="11.140625" style="83" customWidth="1"/>
    <col min="7799" max="7799" width="22.28515625" style="83" customWidth="1"/>
    <col min="7800" max="7805" width="3.28515625" style="83" customWidth="1"/>
    <col min="7806" max="7806" width="5.28515625" style="83" customWidth="1"/>
    <col min="7807" max="7812" width="3.28515625" style="83" customWidth="1"/>
    <col min="7813" max="7813" width="5.5703125" style="83" customWidth="1"/>
    <col min="7814" max="7819" width="3.28515625" style="83" customWidth="1"/>
    <col min="7820" max="7820" width="5.42578125" style="83" customWidth="1"/>
    <col min="7821" max="7826" width="3.28515625" style="83" customWidth="1"/>
    <col min="7827" max="7827" width="5.42578125" style="83" customWidth="1"/>
    <col min="7828" max="7831" width="3.28515625" style="83" customWidth="1"/>
    <col min="7832" max="7832" width="5.7109375" style="83" customWidth="1"/>
    <col min="7833" max="7838" width="3.28515625" style="83" customWidth="1"/>
    <col min="7839" max="7839" width="6.28515625" style="83" customWidth="1"/>
    <col min="7840" max="7845" width="3.28515625" style="83" customWidth="1"/>
    <col min="7846" max="7846" width="5.85546875" style="83" customWidth="1"/>
    <col min="7847" max="7852" width="3.28515625" style="83" customWidth="1"/>
    <col min="7853" max="7853" width="5.28515625" style="83" customWidth="1"/>
    <col min="7854" max="7859" width="3.28515625" style="83" customWidth="1"/>
    <col min="7860" max="7860" width="6" style="83" customWidth="1"/>
    <col min="7861" max="7864" width="3.28515625" style="83" customWidth="1"/>
    <col min="7865" max="7865" width="5.140625" style="83" customWidth="1"/>
    <col min="7866" max="7869" width="3.28515625" style="83" customWidth="1"/>
    <col min="7870" max="7870" width="5.5703125" style="83" customWidth="1"/>
    <col min="7871" max="7876" width="3.28515625" style="83" customWidth="1"/>
    <col min="7877" max="7877" width="5.140625" style="83" customWidth="1"/>
    <col min="7878" max="7883" width="3.28515625" style="83" customWidth="1"/>
    <col min="7884" max="7884" width="6.7109375" style="83" customWidth="1"/>
    <col min="7885" max="7888" width="3.28515625" style="83" customWidth="1"/>
    <col min="7889" max="7889" width="5.5703125" style="83" customWidth="1"/>
    <col min="7890" max="7890" width="4.28515625" style="83" customWidth="1"/>
    <col min="7891" max="7893" width="3.28515625" style="83" customWidth="1"/>
    <col min="7894" max="7894" width="5.5703125" style="83" customWidth="1"/>
    <col min="7895" max="7900" width="3.85546875" style="83" customWidth="1"/>
    <col min="7901" max="7901" width="7" style="83" customWidth="1"/>
    <col min="7902" max="7902" width="3.85546875" style="83" customWidth="1"/>
    <col min="7903" max="7903" width="3.5703125" style="83" customWidth="1"/>
    <col min="7904" max="7907" width="3.85546875" style="83" customWidth="1"/>
    <col min="7908" max="7908" width="6" style="83" customWidth="1"/>
    <col min="7909" max="7909" width="3.28515625" style="83" customWidth="1"/>
    <col min="7910" max="7910" width="9" style="83" customWidth="1"/>
    <col min="7911" max="7920" width="3.28515625" style="83" customWidth="1"/>
    <col min="7921" max="7922" width="0" style="83" hidden="1" customWidth="1"/>
    <col min="7923" max="7923" width="5.85546875" style="83" customWidth="1"/>
    <col min="7924" max="7924" width="4.42578125" style="83" customWidth="1"/>
    <col min="7925" max="7926" width="4.28515625" style="83" customWidth="1"/>
    <col min="7927" max="8052" width="9.140625" style="83"/>
    <col min="8053" max="8053" width="4.28515625" style="83" customWidth="1"/>
    <col min="8054" max="8054" width="11.140625" style="83" customWidth="1"/>
    <col min="8055" max="8055" width="22.28515625" style="83" customWidth="1"/>
    <col min="8056" max="8061" width="3.28515625" style="83" customWidth="1"/>
    <col min="8062" max="8062" width="5.28515625" style="83" customWidth="1"/>
    <col min="8063" max="8068" width="3.28515625" style="83" customWidth="1"/>
    <col min="8069" max="8069" width="5.5703125" style="83" customWidth="1"/>
    <col min="8070" max="8075" width="3.28515625" style="83" customWidth="1"/>
    <col min="8076" max="8076" width="5.42578125" style="83" customWidth="1"/>
    <col min="8077" max="8082" width="3.28515625" style="83" customWidth="1"/>
    <col min="8083" max="8083" width="5.42578125" style="83" customWidth="1"/>
    <col min="8084" max="8087" width="3.28515625" style="83" customWidth="1"/>
    <col min="8088" max="8088" width="5.7109375" style="83" customWidth="1"/>
    <col min="8089" max="8094" width="3.28515625" style="83" customWidth="1"/>
    <col min="8095" max="8095" width="6.28515625" style="83" customWidth="1"/>
    <col min="8096" max="8101" width="3.28515625" style="83" customWidth="1"/>
    <col min="8102" max="8102" width="5.85546875" style="83" customWidth="1"/>
    <col min="8103" max="8108" width="3.28515625" style="83" customWidth="1"/>
    <col min="8109" max="8109" width="5.28515625" style="83" customWidth="1"/>
    <col min="8110" max="8115" width="3.28515625" style="83" customWidth="1"/>
    <col min="8116" max="8116" width="6" style="83" customWidth="1"/>
    <col min="8117" max="8120" width="3.28515625" style="83" customWidth="1"/>
    <col min="8121" max="8121" width="5.140625" style="83" customWidth="1"/>
    <col min="8122" max="8125" width="3.28515625" style="83" customWidth="1"/>
    <col min="8126" max="8126" width="5.5703125" style="83" customWidth="1"/>
    <col min="8127" max="8132" width="3.28515625" style="83" customWidth="1"/>
    <col min="8133" max="8133" width="5.140625" style="83" customWidth="1"/>
    <col min="8134" max="8139" width="3.28515625" style="83" customWidth="1"/>
    <col min="8140" max="8140" width="6.7109375" style="83" customWidth="1"/>
    <col min="8141" max="8144" width="3.28515625" style="83" customWidth="1"/>
    <col min="8145" max="8145" width="5.5703125" style="83" customWidth="1"/>
    <col min="8146" max="8146" width="4.28515625" style="83" customWidth="1"/>
    <col min="8147" max="8149" width="3.28515625" style="83" customWidth="1"/>
    <col min="8150" max="8150" width="5.5703125" style="83" customWidth="1"/>
    <col min="8151" max="8156" width="3.85546875" style="83" customWidth="1"/>
    <col min="8157" max="8157" width="7" style="83" customWidth="1"/>
    <col min="8158" max="8158" width="3.85546875" style="83" customWidth="1"/>
    <col min="8159" max="8159" width="3.5703125" style="83" customWidth="1"/>
    <col min="8160" max="8163" width="3.85546875" style="83" customWidth="1"/>
    <col min="8164" max="8164" width="6" style="83" customWidth="1"/>
    <col min="8165" max="8165" width="3.28515625" style="83" customWidth="1"/>
    <col min="8166" max="8166" width="9" style="83" customWidth="1"/>
    <col min="8167" max="8176" width="3.28515625" style="83" customWidth="1"/>
    <col min="8177" max="8178" width="0" style="83" hidden="1" customWidth="1"/>
    <col min="8179" max="8179" width="5.85546875" style="83" customWidth="1"/>
    <col min="8180" max="8180" width="4.42578125" style="83" customWidth="1"/>
    <col min="8181" max="8182" width="4.28515625" style="83" customWidth="1"/>
    <col min="8183" max="8308" width="9.140625" style="83"/>
    <col min="8309" max="8309" width="4.28515625" style="83" customWidth="1"/>
    <col min="8310" max="8310" width="11.140625" style="83" customWidth="1"/>
    <col min="8311" max="8311" width="22.28515625" style="83" customWidth="1"/>
    <col min="8312" max="8317" width="3.28515625" style="83" customWidth="1"/>
    <col min="8318" max="8318" width="5.28515625" style="83" customWidth="1"/>
    <col min="8319" max="8324" width="3.28515625" style="83" customWidth="1"/>
    <col min="8325" max="8325" width="5.5703125" style="83" customWidth="1"/>
    <col min="8326" max="8331" width="3.28515625" style="83" customWidth="1"/>
    <col min="8332" max="8332" width="5.42578125" style="83" customWidth="1"/>
    <col min="8333" max="8338" width="3.28515625" style="83" customWidth="1"/>
    <col min="8339" max="8339" width="5.42578125" style="83" customWidth="1"/>
    <col min="8340" max="8343" width="3.28515625" style="83" customWidth="1"/>
    <col min="8344" max="8344" width="5.7109375" style="83" customWidth="1"/>
    <col min="8345" max="8350" width="3.28515625" style="83" customWidth="1"/>
    <col min="8351" max="8351" width="6.28515625" style="83" customWidth="1"/>
    <col min="8352" max="8357" width="3.28515625" style="83" customWidth="1"/>
    <col min="8358" max="8358" width="5.85546875" style="83" customWidth="1"/>
    <col min="8359" max="8364" width="3.28515625" style="83" customWidth="1"/>
    <col min="8365" max="8365" width="5.28515625" style="83" customWidth="1"/>
    <col min="8366" max="8371" width="3.28515625" style="83" customWidth="1"/>
    <col min="8372" max="8372" width="6" style="83" customWidth="1"/>
    <col min="8373" max="8376" width="3.28515625" style="83" customWidth="1"/>
    <col min="8377" max="8377" width="5.140625" style="83" customWidth="1"/>
    <col min="8378" max="8381" width="3.28515625" style="83" customWidth="1"/>
    <col min="8382" max="8382" width="5.5703125" style="83" customWidth="1"/>
    <col min="8383" max="8388" width="3.28515625" style="83" customWidth="1"/>
    <col min="8389" max="8389" width="5.140625" style="83" customWidth="1"/>
    <col min="8390" max="8395" width="3.28515625" style="83" customWidth="1"/>
    <col min="8396" max="8396" width="6.7109375" style="83" customWidth="1"/>
    <col min="8397" max="8400" width="3.28515625" style="83" customWidth="1"/>
    <col min="8401" max="8401" width="5.5703125" style="83" customWidth="1"/>
    <col min="8402" max="8402" width="4.28515625" style="83" customWidth="1"/>
    <col min="8403" max="8405" width="3.28515625" style="83" customWidth="1"/>
    <col min="8406" max="8406" width="5.5703125" style="83" customWidth="1"/>
    <col min="8407" max="8412" width="3.85546875" style="83" customWidth="1"/>
    <col min="8413" max="8413" width="7" style="83" customWidth="1"/>
    <col min="8414" max="8414" width="3.85546875" style="83" customWidth="1"/>
    <col min="8415" max="8415" width="3.5703125" style="83" customWidth="1"/>
    <col min="8416" max="8419" width="3.85546875" style="83" customWidth="1"/>
    <col min="8420" max="8420" width="6" style="83" customWidth="1"/>
    <col min="8421" max="8421" width="3.28515625" style="83" customWidth="1"/>
    <col min="8422" max="8422" width="9" style="83" customWidth="1"/>
    <col min="8423" max="8432" width="3.28515625" style="83" customWidth="1"/>
    <col min="8433" max="8434" width="0" style="83" hidden="1" customWidth="1"/>
    <col min="8435" max="8435" width="5.85546875" style="83" customWidth="1"/>
    <col min="8436" max="8436" width="4.42578125" style="83" customWidth="1"/>
    <col min="8437" max="8438" width="4.28515625" style="83" customWidth="1"/>
    <col min="8439" max="8564" width="9.140625" style="83"/>
    <col min="8565" max="8565" width="4.28515625" style="83" customWidth="1"/>
    <col min="8566" max="8566" width="11.140625" style="83" customWidth="1"/>
    <col min="8567" max="8567" width="22.28515625" style="83" customWidth="1"/>
    <col min="8568" max="8573" width="3.28515625" style="83" customWidth="1"/>
    <col min="8574" max="8574" width="5.28515625" style="83" customWidth="1"/>
    <col min="8575" max="8580" width="3.28515625" style="83" customWidth="1"/>
    <col min="8581" max="8581" width="5.5703125" style="83" customWidth="1"/>
    <col min="8582" max="8587" width="3.28515625" style="83" customWidth="1"/>
    <col min="8588" max="8588" width="5.42578125" style="83" customWidth="1"/>
    <col min="8589" max="8594" width="3.28515625" style="83" customWidth="1"/>
    <col min="8595" max="8595" width="5.42578125" style="83" customWidth="1"/>
    <col min="8596" max="8599" width="3.28515625" style="83" customWidth="1"/>
    <col min="8600" max="8600" width="5.7109375" style="83" customWidth="1"/>
    <col min="8601" max="8606" width="3.28515625" style="83" customWidth="1"/>
    <col min="8607" max="8607" width="6.28515625" style="83" customWidth="1"/>
    <col min="8608" max="8613" width="3.28515625" style="83" customWidth="1"/>
    <col min="8614" max="8614" width="5.85546875" style="83" customWidth="1"/>
    <col min="8615" max="8620" width="3.28515625" style="83" customWidth="1"/>
    <col min="8621" max="8621" width="5.28515625" style="83" customWidth="1"/>
    <col min="8622" max="8627" width="3.28515625" style="83" customWidth="1"/>
    <col min="8628" max="8628" width="6" style="83" customWidth="1"/>
    <col min="8629" max="8632" width="3.28515625" style="83" customWidth="1"/>
    <col min="8633" max="8633" width="5.140625" style="83" customWidth="1"/>
    <col min="8634" max="8637" width="3.28515625" style="83" customWidth="1"/>
    <col min="8638" max="8638" width="5.5703125" style="83" customWidth="1"/>
    <col min="8639" max="8644" width="3.28515625" style="83" customWidth="1"/>
    <col min="8645" max="8645" width="5.140625" style="83" customWidth="1"/>
    <col min="8646" max="8651" width="3.28515625" style="83" customWidth="1"/>
    <col min="8652" max="8652" width="6.7109375" style="83" customWidth="1"/>
    <col min="8653" max="8656" width="3.28515625" style="83" customWidth="1"/>
    <col min="8657" max="8657" width="5.5703125" style="83" customWidth="1"/>
    <col min="8658" max="8658" width="4.28515625" style="83" customWidth="1"/>
    <col min="8659" max="8661" width="3.28515625" style="83" customWidth="1"/>
    <col min="8662" max="8662" width="5.5703125" style="83" customWidth="1"/>
    <col min="8663" max="8668" width="3.85546875" style="83" customWidth="1"/>
    <col min="8669" max="8669" width="7" style="83" customWidth="1"/>
    <col min="8670" max="8670" width="3.85546875" style="83" customWidth="1"/>
    <col min="8671" max="8671" width="3.5703125" style="83" customWidth="1"/>
    <col min="8672" max="8675" width="3.85546875" style="83" customWidth="1"/>
    <col min="8676" max="8676" width="6" style="83" customWidth="1"/>
    <col min="8677" max="8677" width="3.28515625" style="83" customWidth="1"/>
    <col min="8678" max="8678" width="9" style="83" customWidth="1"/>
    <col min="8679" max="8688" width="3.28515625" style="83" customWidth="1"/>
    <col min="8689" max="8690" width="0" style="83" hidden="1" customWidth="1"/>
    <col min="8691" max="8691" width="5.85546875" style="83" customWidth="1"/>
    <col min="8692" max="8692" width="4.42578125" style="83" customWidth="1"/>
    <col min="8693" max="8694" width="4.28515625" style="83" customWidth="1"/>
    <col min="8695" max="8820" width="9.140625" style="83"/>
    <col min="8821" max="8821" width="4.28515625" style="83" customWidth="1"/>
    <col min="8822" max="8822" width="11.140625" style="83" customWidth="1"/>
    <col min="8823" max="8823" width="22.28515625" style="83" customWidth="1"/>
    <col min="8824" max="8829" width="3.28515625" style="83" customWidth="1"/>
    <col min="8830" max="8830" width="5.28515625" style="83" customWidth="1"/>
    <col min="8831" max="8836" width="3.28515625" style="83" customWidth="1"/>
    <col min="8837" max="8837" width="5.5703125" style="83" customWidth="1"/>
    <col min="8838" max="8843" width="3.28515625" style="83" customWidth="1"/>
    <col min="8844" max="8844" width="5.42578125" style="83" customWidth="1"/>
    <col min="8845" max="8850" width="3.28515625" style="83" customWidth="1"/>
    <col min="8851" max="8851" width="5.42578125" style="83" customWidth="1"/>
    <col min="8852" max="8855" width="3.28515625" style="83" customWidth="1"/>
    <col min="8856" max="8856" width="5.7109375" style="83" customWidth="1"/>
    <col min="8857" max="8862" width="3.28515625" style="83" customWidth="1"/>
    <col min="8863" max="8863" width="6.28515625" style="83" customWidth="1"/>
    <col min="8864" max="8869" width="3.28515625" style="83" customWidth="1"/>
    <col min="8870" max="8870" width="5.85546875" style="83" customWidth="1"/>
    <col min="8871" max="8876" width="3.28515625" style="83" customWidth="1"/>
    <col min="8877" max="8877" width="5.28515625" style="83" customWidth="1"/>
    <col min="8878" max="8883" width="3.28515625" style="83" customWidth="1"/>
    <col min="8884" max="8884" width="6" style="83" customWidth="1"/>
    <col min="8885" max="8888" width="3.28515625" style="83" customWidth="1"/>
    <col min="8889" max="8889" width="5.140625" style="83" customWidth="1"/>
    <col min="8890" max="8893" width="3.28515625" style="83" customWidth="1"/>
    <col min="8894" max="8894" width="5.5703125" style="83" customWidth="1"/>
    <col min="8895" max="8900" width="3.28515625" style="83" customWidth="1"/>
    <col min="8901" max="8901" width="5.140625" style="83" customWidth="1"/>
    <col min="8902" max="8907" width="3.28515625" style="83" customWidth="1"/>
    <col min="8908" max="8908" width="6.7109375" style="83" customWidth="1"/>
    <col min="8909" max="8912" width="3.28515625" style="83" customWidth="1"/>
    <col min="8913" max="8913" width="5.5703125" style="83" customWidth="1"/>
    <col min="8914" max="8914" width="4.28515625" style="83" customWidth="1"/>
    <col min="8915" max="8917" width="3.28515625" style="83" customWidth="1"/>
    <col min="8918" max="8918" width="5.5703125" style="83" customWidth="1"/>
    <col min="8919" max="8924" width="3.85546875" style="83" customWidth="1"/>
    <col min="8925" max="8925" width="7" style="83" customWidth="1"/>
    <col min="8926" max="8926" width="3.85546875" style="83" customWidth="1"/>
    <col min="8927" max="8927" width="3.5703125" style="83" customWidth="1"/>
    <col min="8928" max="8931" width="3.85546875" style="83" customWidth="1"/>
    <col min="8932" max="8932" width="6" style="83" customWidth="1"/>
    <col min="8933" max="8933" width="3.28515625" style="83" customWidth="1"/>
    <col min="8934" max="8934" width="9" style="83" customWidth="1"/>
    <col min="8935" max="8944" width="3.28515625" style="83" customWidth="1"/>
    <col min="8945" max="8946" width="0" style="83" hidden="1" customWidth="1"/>
    <col min="8947" max="8947" width="5.85546875" style="83" customWidth="1"/>
    <col min="8948" max="8948" width="4.42578125" style="83" customWidth="1"/>
    <col min="8949" max="8950" width="4.28515625" style="83" customWidth="1"/>
    <col min="8951" max="9076" width="9.140625" style="83"/>
    <col min="9077" max="9077" width="4.28515625" style="83" customWidth="1"/>
    <col min="9078" max="9078" width="11.140625" style="83" customWidth="1"/>
    <col min="9079" max="9079" width="22.28515625" style="83" customWidth="1"/>
    <col min="9080" max="9085" width="3.28515625" style="83" customWidth="1"/>
    <col min="9086" max="9086" width="5.28515625" style="83" customWidth="1"/>
    <col min="9087" max="9092" width="3.28515625" style="83" customWidth="1"/>
    <col min="9093" max="9093" width="5.5703125" style="83" customWidth="1"/>
    <col min="9094" max="9099" width="3.28515625" style="83" customWidth="1"/>
    <col min="9100" max="9100" width="5.42578125" style="83" customWidth="1"/>
    <col min="9101" max="9106" width="3.28515625" style="83" customWidth="1"/>
    <col min="9107" max="9107" width="5.42578125" style="83" customWidth="1"/>
    <col min="9108" max="9111" width="3.28515625" style="83" customWidth="1"/>
    <col min="9112" max="9112" width="5.7109375" style="83" customWidth="1"/>
    <col min="9113" max="9118" width="3.28515625" style="83" customWidth="1"/>
    <col min="9119" max="9119" width="6.28515625" style="83" customWidth="1"/>
    <col min="9120" max="9125" width="3.28515625" style="83" customWidth="1"/>
    <col min="9126" max="9126" width="5.85546875" style="83" customWidth="1"/>
    <col min="9127" max="9132" width="3.28515625" style="83" customWidth="1"/>
    <col min="9133" max="9133" width="5.28515625" style="83" customWidth="1"/>
    <col min="9134" max="9139" width="3.28515625" style="83" customWidth="1"/>
    <col min="9140" max="9140" width="6" style="83" customWidth="1"/>
    <col min="9141" max="9144" width="3.28515625" style="83" customWidth="1"/>
    <col min="9145" max="9145" width="5.140625" style="83" customWidth="1"/>
    <col min="9146" max="9149" width="3.28515625" style="83" customWidth="1"/>
    <col min="9150" max="9150" width="5.5703125" style="83" customWidth="1"/>
    <col min="9151" max="9156" width="3.28515625" style="83" customWidth="1"/>
    <col min="9157" max="9157" width="5.140625" style="83" customWidth="1"/>
    <col min="9158" max="9163" width="3.28515625" style="83" customWidth="1"/>
    <col min="9164" max="9164" width="6.7109375" style="83" customWidth="1"/>
    <col min="9165" max="9168" width="3.28515625" style="83" customWidth="1"/>
    <col min="9169" max="9169" width="5.5703125" style="83" customWidth="1"/>
    <col min="9170" max="9170" width="4.28515625" style="83" customWidth="1"/>
    <col min="9171" max="9173" width="3.28515625" style="83" customWidth="1"/>
    <col min="9174" max="9174" width="5.5703125" style="83" customWidth="1"/>
    <col min="9175" max="9180" width="3.85546875" style="83" customWidth="1"/>
    <col min="9181" max="9181" width="7" style="83" customWidth="1"/>
    <col min="9182" max="9182" width="3.85546875" style="83" customWidth="1"/>
    <col min="9183" max="9183" width="3.5703125" style="83" customWidth="1"/>
    <col min="9184" max="9187" width="3.85546875" style="83" customWidth="1"/>
    <col min="9188" max="9188" width="6" style="83" customWidth="1"/>
    <col min="9189" max="9189" width="3.28515625" style="83" customWidth="1"/>
    <col min="9190" max="9190" width="9" style="83" customWidth="1"/>
    <col min="9191" max="9200" width="3.28515625" style="83" customWidth="1"/>
    <col min="9201" max="9202" width="0" style="83" hidden="1" customWidth="1"/>
    <col min="9203" max="9203" width="5.85546875" style="83" customWidth="1"/>
    <col min="9204" max="9204" width="4.42578125" style="83" customWidth="1"/>
    <col min="9205" max="9206" width="4.28515625" style="83" customWidth="1"/>
    <col min="9207" max="9332" width="9.140625" style="83"/>
    <col min="9333" max="9333" width="4.28515625" style="83" customWidth="1"/>
    <col min="9334" max="9334" width="11.140625" style="83" customWidth="1"/>
    <col min="9335" max="9335" width="22.28515625" style="83" customWidth="1"/>
    <col min="9336" max="9341" width="3.28515625" style="83" customWidth="1"/>
    <col min="9342" max="9342" width="5.28515625" style="83" customWidth="1"/>
    <col min="9343" max="9348" width="3.28515625" style="83" customWidth="1"/>
    <col min="9349" max="9349" width="5.5703125" style="83" customWidth="1"/>
    <col min="9350" max="9355" width="3.28515625" style="83" customWidth="1"/>
    <col min="9356" max="9356" width="5.42578125" style="83" customWidth="1"/>
    <col min="9357" max="9362" width="3.28515625" style="83" customWidth="1"/>
    <col min="9363" max="9363" width="5.42578125" style="83" customWidth="1"/>
    <col min="9364" max="9367" width="3.28515625" style="83" customWidth="1"/>
    <col min="9368" max="9368" width="5.7109375" style="83" customWidth="1"/>
    <col min="9369" max="9374" width="3.28515625" style="83" customWidth="1"/>
    <col min="9375" max="9375" width="6.28515625" style="83" customWidth="1"/>
    <col min="9376" max="9381" width="3.28515625" style="83" customWidth="1"/>
    <col min="9382" max="9382" width="5.85546875" style="83" customWidth="1"/>
    <col min="9383" max="9388" width="3.28515625" style="83" customWidth="1"/>
    <col min="9389" max="9389" width="5.28515625" style="83" customWidth="1"/>
    <col min="9390" max="9395" width="3.28515625" style="83" customWidth="1"/>
    <col min="9396" max="9396" width="6" style="83" customWidth="1"/>
    <col min="9397" max="9400" width="3.28515625" style="83" customWidth="1"/>
    <col min="9401" max="9401" width="5.140625" style="83" customWidth="1"/>
    <col min="9402" max="9405" width="3.28515625" style="83" customWidth="1"/>
    <col min="9406" max="9406" width="5.5703125" style="83" customWidth="1"/>
    <col min="9407" max="9412" width="3.28515625" style="83" customWidth="1"/>
    <col min="9413" max="9413" width="5.140625" style="83" customWidth="1"/>
    <col min="9414" max="9419" width="3.28515625" style="83" customWidth="1"/>
    <col min="9420" max="9420" width="6.7109375" style="83" customWidth="1"/>
    <col min="9421" max="9424" width="3.28515625" style="83" customWidth="1"/>
    <col min="9425" max="9425" width="5.5703125" style="83" customWidth="1"/>
    <col min="9426" max="9426" width="4.28515625" style="83" customWidth="1"/>
    <col min="9427" max="9429" width="3.28515625" style="83" customWidth="1"/>
    <col min="9430" max="9430" width="5.5703125" style="83" customWidth="1"/>
    <col min="9431" max="9436" width="3.85546875" style="83" customWidth="1"/>
    <col min="9437" max="9437" width="7" style="83" customWidth="1"/>
    <col min="9438" max="9438" width="3.85546875" style="83" customWidth="1"/>
    <col min="9439" max="9439" width="3.5703125" style="83" customWidth="1"/>
    <col min="9440" max="9443" width="3.85546875" style="83" customWidth="1"/>
    <col min="9444" max="9444" width="6" style="83" customWidth="1"/>
    <col min="9445" max="9445" width="3.28515625" style="83" customWidth="1"/>
    <col min="9446" max="9446" width="9" style="83" customWidth="1"/>
    <col min="9447" max="9456" width="3.28515625" style="83" customWidth="1"/>
    <col min="9457" max="9458" width="0" style="83" hidden="1" customWidth="1"/>
    <col min="9459" max="9459" width="5.85546875" style="83" customWidth="1"/>
    <col min="9460" max="9460" width="4.42578125" style="83" customWidth="1"/>
    <col min="9461" max="9462" width="4.28515625" style="83" customWidth="1"/>
    <col min="9463" max="9588" width="9.140625" style="83"/>
    <col min="9589" max="9589" width="4.28515625" style="83" customWidth="1"/>
    <col min="9590" max="9590" width="11.140625" style="83" customWidth="1"/>
    <col min="9591" max="9591" width="22.28515625" style="83" customWidth="1"/>
    <col min="9592" max="9597" width="3.28515625" style="83" customWidth="1"/>
    <col min="9598" max="9598" width="5.28515625" style="83" customWidth="1"/>
    <col min="9599" max="9604" width="3.28515625" style="83" customWidth="1"/>
    <col min="9605" max="9605" width="5.5703125" style="83" customWidth="1"/>
    <col min="9606" max="9611" width="3.28515625" style="83" customWidth="1"/>
    <col min="9612" max="9612" width="5.42578125" style="83" customWidth="1"/>
    <col min="9613" max="9618" width="3.28515625" style="83" customWidth="1"/>
    <col min="9619" max="9619" width="5.42578125" style="83" customWidth="1"/>
    <col min="9620" max="9623" width="3.28515625" style="83" customWidth="1"/>
    <col min="9624" max="9624" width="5.7109375" style="83" customWidth="1"/>
    <col min="9625" max="9630" width="3.28515625" style="83" customWidth="1"/>
    <col min="9631" max="9631" width="6.28515625" style="83" customWidth="1"/>
    <col min="9632" max="9637" width="3.28515625" style="83" customWidth="1"/>
    <col min="9638" max="9638" width="5.85546875" style="83" customWidth="1"/>
    <col min="9639" max="9644" width="3.28515625" style="83" customWidth="1"/>
    <col min="9645" max="9645" width="5.28515625" style="83" customWidth="1"/>
    <col min="9646" max="9651" width="3.28515625" style="83" customWidth="1"/>
    <col min="9652" max="9652" width="6" style="83" customWidth="1"/>
    <col min="9653" max="9656" width="3.28515625" style="83" customWidth="1"/>
    <col min="9657" max="9657" width="5.140625" style="83" customWidth="1"/>
    <col min="9658" max="9661" width="3.28515625" style="83" customWidth="1"/>
    <col min="9662" max="9662" width="5.5703125" style="83" customWidth="1"/>
    <col min="9663" max="9668" width="3.28515625" style="83" customWidth="1"/>
    <col min="9669" max="9669" width="5.140625" style="83" customWidth="1"/>
    <col min="9670" max="9675" width="3.28515625" style="83" customWidth="1"/>
    <col min="9676" max="9676" width="6.7109375" style="83" customWidth="1"/>
    <col min="9677" max="9680" width="3.28515625" style="83" customWidth="1"/>
    <col min="9681" max="9681" width="5.5703125" style="83" customWidth="1"/>
    <col min="9682" max="9682" width="4.28515625" style="83" customWidth="1"/>
    <col min="9683" max="9685" width="3.28515625" style="83" customWidth="1"/>
    <col min="9686" max="9686" width="5.5703125" style="83" customWidth="1"/>
    <col min="9687" max="9692" width="3.85546875" style="83" customWidth="1"/>
    <col min="9693" max="9693" width="7" style="83" customWidth="1"/>
    <col min="9694" max="9694" width="3.85546875" style="83" customWidth="1"/>
    <col min="9695" max="9695" width="3.5703125" style="83" customWidth="1"/>
    <col min="9696" max="9699" width="3.85546875" style="83" customWidth="1"/>
    <col min="9700" max="9700" width="6" style="83" customWidth="1"/>
    <col min="9701" max="9701" width="3.28515625" style="83" customWidth="1"/>
    <col min="9702" max="9702" width="9" style="83" customWidth="1"/>
    <col min="9703" max="9712" width="3.28515625" style="83" customWidth="1"/>
    <col min="9713" max="9714" width="0" style="83" hidden="1" customWidth="1"/>
    <col min="9715" max="9715" width="5.85546875" style="83" customWidth="1"/>
    <col min="9716" max="9716" width="4.42578125" style="83" customWidth="1"/>
    <col min="9717" max="9718" width="4.28515625" style="83" customWidth="1"/>
    <col min="9719" max="9844" width="9.140625" style="83"/>
    <col min="9845" max="9845" width="4.28515625" style="83" customWidth="1"/>
    <col min="9846" max="9846" width="11.140625" style="83" customWidth="1"/>
    <col min="9847" max="9847" width="22.28515625" style="83" customWidth="1"/>
    <col min="9848" max="9853" width="3.28515625" style="83" customWidth="1"/>
    <col min="9854" max="9854" width="5.28515625" style="83" customWidth="1"/>
    <col min="9855" max="9860" width="3.28515625" style="83" customWidth="1"/>
    <col min="9861" max="9861" width="5.5703125" style="83" customWidth="1"/>
    <col min="9862" max="9867" width="3.28515625" style="83" customWidth="1"/>
    <col min="9868" max="9868" width="5.42578125" style="83" customWidth="1"/>
    <col min="9869" max="9874" width="3.28515625" style="83" customWidth="1"/>
    <col min="9875" max="9875" width="5.42578125" style="83" customWidth="1"/>
    <col min="9876" max="9879" width="3.28515625" style="83" customWidth="1"/>
    <col min="9880" max="9880" width="5.7109375" style="83" customWidth="1"/>
    <col min="9881" max="9886" width="3.28515625" style="83" customWidth="1"/>
    <col min="9887" max="9887" width="6.28515625" style="83" customWidth="1"/>
    <col min="9888" max="9893" width="3.28515625" style="83" customWidth="1"/>
    <col min="9894" max="9894" width="5.85546875" style="83" customWidth="1"/>
    <col min="9895" max="9900" width="3.28515625" style="83" customWidth="1"/>
    <col min="9901" max="9901" width="5.28515625" style="83" customWidth="1"/>
    <col min="9902" max="9907" width="3.28515625" style="83" customWidth="1"/>
    <col min="9908" max="9908" width="6" style="83" customWidth="1"/>
    <col min="9909" max="9912" width="3.28515625" style="83" customWidth="1"/>
    <col min="9913" max="9913" width="5.140625" style="83" customWidth="1"/>
    <col min="9914" max="9917" width="3.28515625" style="83" customWidth="1"/>
    <col min="9918" max="9918" width="5.5703125" style="83" customWidth="1"/>
    <col min="9919" max="9924" width="3.28515625" style="83" customWidth="1"/>
    <col min="9925" max="9925" width="5.140625" style="83" customWidth="1"/>
    <col min="9926" max="9931" width="3.28515625" style="83" customWidth="1"/>
    <col min="9932" max="9932" width="6.7109375" style="83" customWidth="1"/>
    <col min="9933" max="9936" width="3.28515625" style="83" customWidth="1"/>
    <col min="9937" max="9937" width="5.5703125" style="83" customWidth="1"/>
    <col min="9938" max="9938" width="4.28515625" style="83" customWidth="1"/>
    <col min="9939" max="9941" width="3.28515625" style="83" customWidth="1"/>
    <col min="9942" max="9942" width="5.5703125" style="83" customWidth="1"/>
    <col min="9943" max="9948" width="3.85546875" style="83" customWidth="1"/>
    <col min="9949" max="9949" width="7" style="83" customWidth="1"/>
    <col min="9950" max="9950" width="3.85546875" style="83" customWidth="1"/>
    <col min="9951" max="9951" width="3.5703125" style="83" customWidth="1"/>
    <col min="9952" max="9955" width="3.85546875" style="83" customWidth="1"/>
    <col min="9956" max="9956" width="6" style="83" customWidth="1"/>
    <col min="9957" max="9957" width="3.28515625" style="83" customWidth="1"/>
    <col min="9958" max="9958" width="9" style="83" customWidth="1"/>
    <col min="9959" max="9968" width="3.28515625" style="83" customWidth="1"/>
    <col min="9969" max="9970" width="0" style="83" hidden="1" customWidth="1"/>
    <col min="9971" max="9971" width="5.85546875" style="83" customWidth="1"/>
    <col min="9972" max="9972" width="4.42578125" style="83" customWidth="1"/>
    <col min="9973" max="9974" width="4.28515625" style="83" customWidth="1"/>
    <col min="9975" max="10100" width="9.140625" style="83"/>
    <col min="10101" max="10101" width="4.28515625" style="83" customWidth="1"/>
    <col min="10102" max="10102" width="11.140625" style="83" customWidth="1"/>
    <col min="10103" max="10103" width="22.28515625" style="83" customWidth="1"/>
    <col min="10104" max="10109" width="3.28515625" style="83" customWidth="1"/>
    <col min="10110" max="10110" width="5.28515625" style="83" customWidth="1"/>
    <col min="10111" max="10116" width="3.28515625" style="83" customWidth="1"/>
    <col min="10117" max="10117" width="5.5703125" style="83" customWidth="1"/>
    <col min="10118" max="10123" width="3.28515625" style="83" customWidth="1"/>
    <col min="10124" max="10124" width="5.42578125" style="83" customWidth="1"/>
    <col min="10125" max="10130" width="3.28515625" style="83" customWidth="1"/>
    <col min="10131" max="10131" width="5.42578125" style="83" customWidth="1"/>
    <col min="10132" max="10135" width="3.28515625" style="83" customWidth="1"/>
    <col min="10136" max="10136" width="5.7109375" style="83" customWidth="1"/>
    <col min="10137" max="10142" width="3.28515625" style="83" customWidth="1"/>
    <col min="10143" max="10143" width="6.28515625" style="83" customWidth="1"/>
    <col min="10144" max="10149" width="3.28515625" style="83" customWidth="1"/>
    <col min="10150" max="10150" width="5.85546875" style="83" customWidth="1"/>
    <col min="10151" max="10156" width="3.28515625" style="83" customWidth="1"/>
    <col min="10157" max="10157" width="5.28515625" style="83" customWidth="1"/>
    <col min="10158" max="10163" width="3.28515625" style="83" customWidth="1"/>
    <col min="10164" max="10164" width="6" style="83" customWidth="1"/>
    <col min="10165" max="10168" width="3.28515625" style="83" customWidth="1"/>
    <col min="10169" max="10169" width="5.140625" style="83" customWidth="1"/>
    <col min="10170" max="10173" width="3.28515625" style="83" customWidth="1"/>
    <col min="10174" max="10174" width="5.5703125" style="83" customWidth="1"/>
    <col min="10175" max="10180" width="3.28515625" style="83" customWidth="1"/>
    <col min="10181" max="10181" width="5.140625" style="83" customWidth="1"/>
    <col min="10182" max="10187" width="3.28515625" style="83" customWidth="1"/>
    <col min="10188" max="10188" width="6.7109375" style="83" customWidth="1"/>
    <col min="10189" max="10192" width="3.28515625" style="83" customWidth="1"/>
    <col min="10193" max="10193" width="5.5703125" style="83" customWidth="1"/>
    <col min="10194" max="10194" width="4.28515625" style="83" customWidth="1"/>
    <col min="10195" max="10197" width="3.28515625" style="83" customWidth="1"/>
    <col min="10198" max="10198" width="5.5703125" style="83" customWidth="1"/>
    <col min="10199" max="10204" width="3.85546875" style="83" customWidth="1"/>
    <col min="10205" max="10205" width="7" style="83" customWidth="1"/>
    <col min="10206" max="10206" width="3.85546875" style="83" customWidth="1"/>
    <col min="10207" max="10207" width="3.5703125" style="83" customWidth="1"/>
    <col min="10208" max="10211" width="3.85546875" style="83" customWidth="1"/>
    <col min="10212" max="10212" width="6" style="83" customWidth="1"/>
    <col min="10213" max="10213" width="3.28515625" style="83" customWidth="1"/>
    <col min="10214" max="10214" width="9" style="83" customWidth="1"/>
    <col min="10215" max="10224" width="3.28515625" style="83" customWidth="1"/>
    <col min="10225" max="10226" width="0" style="83" hidden="1" customWidth="1"/>
    <col min="10227" max="10227" width="5.85546875" style="83" customWidth="1"/>
    <col min="10228" max="10228" width="4.42578125" style="83" customWidth="1"/>
    <col min="10229" max="10230" width="4.28515625" style="83" customWidth="1"/>
    <col min="10231" max="10356" width="9.140625" style="83"/>
    <col min="10357" max="10357" width="4.28515625" style="83" customWidth="1"/>
    <col min="10358" max="10358" width="11.140625" style="83" customWidth="1"/>
    <col min="10359" max="10359" width="22.28515625" style="83" customWidth="1"/>
    <col min="10360" max="10365" width="3.28515625" style="83" customWidth="1"/>
    <col min="10366" max="10366" width="5.28515625" style="83" customWidth="1"/>
    <col min="10367" max="10372" width="3.28515625" style="83" customWidth="1"/>
    <col min="10373" max="10373" width="5.5703125" style="83" customWidth="1"/>
    <col min="10374" max="10379" width="3.28515625" style="83" customWidth="1"/>
    <col min="10380" max="10380" width="5.42578125" style="83" customWidth="1"/>
    <col min="10381" max="10386" width="3.28515625" style="83" customWidth="1"/>
    <col min="10387" max="10387" width="5.42578125" style="83" customWidth="1"/>
    <col min="10388" max="10391" width="3.28515625" style="83" customWidth="1"/>
    <col min="10392" max="10392" width="5.7109375" style="83" customWidth="1"/>
    <col min="10393" max="10398" width="3.28515625" style="83" customWidth="1"/>
    <col min="10399" max="10399" width="6.28515625" style="83" customWidth="1"/>
    <col min="10400" max="10405" width="3.28515625" style="83" customWidth="1"/>
    <col min="10406" max="10406" width="5.85546875" style="83" customWidth="1"/>
    <col min="10407" max="10412" width="3.28515625" style="83" customWidth="1"/>
    <col min="10413" max="10413" width="5.28515625" style="83" customWidth="1"/>
    <col min="10414" max="10419" width="3.28515625" style="83" customWidth="1"/>
    <col min="10420" max="10420" width="6" style="83" customWidth="1"/>
    <col min="10421" max="10424" width="3.28515625" style="83" customWidth="1"/>
    <col min="10425" max="10425" width="5.140625" style="83" customWidth="1"/>
    <col min="10426" max="10429" width="3.28515625" style="83" customWidth="1"/>
    <col min="10430" max="10430" width="5.5703125" style="83" customWidth="1"/>
    <col min="10431" max="10436" width="3.28515625" style="83" customWidth="1"/>
    <col min="10437" max="10437" width="5.140625" style="83" customWidth="1"/>
    <col min="10438" max="10443" width="3.28515625" style="83" customWidth="1"/>
    <col min="10444" max="10444" width="6.7109375" style="83" customWidth="1"/>
    <col min="10445" max="10448" width="3.28515625" style="83" customWidth="1"/>
    <col min="10449" max="10449" width="5.5703125" style="83" customWidth="1"/>
    <col min="10450" max="10450" width="4.28515625" style="83" customWidth="1"/>
    <col min="10451" max="10453" width="3.28515625" style="83" customWidth="1"/>
    <col min="10454" max="10454" width="5.5703125" style="83" customWidth="1"/>
    <col min="10455" max="10460" width="3.85546875" style="83" customWidth="1"/>
    <col min="10461" max="10461" width="7" style="83" customWidth="1"/>
    <col min="10462" max="10462" width="3.85546875" style="83" customWidth="1"/>
    <col min="10463" max="10463" width="3.5703125" style="83" customWidth="1"/>
    <col min="10464" max="10467" width="3.85546875" style="83" customWidth="1"/>
    <col min="10468" max="10468" width="6" style="83" customWidth="1"/>
    <col min="10469" max="10469" width="3.28515625" style="83" customWidth="1"/>
    <col min="10470" max="10470" width="9" style="83" customWidth="1"/>
    <col min="10471" max="10480" width="3.28515625" style="83" customWidth="1"/>
    <col min="10481" max="10482" width="0" style="83" hidden="1" customWidth="1"/>
    <col min="10483" max="10483" width="5.85546875" style="83" customWidth="1"/>
    <col min="10484" max="10484" width="4.42578125" style="83" customWidth="1"/>
    <col min="10485" max="10486" width="4.28515625" style="83" customWidth="1"/>
    <col min="10487" max="10612" width="9.140625" style="83"/>
    <col min="10613" max="10613" width="4.28515625" style="83" customWidth="1"/>
    <col min="10614" max="10614" width="11.140625" style="83" customWidth="1"/>
    <col min="10615" max="10615" width="22.28515625" style="83" customWidth="1"/>
    <col min="10616" max="10621" width="3.28515625" style="83" customWidth="1"/>
    <col min="10622" max="10622" width="5.28515625" style="83" customWidth="1"/>
    <col min="10623" max="10628" width="3.28515625" style="83" customWidth="1"/>
    <col min="10629" max="10629" width="5.5703125" style="83" customWidth="1"/>
    <col min="10630" max="10635" width="3.28515625" style="83" customWidth="1"/>
    <col min="10636" max="10636" width="5.42578125" style="83" customWidth="1"/>
    <col min="10637" max="10642" width="3.28515625" style="83" customWidth="1"/>
    <col min="10643" max="10643" width="5.42578125" style="83" customWidth="1"/>
    <col min="10644" max="10647" width="3.28515625" style="83" customWidth="1"/>
    <col min="10648" max="10648" width="5.7109375" style="83" customWidth="1"/>
    <col min="10649" max="10654" width="3.28515625" style="83" customWidth="1"/>
    <col min="10655" max="10655" width="6.28515625" style="83" customWidth="1"/>
    <col min="10656" max="10661" width="3.28515625" style="83" customWidth="1"/>
    <col min="10662" max="10662" width="5.85546875" style="83" customWidth="1"/>
    <col min="10663" max="10668" width="3.28515625" style="83" customWidth="1"/>
    <col min="10669" max="10669" width="5.28515625" style="83" customWidth="1"/>
    <col min="10670" max="10675" width="3.28515625" style="83" customWidth="1"/>
    <col min="10676" max="10676" width="6" style="83" customWidth="1"/>
    <col min="10677" max="10680" width="3.28515625" style="83" customWidth="1"/>
    <col min="10681" max="10681" width="5.140625" style="83" customWidth="1"/>
    <col min="10682" max="10685" width="3.28515625" style="83" customWidth="1"/>
    <col min="10686" max="10686" width="5.5703125" style="83" customWidth="1"/>
    <col min="10687" max="10692" width="3.28515625" style="83" customWidth="1"/>
    <col min="10693" max="10693" width="5.140625" style="83" customWidth="1"/>
    <col min="10694" max="10699" width="3.28515625" style="83" customWidth="1"/>
    <col min="10700" max="10700" width="6.7109375" style="83" customWidth="1"/>
    <col min="10701" max="10704" width="3.28515625" style="83" customWidth="1"/>
    <col min="10705" max="10705" width="5.5703125" style="83" customWidth="1"/>
    <col min="10706" max="10706" width="4.28515625" style="83" customWidth="1"/>
    <col min="10707" max="10709" width="3.28515625" style="83" customWidth="1"/>
    <col min="10710" max="10710" width="5.5703125" style="83" customWidth="1"/>
    <col min="10711" max="10716" width="3.85546875" style="83" customWidth="1"/>
    <col min="10717" max="10717" width="7" style="83" customWidth="1"/>
    <col min="10718" max="10718" width="3.85546875" style="83" customWidth="1"/>
    <col min="10719" max="10719" width="3.5703125" style="83" customWidth="1"/>
    <col min="10720" max="10723" width="3.85546875" style="83" customWidth="1"/>
    <col min="10724" max="10724" width="6" style="83" customWidth="1"/>
    <col min="10725" max="10725" width="3.28515625" style="83" customWidth="1"/>
    <col min="10726" max="10726" width="9" style="83" customWidth="1"/>
    <col min="10727" max="10736" width="3.28515625" style="83" customWidth="1"/>
    <col min="10737" max="10738" width="0" style="83" hidden="1" customWidth="1"/>
    <col min="10739" max="10739" width="5.85546875" style="83" customWidth="1"/>
    <col min="10740" max="10740" width="4.42578125" style="83" customWidth="1"/>
    <col min="10741" max="10742" width="4.28515625" style="83" customWidth="1"/>
    <col min="10743" max="10868" width="9.140625" style="83"/>
    <col min="10869" max="10869" width="4.28515625" style="83" customWidth="1"/>
    <col min="10870" max="10870" width="11.140625" style="83" customWidth="1"/>
    <col min="10871" max="10871" width="22.28515625" style="83" customWidth="1"/>
    <col min="10872" max="10877" width="3.28515625" style="83" customWidth="1"/>
    <col min="10878" max="10878" width="5.28515625" style="83" customWidth="1"/>
    <col min="10879" max="10884" width="3.28515625" style="83" customWidth="1"/>
    <col min="10885" max="10885" width="5.5703125" style="83" customWidth="1"/>
    <col min="10886" max="10891" width="3.28515625" style="83" customWidth="1"/>
    <col min="10892" max="10892" width="5.42578125" style="83" customWidth="1"/>
    <col min="10893" max="10898" width="3.28515625" style="83" customWidth="1"/>
    <col min="10899" max="10899" width="5.42578125" style="83" customWidth="1"/>
    <col min="10900" max="10903" width="3.28515625" style="83" customWidth="1"/>
    <col min="10904" max="10904" width="5.7109375" style="83" customWidth="1"/>
    <col min="10905" max="10910" width="3.28515625" style="83" customWidth="1"/>
    <col min="10911" max="10911" width="6.28515625" style="83" customWidth="1"/>
    <col min="10912" max="10917" width="3.28515625" style="83" customWidth="1"/>
    <col min="10918" max="10918" width="5.85546875" style="83" customWidth="1"/>
    <col min="10919" max="10924" width="3.28515625" style="83" customWidth="1"/>
    <col min="10925" max="10925" width="5.28515625" style="83" customWidth="1"/>
    <col min="10926" max="10931" width="3.28515625" style="83" customWidth="1"/>
    <col min="10932" max="10932" width="6" style="83" customWidth="1"/>
    <col min="10933" max="10936" width="3.28515625" style="83" customWidth="1"/>
    <col min="10937" max="10937" width="5.140625" style="83" customWidth="1"/>
    <col min="10938" max="10941" width="3.28515625" style="83" customWidth="1"/>
    <col min="10942" max="10942" width="5.5703125" style="83" customWidth="1"/>
    <col min="10943" max="10948" width="3.28515625" style="83" customWidth="1"/>
    <col min="10949" max="10949" width="5.140625" style="83" customWidth="1"/>
    <col min="10950" max="10955" width="3.28515625" style="83" customWidth="1"/>
    <col min="10956" max="10956" width="6.7109375" style="83" customWidth="1"/>
    <col min="10957" max="10960" width="3.28515625" style="83" customWidth="1"/>
    <col min="10961" max="10961" width="5.5703125" style="83" customWidth="1"/>
    <col min="10962" max="10962" width="4.28515625" style="83" customWidth="1"/>
    <col min="10963" max="10965" width="3.28515625" style="83" customWidth="1"/>
    <col min="10966" max="10966" width="5.5703125" style="83" customWidth="1"/>
    <col min="10967" max="10972" width="3.85546875" style="83" customWidth="1"/>
    <col min="10973" max="10973" width="7" style="83" customWidth="1"/>
    <col min="10974" max="10974" width="3.85546875" style="83" customWidth="1"/>
    <col min="10975" max="10975" width="3.5703125" style="83" customWidth="1"/>
    <col min="10976" max="10979" width="3.85546875" style="83" customWidth="1"/>
    <col min="10980" max="10980" width="6" style="83" customWidth="1"/>
    <col min="10981" max="10981" width="3.28515625" style="83" customWidth="1"/>
    <col min="10982" max="10982" width="9" style="83" customWidth="1"/>
    <col min="10983" max="10992" width="3.28515625" style="83" customWidth="1"/>
    <col min="10993" max="10994" width="0" style="83" hidden="1" customWidth="1"/>
    <col min="10995" max="10995" width="5.85546875" style="83" customWidth="1"/>
    <col min="10996" max="10996" width="4.42578125" style="83" customWidth="1"/>
    <col min="10997" max="10998" width="4.28515625" style="83" customWidth="1"/>
    <col min="10999" max="11124" width="9.140625" style="83"/>
    <col min="11125" max="11125" width="4.28515625" style="83" customWidth="1"/>
    <col min="11126" max="11126" width="11.140625" style="83" customWidth="1"/>
    <col min="11127" max="11127" width="22.28515625" style="83" customWidth="1"/>
    <col min="11128" max="11133" width="3.28515625" style="83" customWidth="1"/>
    <col min="11134" max="11134" width="5.28515625" style="83" customWidth="1"/>
    <col min="11135" max="11140" width="3.28515625" style="83" customWidth="1"/>
    <col min="11141" max="11141" width="5.5703125" style="83" customWidth="1"/>
    <col min="11142" max="11147" width="3.28515625" style="83" customWidth="1"/>
    <col min="11148" max="11148" width="5.42578125" style="83" customWidth="1"/>
    <col min="11149" max="11154" width="3.28515625" style="83" customWidth="1"/>
    <col min="11155" max="11155" width="5.42578125" style="83" customWidth="1"/>
    <col min="11156" max="11159" width="3.28515625" style="83" customWidth="1"/>
    <col min="11160" max="11160" width="5.7109375" style="83" customWidth="1"/>
    <col min="11161" max="11166" width="3.28515625" style="83" customWidth="1"/>
    <col min="11167" max="11167" width="6.28515625" style="83" customWidth="1"/>
    <col min="11168" max="11173" width="3.28515625" style="83" customWidth="1"/>
    <col min="11174" max="11174" width="5.85546875" style="83" customWidth="1"/>
    <col min="11175" max="11180" width="3.28515625" style="83" customWidth="1"/>
    <col min="11181" max="11181" width="5.28515625" style="83" customWidth="1"/>
    <col min="11182" max="11187" width="3.28515625" style="83" customWidth="1"/>
    <col min="11188" max="11188" width="6" style="83" customWidth="1"/>
    <col min="11189" max="11192" width="3.28515625" style="83" customWidth="1"/>
    <col min="11193" max="11193" width="5.140625" style="83" customWidth="1"/>
    <col min="11194" max="11197" width="3.28515625" style="83" customWidth="1"/>
    <col min="11198" max="11198" width="5.5703125" style="83" customWidth="1"/>
    <col min="11199" max="11204" width="3.28515625" style="83" customWidth="1"/>
    <col min="11205" max="11205" width="5.140625" style="83" customWidth="1"/>
    <col min="11206" max="11211" width="3.28515625" style="83" customWidth="1"/>
    <col min="11212" max="11212" width="6.7109375" style="83" customWidth="1"/>
    <col min="11213" max="11216" width="3.28515625" style="83" customWidth="1"/>
    <col min="11217" max="11217" width="5.5703125" style="83" customWidth="1"/>
    <col min="11218" max="11218" width="4.28515625" style="83" customWidth="1"/>
    <col min="11219" max="11221" width="3.28515625" style="83" customWidth="1"/>
    <col min="11222" max="11222" width="5.5703125" style="83" customWidth="1"/>
    <col min="11223" max="11228" width="3.85546875" style="83" customWidth="1"/>
    <col min="11229" max="11229" width="7" style="83" customWidth="1"/>
    <col min="11230" max="11230" width="3.85546875" style="83" customWidth="1"/>
    <col min="11231" max="11231" width="3.5703125" style="83" customWidth="1"/>
    <col min="11232" max="11235" width="3.85546875" style="83" customWidth="1"/>
    <col min="11236" max="11236" width="6" style="83" customWidth="1"/>
    <col min="11237" max="11237" width="3.28515625" style="83" customWidth="1"/>
    <col min="11238" max="11238" width="9" style="83" customWidth="1"/>
    <col min="11239" max="11248" width="3.28515625" style="83" customWidth="1"/>
    <col min="11249" max="11250" width="0" style="83" hidden="1" customWidth="1"/>
    <col min="11251" max="11251" width="5.85546875" style="83" customWidth="1"/>
    <col min="11252" max="11252" width="4.42578125" style="83" customWidth="1"/>
    <col min="11253" max="11254" width="4.28515625" style="83" customWidth="1"/>
    <col min="11255" max="11380" width="9.140625" style="83"/>
    <col min="11381" max="11381" width="4.28515625" style="83" customWidth="1"/>
    <col min="11382" max="11382" width="11.140625" style="83" customWidth="1"/>
    <col min="11383" max="11383" width="22.28515625" style="83" customWidth="1"/>
    <col min="11384" max="11389" width="3.28515625" style="83" customWidth="1"/>
    <col min="11390" max="11390" width="5.28515625" style="83" customWidth="1"/>
    <col min="11391" max="11396" width="3.28515625" style="83" customWidth="1"/>
    <col min="11397" max="11397" width="5.5703125" style="83" customWidth="1"/>
    <col min="11398" max="11403" width="3.28515625" style="83" customWidth="1"/>
    <col min="11404" max="11404" width="5.42578125" style="83" customWidth="1"/>
    <col min="11405" max="11410" width="3.28515625" style="83" customWidth="1"/>
    <col min="11411" max="11411" width="5.42578125" style="83" customWidth="1"/>
    <col min="11412" max="11415" width="3.28515625" style="83" customWidth="1"/>
    <col min="11416" max="11416" width="5.7109375" style="83" customWidth="1"/>
    <col min="11417" max="11422" width="3.28515625" style="83" customWidth="1"/>
    <col min="11423" max="11423" width="6.28515625" style="83" customWidth="1"/>
    <col min="11424" max="11429" width="3.28515625" style="83" customWidth="1"/>
    <col min="11430" max="11430" width="5.85546875" style="83" customWidth="1"/>
    <col min="11431" max="11436" width="3.28515625" style="83" customWidth="1"/>
    <col min="11437" max="11437" width="5.28515625" style="83" customWidth="1"/>
    <col min="11438" max="11443" width="3.28515625" style="83" customWidth="1"/>
    <col min="11444" max="11444" width="6" style="83" customWidth="1"/>
    <col min="11445" max="11448" width="3.28515625" style="83" customWidth="1"/>
    <col min="11449" max="11449" width="5.140625" style="83" customWidth="1"/>
    <col min="11450" max="11453" width="3.28515625" style="83" customWidth="1"/>
    <col min="11454" max="11454" width="5.5703125" style="83" customWidth="1"/>
    <col min="11455" max="11460" width="3.28515625" style="83" customWidth="1"/>
    <col min="11461" max="11461" width="5.140625" style="83" customWidth="1"/>
    <col min="11462" max="11467" width="3.28515625" style="83" customWidth="1"/>
    <col min="11468" max="11468" width="6.7109375" style="83" customWidth="1"/>
    <col min="11469" max="11472" width="3.28515625" style="83" customWidth="1"/>
    <col min="11473" max="11473" width="5.5703125" style="83" customWidth="1"/>
    <col min="11474" max="11474" width="4.28515625" style="83" customWidth="1"/>
    <col min="11475" max="11477" width="3.28515625" style="83" customWidth="1"/>
    <col min="11478" max="11478" width="5.5703125" style="83" customWidth="1"/>
    <col min="11479" max="11484" width="3.85546875" style="83" customWidth="1"/>
    <col min="11485" max="11485" width="7" style="83" customWidth="1"/>
    <col min="11486" max="11486" width="3.85546875" style="83" customWidth="1"/>
    <col min="11487" max="11487" width="3.5703125" style="83" customWidth="1"/>
    <col min="11488" max="11491" width="3.85546875" style="83" customWidth="1"/>
    <col min="11492" max="11492" width="6" style="83" customWidth="1"/>
    <col min="11493" max="11493" width="3.28515625" style="83" customWidth="1"/>
    <col min="11494" max="11494" width="9" style="83" customWidth="1"/>
    <col min="11495" max="11504" width="3.28515625" style="83" customWidth="1"/>
    <col min="11505" max="11506" width="0" style="83" hidden="1" customWidth="1"/>
    <col min="11507" max="11507" width="5.85546875" style="83" customWidth="1"/>
    <col min="11508" max="11508" width="4.42578125" style="83" customWidth="1"/>
    <col min="11509" max="11510" width="4.28515625" style="83" customWidth="1"/>
    <col min="11511" max="11636" width="9.140625" style="83"/>
    <col min="11637" max="11637" width="4.28515625" style="83" customWidth="1"/>
    <col min="11638" max="11638" width="11.140625" style="83" customWidth="1"/>
    <col min="11639" max="11639" width="22.28515625" style="83" customWidth="1"/>
    <col min="11640" max="11645" width="3.28515625" style="83" customWidth="1"/>
    <col min="11646" max="11646" width="5.28515625" style="83" customWidth="1"/>
    <col min="11647" max="11652" width="3.28515625" style="83" customWidth="1"/>
    <col min="11653" max="11653" width="5.5703125" style="83" customWidth="1"/>
    <col min="11654" max="11659" width="3.28515625" style="83" customWidth="1"/>
    <col min="11660" max="11660" width="5.42578125" style="83" customWidth="1"/>
    <col min="11661" max="11666" width="3.28515625" style="83" customWidth="1"/>
    <col min="11667" max="11667" width="5.42578125" style="83" customWidth="1"/>
    <col min="11668" max="11671" width="3.28515625" style="83" customWidth="1"/>
    <col min="11672" max="11672" width="5.7109375" style="83" customWidth="1"/>
    <col min="11673" max="11678" width="3.28515625" style="83" customWidth="1"/>
    <col min="11679" max="11679" width="6.28515625" style="83" customWidth="1"/>
    <col min="11680" max="11685" width="3.28515625" style="83" customWidth="1"/>
    <col min="11686" max="11686" width="5.85546875" style="83" customWidth="1"/>
    <col min="11687" max="11692" width="3.28515625" style="83" customWidth="1"/>
    <col min="11693" max="11693" width="5.28515625" style="83" customWidth="1"/>
    <col min="11694" max="11699" width="3.28515625" style="83" customWidth="1"/>
    <col min="11700" max="11700" width="6" style="83" customWidth="1"/>
    <col min="11701" max="11704" width="3.28515625" style="83" customWidth="1"/>
    <col min="11705" max="11705" width="5.140625" style="83" customWidth="1"/>
    <col min="11706" max="11709" width="3.28515625" style="83" customWidth="1"/>
    <col min="11710" max="11710" width="5.5703125" style="83" customWidth="1"/>
    <col min="11711" max="11716" width="3.28515625" style="83" customWidth="1"/>
    <col min="11717" max="11717" width="5.140625" style="83" customWidth="1"/>
    <col min="11718" max="11723" width="3.28515625" style="83" customWidth="1"/>
    <col min="11724" max="11724" width="6.7109375" style="83" customWidth="1"/>
    <col min="11725" max="11728" width="3.28515625" style="83" customWidth="1"/>
    <col min="11729" max="11729" width="5.5703125" style="83" customWidth="1"/>
    <col min="11730" max="11730" width="4.28515625" style="83" customWidth="1"/>
    <col min="11731" max="11733" width="3.28515625" style="83" customWidth="1"/>
    <col min="11734" max="11734" width="5.5703125" style="83" customWidth="1"/>
    <col min="11735" max="11740" width="3.85546875" style="83" customWidth="1"/>
    <col min="11741" max="11741" width="7" style="83" customWidth="1"/>
    <col min="11742" max="11742" width="3.85546875" style="83" customWidth="1"/>
    <col min="11743" max="11743" width="3.5703125" style="83" customWidth="1"/>
    <col min="11744" max="11747" width="3.85546875" style="83" customWidth="1"/>
    <col min="11748" max="11748" width="6" style="83" customWidth="1"/>
    <col min="11749" max="11749" width="3.28515625" style="83" customWidth="1"/>
    <col min="11750" max="11750" width="9" style="83" customWidth="1"/>
    <col min="11751" max="11760" width="3.28515625" style="83" customWidth="1"/>
    <col min="11761" max="11762" width="0" style="83" hidden="1" customWidth="1"/>
    <col min="11763" max="11763" width="5.85546875" style="83" customWidth="1"/>
    <col min="11764" max="11764" width="4.42578125" style="83" customWidth="1"/>
    <col min="11765" max="11766" width="4.28515625" style="83" customWidth="1"/>
    <col min="11767" max="11892" width="9.140625" style="83"/>
    <col min="11893" max="11893" width="4.28515625" style="83" customWidth="1"/>
    <col min="11894" max="11894" width="11.140625" style="83" customWidth="1"/>
    <col min="11895" max="11895" width="22.28515625" style="83" customWidth="1"/>
    <col min="11896" max="11901" width="3.28515625" style="83" customWidth="1"/>
    <col min="11902" max="11902" width="5.28515625" style="83" customWidth="1"/>
    <col min="11903" max="11908" width="3.28515625" style="83" customWidth="1"/>
    <col min="11909" max="11909" width="5.5703125" style="83" customWidth="1"/>
    <col min="11910" max="11915" width="3.28515625" style="83" customWidth="1"/>
    <col min="11916" max="11916" width="5.42578125" style="83" customWidth="1"/>
    <col min="11917" max="11922" width="3.28515625" style="83" customWidth="1"/>
    <col min="11923" max="11923" width="5.42578125" style="83" customWidth="1"/>
    <col min="11924" max="11927" width="3.28515625" style="83" customWidth="1"/>
    <col min="11928" max="11928" width="5.7109375" style="83" customWidth="1"/>
    <col min="11929" max="11934" width="3.28515625" style="83" customWidth="1"/>
    <col min="11935" max="11935" width="6.28515625" style="83" customWidth="1"/>
    <col min="11936" max="11941" width="3.28515625" style="83" customWidth="1"/>
    <col min="11942" max="11942" width="5.85546875" style="83" customWidth="1"/>
    <col min="11943" max="11948" width="3.28515625" style="83" customWidth="1"/>
    <col min="11949" max="11949" width="5.28515625" style="83" customWidth="1"/>
    <col min="11950" max="11955" width="3.28515625" style="83" customWidth="1"/>
    <col min="11956" max="11956" width="6" style="83" customWidth="1"/>
    <col min="11957" max="11960" width="3.28515625" style="83" customWidth="1"/>
    <col min="11961" max="11961" width="5.140625" style="83" customWidth="1"/>
    <col min="11962" max="11965" width="3.28515625" style="83" customWidth="1"/>
    <col min="11966" max="11966" width="5.5703125" style="83" customWidth="1"/>
    <col min="11967" max="11972" width="3.28515625" style="83" customWidth="1"/>
    <col min="11973" max="11973" width="5.140625" style="83" customWidth="1"/>
    <col min="11974" max="11979" width="3.28515625" style="83" customWidth="1"/>
    <col min="11980" max="11980" width="6.7109375" style="83" customWidth="1"/>
    <col min="11981" max="11984" width="3.28515625" style="83" customWidth="1"/>
    <col min="11985" max="11985" width="5.5703125" style="83" customWidth="1"/>
    <col min="11986" max="11986" width="4.28515625" style="83" customWidth="1"/>
    <col min="11987" max="11989" width="3.28515625" style="83" customWidth="1"/>
    <col min="11990" max="11990" width="5.5703125" style="83" customWidth="1"/>
    <col min="11991" max="11996" width="3.85546875" style="83" customWidth="1"/>
    <col min="11997" max="11997" width="7" style="83" customWidth="1"/>
    <col min="11998" max="11998" width="3.85546875" style="83" customWidth="1"/>
    <col min="11999" max="11999" width="3.5703125" style="83" customWidth="1"/>
    <col min="12000" max="12003" width="3.85546875" style="83" customWidth="1"/>
    <col min="12004" max="12004" width="6" style="83" customWidth="1"/>
    <col min="12005" max="12005" width="3.28515625" style="83" customWidth="1"/>
    <col min="12006" max="12006" width="9" style="83" customWidth="1"/>
    <col min="12007" max="12016" width="3.28515625" style="83" customWidth="1"/>
    <col min="12017" max="12018" width="0" style="83" hidden="1" customWidth="1"/>
    <col min="12019" max="12019" width="5.85546875" style="83" customWidth="1"/>
    <col min="12020" max="12020" width="4.42578125" style="83" customWidth="1"/>
    <col min="12021" max="12022" width="4.28515625" style="83" customWidth="1"/>
    <col min="12023" max="12148" width="9.140625" style="83"/>
    <col min="12149" max="12149" width="4.28515625" style="83" customWidth="1"/>
    <col min="12150" max="12150" width="11.140625" style="83" customWidth="1"/>
    <col min="12151" max="12151" width="22.28515625" style="83" customWidth="1"/>
    <col min="12152" max="12157" width="3.28515625" style="83" customWidth="1"/>
    <col min="12158" max="12158" width="5.28515625" style="83" customWidth="1"/>
    <col min="12159" max="12164" width="3.28515625" style="83" customWidth="1"/>
    <col min="12165" max="12165" width="5.5703125" style="83" customWidth="1"/>
    <col min="12166" max="12171" width="3.28515625" style="83" customWidth="1"/>
    <col min="12172" max="12172" width="5.42578125" style="83" customWidth="1"/>
    <col min="12173" max="12178" width="3.28515625" style="83" customWidth="1"/>
    <col min="12179" max="12179" width="5.42578125" style="83" customWidth="1"/>
    <col min="12180" max="12183" width="3.28515625" style="83" customWidth="1"/>
    <col min="12184" max="12184" width="5.7109375" style="83" customWidth="1"/>
    <col min="12185" max="12190" width="3.28515625" style="83" customWidth="1"/>
    <col min="12191" max="12191" width="6.28515625" style="83" customWidth="1"/>
    <col min="12192" max="12197" width="3.28515625" style="83" customWidth="1"/>
    <col min="12198" max="12198" width="5.85546875" style="83" customWidth="1"/>
    <col min="12199" max="12204" width="3.28515625" style="83" customWidth="1"/>
    <col min="12205" max="12205" width="5.28515625" style="83" customWidth="1"/>
    <col min="12206" max="12211" width="3.28515625" style="83" customWidth="1"/>
    <col min="12212" max="12212" width="6" style="83" customWidth="1"/>
    <col min="12213" max="12216" width="3.28515625" style="83" customWidth="1"/>
    <col min="12217" max="12217" width="5.140625" style="83" customWidth="1"/>
    <col min="12218" max="12221" width="3.28515625" style="83" customWidth="1"/>
    <col min="12222" max="12222" width="5.5703125" style="83" customWidth="1"/>
    <col min="12223" max="12228" width="3.28515625" style="83" customWidth="1"/>
    <col min="12229" max="12229" width="5.140625" style="83" customWidth="1"/>
    <col min="12230" max="12235" width="3.28515625" style="83" customWidth="1"/>
    <col min="12236" max="12236" width="6.7109375" style="83" customWidth="1"/>
    <col min="12237" max="12240" width="3.28515625" style="83" customWidth="1"/>
    <col min="12241" max="12241" width="5.5703125" style="83" customWidth="1"/>
    <col min="12242" max="12242" width="4.28515625" style="83" customWidth="1"/>
    <col min="12243" max="12245" width="3.28515625" style="83" customWidth="1"/>
    <col min="12246" max="12246" width="5.5703125" style="83" customWidth="1"/>
    <col min="12247" max="12252" width="3.85546875" style="83" customWidth="1"/>
    <col min="12253" max="12253" width="7" style="83" customWidth="1"/>
    <col min="12254" max="12254" width="3.85546875" style="83" customWidth="1"/>
    <col min="12255" max="12255" width="3.5703125" style="83" customWidth="1"/>
    <col min="12256" max="12259" width="3.85546875" style="83" customWidth="1"/>
    <col min="12260" max="12260" width="6" style="83" customWidth="1"/>
    <col min="12261" max="12261" width="3.28515625" style="83" customWidth="1"/>
    <col min="12262" max="12262" width="9" style="83" customWidth="1"/>
    <col min="12263" max="12272" width="3.28515625" style="83" customWidth="1"/>
    <col min="12273" max="12274" width="0" style="83" hidden="1" customWidth="1"/>
    <col min="12275" max="12275" width="5.85546875" style="83" customWidth="1"/>
    <col min="12276" max="12276" width="4.42578125" style="83" customWidth="1"/>
    <col min="12277" max="12278" width="4.28515625" style="83" customWidth="1"/>
    <col min="12279" max="12404" width="9.140625" style="83"/>
    <col min="12405" max="12405" width="4.28515625" style="83" customWidth="1"/>
    <col min="12406" max="12406" width="11.140625" style="83" customWidth="1"/>
    <col min="12407" max="12407" width="22.28515625" style="83" customWidth="1"/>
    <col min="12408" max="12413" width="3.28515625" style="83" customWidth="1"/>
    <col min="12414" max="12414" width="5.28515625" style="83" customWidth="1"/>
    <col min="12415" max="12420" width="3.28515625" style="83" customWidth="1"/>
    <col min="12421" max="12421" width="5.5703125" style="83" customWidth="1"/>
    <col min="12422" max="12427" width="3.28515625" style="83" customWidth="1"/>
    <col min="12428" max="12428" width="5.42578125" style="83" customWidth="1"/>
    <col min="12429" max="12434" width="3.28515625" style="83" customWidth="1"/>
    <col min="12435" max="12435" width="5.42578125" style="83" customWidth="1"/>
    <col min="12436" max="12439" width="3.28515625" style="83" customWidth="1"/>
    <col min="12440" max="12440" width="5.7109375" style="83" customWidth="1"/>
    <col min="12441" max="12446" width="3.28515625" style="83" customWidth="1"/>
    <col min="12447" max="12447" width="6.28515625" style="83" customWidth="1"/>
    <col min="12448" max="12453" width="3.28515625" style="83" customWidth="1"/>
    <col min="12454" max="12454" width="5.85546875" style="83" customWidth="1"/>
    <col min="12455" max="12460" width="3.28515625" style="83" customWidth="1"/>
    <col min="12461" max="12461" width="5.28515625" style="83" customWidth="1"/>
    <col min="12462" max="12467" width="3.28515625" style="83" customWidth="1"/>
    <col min="12468" max="12468" width="6" style="83" customWidth="1"/>
    <col min="12469" max="12472" width="3.28515625" style="83" customWidth="1"/>
    <col min="12473" max="12473" width="5.140625" style="83" customWidth="1"/>
    <col min="12474" max="12477" width="3.28515625" style="83" customWidth="1"/>
    <col min="12478" max="12478" width="5.5703125" style="83" customWidth="1"/>
    <col min="12479" max="12484" width="3.28515625" style="83" customWidth="1"/>
    <col min="12485" max="12485" width="5.140625" style="83" customWidth="1"/>
    <col min="12486" max="12491" width="3.28515625" style="83" customWidth="1"/>
    <col min="12492" max="12492" width="6.7109375" style="83" customWidth="1"/>
    <col min="12493" max="12496" width="3.28515625" style="83" customWidth="1"/>
    <col min="12497" max="12497" width="5.5703125" style="83" customWidth="1"/>
    <col min="12498" max="12498" width="4.28515625" style="83" customWidth="1"/>
    <col min="12499" max="12501" width="3.28515625" style="83" customWidth="1"/>
    <col min="12502" max="12502" width="5.5703125" style="83" customWidth="1"/>
    <col min="12503" max="12508" width="3.85546875" style="83" customWidth="1"/>
    <col min="12509" max="12509" width="7" style="83" customWidth="1"/>
    <col min="12510" max="12510" width="3.85546875" style="83" customWidth="1"/>
    <col min="12511" max="12511" width="3.5703125" style="83" customWidth="1"/>
    <col min="12512" max="12515" width="3.85546875" style="83" customWidth="1"/>
    <col min="12516" max="12516" width="6" style="83" customWidth="1"/>
    <col min="12517" max="12517" width="3.28515625" style="83" customWidth="1"/>
    <col min="12518" max="12518" width="9" style="83" customWidth="1"/>
    <col min="12519" max="12528" width="3.28515625" style="83" customWidth="1"/>
    <col min="12529" max="12530" width="0" style="83" hidden="1" customWidth="1"/>
    <col min="12531" max="12531" width="5.85546875" style="83" customWidth="1"/>
    <col min="12532" max="12532" width="4.42578125" style="83" customWidth="1"/>
    <col min="12533" max="12534" width="4.28515625" style="83" customWidth="1"/>
    <col min="12535" max="12660" width="9.140625" style="83"/>
    <col min="12661" max="12661" width="4.28515625" style="83" customWidth="1"/>
    <col min="12662" max="12662" width="11.140625" style="83" customWidth="1"/>
    <col min="12663" max="12663" width="22.28515625" style="83" customWidth="1"/>
    <col min="12664" max="12669" width="3.28515625" style="83" customWidth="1"/>
    <col min="12670" max="12670" width="5.28515625" style="83" customWidth="1"/>
    <col min="12671" max="12676" width="3.28515625" style="83" customWidth="1"/>
    <col min="12677" max="12677" width="5.5703125" style="83" customWidth="1"/>
    <col min="12678" max="12683" width="3.28515625" style="83" customWidth="1"/>
    <col min="12684" max="12684" width="5.42578125" style="83" customWidth="1"/>
    <col min="12685" max="12690" width="3.28515625" style="83" customWidth="1"/>
    <col min="12691" max="12691" width="5.42578125" style="83" customWidth="1"/>
    <col min="12692" max="12695" width="3.28515625" style="83" customWidth="1"/>
    <col min="12696" max="12696" width="5.7109375" style="83" customWidth="1"/>
    <col min="12697" max="12702" width="3.28515625" style="83" customWidth="1"/>
    <col min="12703" max="12703" width="6.28515625" style="83" customWidth="1"/>
    <col min="12704" max="12709" width="3.28515625" style="83" customWidth="1"/>
    <col min="12710" max="12710" width="5.85546875" style="83" customWidth="1"/>
    <col min="12711" max="12716" width="3.28515625" style="83" customWidth="1"/>
    <col min="12717" max="12717" width="5.28515625" style="83" customWidth="1"/>
    <col min="12718" max="12723" width="3.28515625" style="83" customWidth="1"/>
    <col min="12724" max="12724" width="6" style="83" customWidth="1"/>
    <col min="12725" max="12728" width="3.28515625" style="83" customWidth="1"/>
    <col min="12729" max="12729" width="5.140625" style="83" customWidth="1"/>
    <col min="12730" max="12733" width="3.28515625" style="83" customWidth="1"/>
    <col min="12734" max="12734" width="5.5703125" style="83" customWidth="1"/>
    <col min="12735" max="12740" width="3.28515625" style="83" customWidth="1"/>
    <col min="12741" max="12741" width="5.140625" style="83" customWidth="1"/>
    <col min="12742" max="12747" width="3.28515625" style="83" customWidth="1"/>
    <col min="12748" max="12748" width="6.7109375" style="83" customWidth="1"/>
    <col min="12749" max="12752" width="3.28515625" style="83" customWidth="1"/>
    <col min="12753" max="12753" width="5.5703125" style="83" customWidth="1"/>
    <col min="12754" max="12754" width="4.28515625" style="83" customWidth="1"/>
    <col min="12755" max="12757" width="3.28515625" style="83" customWidth="1"/>
    <col min="12758" max="12758" width="5.5703125" style="83" customWidth="1"/>
    <col min="12759" max="12764" width="3.85546875" style="83" customWidth="1"/>
    <col min="12765" max="12765" width="7" style="83" customWidth="1"/>
    <col min="12766" max="12766" width="3.85546875" style="83" customWidth="1"/>
    <col min="12767" max="12767" width="3.5703125" style="83" customWidth="1"/>
    <col min="12768" max="12771" width="3.85546875" style="83" customWidth="1"/>
    <col min="12772" max="12772" width="6" style="83" customWidth="1"/>
    <col min="12773" max="12773" width="3.28515625" style="83" customWidth="1"/>
    <col min="12774" max="12774" width="9" style="83" customWidth="1"/>
    <col min="12775" max="12784" width="3.28515625" style="83" customWidth="1"/>
    <col min="12785" max="12786" width="0" style="83" hidden="1" customWidth="1"/>
    <col min="12787" max="12787" width="5.85546875" style="83" customWidth="1"/>
    <col min="12788" max="12788" width="4.42578125" style="83" customWidth="1"/>
    <col min="12789" max="12790" width="4.28515625" style="83" customWidth="1"/>
    <col min="12791" max="12916" width="9.140625" style="83"/>
    <col min="12917" max="12917" width="4.28515625" style="83" customWidth="1"/>
    <col min="12918" max="12918" width="11.140625" style="83" customWidth="1"/>
    <col min="12919" max="12919" width="22.28515625" style="83" customWidth="1"/>
    <col min="12920" max="12925" width="3.28515625" style="83" customWidth="1"/>
    <col min="12926" max="12926" width="5.28515625" style="83" customWidth="1"/>
    <col min="12927" max="12932" width="3.28515625" style="83" customWidth="1"/>
    <col min="12933" max="12933" width="5.5703125" style="83" customWidth="1"/>
    <col min="12934" max="12939" width="3.28515625" style="83" customWidth="1"/>
    <col min="12940" max="12940" width="5.42578125" style="83" customWidth="1"/>
    <col min="12941" max="12946" width="3.28515625" style="83" customWidth="1"/>
    <col min="12947" max="12947" width="5.42578125" style="83" customWidth="1"/>
    <col min="12948" max="12951" width="3.28515625" style="83" customWidth="1"/>
    <col min="12952" max="12952" width="5.7109375" style="83" customWidth="1"/>
    <col min="12953" max="12958" width="3.28515625" style="83" customWidth="1"/>
    <col min="12959" max="12959" width="6.28515625" style="83" customWidth="1"/>
    <col min="12960" max="12965" width="3.28515625" style="83" customWidth="1"/>
    <col min="12966" max="12966" width="5.85546875" style="83" customWidth="1"/>
    <col min="12967" max="12972" width="3.28515625" style="83" customWidth="1"/>
    <col min="12973" max="12973" width="5.28515625" style="83" customWidth="1"/>
    <col min="12974" max="12979" width="3.28515625" style="83" customWidth="1"/>
    <col min="12980" max="12980" width="6" style="83" customWidth="1"/>
    <col min="12981" max="12984" width="3.28515625" style="83" customWidth="1"/>
    <col min="12985" max="12985" width="5.140625" style="83" customWidth="1"/>
    <col min="12986" max="12989" width="3.28515625" style="83" customWidth="1"/>
    <col min="12990" max="12990" width="5.5703125" style="83" customWidth="1"/>
    <col min="12991" max="12996" width="3.28515625" style="83" customWidth="1"/>
    <col min="12997" max="12997" width="5.140625" style="83" customWidth="1"/>
    <col min="12998" max="13003" width="3.28515625" style="83" customWidth="1"/>
    <col min="13004" max="13004" width="6.7109375" style="83" customWidth="1"/>
    <col min="13005" max="13008" width="3.28515625" style="83" customWidth="1"/>
    <col min="13009" max="13009" width="5.5703125" style="83" customWidth="1"/>
    <col min="13010" max="13010" width="4.28515625" style="83" customWidth="1"/>
    <col min="13011" max="13013" width="3.28515625" style="83" customWidth="1"/>
    <col min="13014" max="13014" width="5.5703125" style="83" customWidth="1"/>
    <col min="13015" max="13020" width="3.85546875" style="83" customWidth="1"/>
    <col min="13021" max="13021" width="7" style="83" customWidth="1"/>
    <col min="13022" max="13022" width="3.85546875" style="83" customWidth="1"/>
    <col min="13023" max="13023" width="3.5703125" style="83" customWidth="1"/>
    <col min="13024" max="13027" width="3.85546875" style="83" customWidth="1"/>
    <col min="13028" max="13028" width="6" style="83" customWidth="1"/>
    <col min="13029" max="13029" width="3.28515625" style="83" customWidth="1"/>
    <col min="13030" max="13030" width="9" style="83" customWidth="1"/>
    <col min="13031" max="13040" width="3.28515625" style="83" customWidth="1"/>
    <col min="13041" max="13042" width="0" style="83" hidden="1" customWidth="1"/>
    <col min="13043" max="13043" width="5.85546875" style="83" customWidth="1"/>
    <col min="13044" max="13044" width="4.42578125" style="83" customWidth="1"/>
    <col min="13045" max="13046" width="4.28515625" style="83" customWidth="1"/>
    <col min="13047" max="13172" width="9.140625" style="83"/>
    <col min="13173" max="13173" width="4.28515625" style="83" customWidth="1"/>
    <col min="13174" max="13174" width="11.140625" style="83" customWidth="1"/>
    <col min="13175" max="13175" width="22.28515625" style="83" customWidth="1"/>
    <col min="13176" max="13181" width="3.28515625" style="83" customWidth="1"/>
    <col min="13182" max="13182" width="5.28515625" style="83" customWidth="1"/>
    <col min="13183" max="13188" width="3.28515625" style="83" customWidth="1"/>
    <col min="13189" max="13189" width="5.5703125" style="83" customWidth="1"/>
    <col min="13190" max="13195" width="3.28515625" style="83" customWidth="1"/>
    <col min="13196" max="13196" width="5.42578125" style="83" customWidth="1"/>
    <col min="13197" max="13202" width="3.28515625" style="83" customWidth="1"/>
    <col min="13203" max="13203" width="5.42578125" style="83" customWidth="1"/>
    <col min="13204" max="13207" width="3.28515625" style="83" customWidth="1"/>
    <col min="13208" max="13208" width="5.7109375" style="83" customWidth="1"/>
    <col min="13209" max="13214" width="3.28515625" style="83" customWidth="1"/>
    <col min="13215" max="13215" width="6.28515625" style="83" customWidth="1"/>
    <col min="13216" max="13221" width="3.28515625" style="83" customWidth="1"/>
    <col min="13222" max="13222" width="5.85546875" style="83" customWidth="1"/>
    <col min="13223" max="13228" width="3.28515625" style="83" customWidth="1"/>
    <col min="13229" max="13229" width="5.28515625" style="83" customWidth="1"/>
    <col min="13230" max="13235" width="3.28515625" style="83" customWidth="1"/>
    <col min="13236" max="13236" width="6" style="83" customWidth="1"/>
    <col min="13237" max="13240" width="3.28515625" style="83" customWidth="1"/>
    <col min="13241" max="13241" width="5.140625" style="83" customWidth="1"/>
    <col min="13242" max="13245" width="3.28515625" style="83" customWidth="1"/>
    <col min="13246" max="13246" width="5.5703125" style="83" customWidth="1"/>
    <col min="13247" max="13252" width="3.28515625" style="83" customWidth="1"/>
    <col min="13253" max="13253" width="5.140625" style="83" customWidth="1"/>
    <col min="13254" max="13259" width="3.28515625" style="83" customWidth="1"/>
    <col min="13260" max="13260" width="6.7109375" style="83" customWidth="1"/>
    <col min="13261" max="13264" width="3.28515625" style="83" customWidth="1"/>
    <col min="13265" max="13265" width="5.5703125" style="83" customWidth="1"/>
    <col min="13266" max="13266" width="4.28515625" style="83" customWidth="1"/>
    <col min="13267" max="13269" width="3.28515625" style="83" customWidth="1"/>
    <col min="13270" max="13270" width="5.5703125" style="83" customWidth="1"/>
    <col min="13271" max="13276" width="3.85546875" style="83" customWidth="1"/>
    <col min="13277" max="13277" width="7" style="83" customWidth="1"/>
    <col min="13278" max="13278" width="3.85546875" style="83" customWidth="1"/>
    <col min="13279" max="13279" width="3.5703125" style="83" customWidth="1"/>
    <col min="13280" max="13283" width="3.85546875" style="83" customWidth="1"/>
    <col min="13284" max="13284" width="6" style="83" customWidth="1"/>
    <col min="13285" max="13285" width="3.28515625" style="83" customWidth="1"/>
    <col min="13286" max="13286" width="9" style="83" customWidth="1"/>
    <col min="13287" max="13296" width="3.28515625" style="83" customWidth="1"/>
    <col min="13297" max="13298" width="0" style="83" hidden="1" customWidth="1"/>
    <col min="13299" max="13299" width="5.85546875" style="83" customWidth="1"/>
    <col min="13300" max="13300" width="4.42578125" style="83" customWidth="1"/>
    <col min="13301" max="13302" width="4.28515625" style="83" customWidth="1"/>
    <col min="13303" max="13428" width="9.140625" style="83"/>
    <col min="13429" max="13429" width="4.28515625" style="83" customWidth="1"/>
    <col min="13430" max="13430" width="11.140625" style="83" customWidth="1"/>
    <col min="13431" max="13431" width="22.28515625" style="83" customWidth="1"/>
    <col min="13432" max="13437" width="3.28515625" style="83" customWidth="1"/>
    <col min="13438" max="13438" width="5.28515625" style="83" customWidth="1"/>
    <col min="13439" max="13444" width="3.28515625" style="83" customWidth="1"/>
    <col min="13445" max="13445" width="5.5703125" style="83" customWidth="1"/>
    <col min="13446" max="13451" width="3.28515625" style="83" customWidth="1"/>
    <col min="13452" max="13452" width="5.42578125" style="83" customWidth="1"/>
    <col min="13453" max="13458" width="3.28515625" style="83" customWidth="1"/>
    <col min="13459" max="13459" width="5.42578125" style="83" customWidth="1"/>
    <col min="13460" max="13463" width="3.28515625" style="83" customWidth="1"/>
    <col min="13464" max="13464" width="5.7109375" style="83" customWidth="1"/>
    <col min="13465" max="13470" width="3.28515625" style="83" customWidth="1"/>
    <col min="13471" max="13471" width="6.28515625" style="83" customWidth="1"/>
    <col min="13472" max="13477" width="3.28515625" style="83" customWidth="1"/>
    <col min="13478" max="13478" width="5.85546875" style="83" customWidth="1"/>
    <col min="13479" max="13484" width="3.28515625" style="83" customWidth="1"/>
    <col min="13485" max="13485" width="5.28515625" style="83" customWidth="1"/>
    <col min="13486" max="13491" width="3.28515625" style="83" customWidth="1"/>
    <col min="13492" max="13492" width="6" style="83" customWidth="1"/>
    <col min="13493" max="13496" width="3.28515625" style="83" customWidth="1"/>
    <col min="13497" max="13497" width="5.140625" style="83" customWidth="1"/>
    <col min="13498" max="13501" width="3.28515625" style="83" customWidth="1"/>
    <col min="13502" max="13502" width="5.5703125" style="83" customWidth="1"/>
    <col min="13503" max="13508" width="3.28515625" style="83" customWidth="1"/>
    <col min="13509" max="13509" width="5.140625" style="83" customWidth="1"/>
    <col min="13510" max="13515" width="3.28515625" style="83" customWidth="1"/>
    <col min="13516" max="13516" width="6.7109375" style="83" customWidth="1"/>
    <col min="13517" max="13520" width="3.28515625" style="83" customWidth="1"/>
    <col min="13521" max="13521" width="5.5703125" style="83" customWidth="1"/>
    <col min="13522" max="13522" width="4.28515625" style="83" customWidth="1"/>
    <col min="13523" max="13525" width="3.28515625" style="83" customWidth="1"/>
    <col min="13526" max="13526" width="5.5703125" style="83" customWidth="1"/>
    <col min="13527" max="13532" width="3.85546875" style="83" customWidth="1"/>
    <col min="13533" max="13533" width="7" style="83" customWidth="1"/>
    <col min="13534" max="13534" width="3.85546875" style="83" customWidth="1"/>
    <col min="13535" max="13535" width="3.5703125" style="83" customWidth="1"/>
    <col min="13536" max="13539" width="3.85546875" style="83" customWidth="1"/>
    <col min="13540" max="13540" width="6" style="83" customWidth="1"/>
    <col min="13541" max="13541" width="3.28515625" style="83" customWidth="1"/>
    <col min="13542" max="13542" width="9" style="83" customWidth="1"/>
    <col min="13543" max="13552" width="3.28515625" style="83" customWidth="1"/>
    <col min="13553" max="13554" width="0" style="83" hidden="1" customWidth="1"/>
    <col min="13555" max="13555" width="5.85546875" style="83" customWidth="1"/>
    <col min="13556" max="13556" width="4.42578125" style="83" customWidth="1"/>
    <col min="13557" max="13558" width="4.28515625" style="83" customWidth="1"/>
    <col min="13559" max="13684" width="9.140625" style="83"/>
    <col min="13685" max="13685" width="4.28515625" style="83" customWidth="1"/>
    <col min="13686" max="13686" width="11.140625" style="83" customWidth="1"/>
    <col min="13687" max="13687" width="22.28515625" style="83" customWidth="1"/>
    <col min="13688" max="13693" width="3.28515625" style="83" customWidth="1"/>
    <col min="13694" max="13694" width="5.28515625" style="83" customWidth="1"/>
    <col min="13695" max="13700" width="3.28515625" style="83" customWidth="1"/>
    <col min="13701" max="13701" width="5.5703125" style="83" customWidth="1"/>
    <col min="13702" max="13707" width="3.28515625" style="83" customWidth="1"/>
    <col min="13708" max="13708" width="5.42578125" style="83" customWidth="1"/>
    <col min="13709" max="13714" width="3.28515625" style="83" customWidth="1"/>
    <col min="13715" max="13715" width="5.42578125" style="83" customWidth="1"/>
    <col min="13716" max="13719" width="3.28515625" style="83" customWidth="1"/>
    <col min="13720" max="13720" width="5.7109375" style="83" customWidth="1"/>
    <col min="13721" max="13726" width="3.28515625" style="83" customWidth="1"/>
    <col min="13727" max="13727" width="6.28515625" style="83" customWidth="1"/>
    <col min="13728" max="13733" width="3.28515625" style="83" customWidth="1"/>
    <col min="13734" max="13734" width="5.85546875" style="83" customWidth="1"/>
    <col min="13735" max="13740" width="3.28515625" style="83" customWidth="1"/>
    <col min="13741" max="13741" width="5.28515625" style="83" customWidth="1"/>
    <col min="13742" max="13747" width="3.28515625" style="83" customWidth="1"/>
    <col min="13748" max="13748" width="6" style="83" customWidth="1"/>
    <col min="13749" max="13752" width="3.28515625" style="83" customWidth="1"/>
    <col min="13753" max="13753" width="5.140625" style="83" customWidth="1"/>
    <col min="13754" max="13757" width="3.28515625" style="83" customWidth="1"/>
    <col min="13758" max="13758" width="5.5703125" style="83" customWidth="1"/>
    <col min="13759" max="13764" width="3.28515625" style="83" customWidth="1"/>
    <col min="13765" max="13765" width="5.140625" style="83" customWidth="1"/>
    <col min="13766" max="13771" width="3.28515625" style="83" customWidth="1"/>
    <col min="13772" max="13772" width="6.7109375" style="83" customWidth="1"/>
    <col min="13773" max="13776" width="3.28515625" style="83" customWidth="1"/>
    <col min="13777" max="13777" width="5.5703125" style="83" customWidth="1"/>
    <col min="13778" max="13778" width="4.28515625" style="83" customWidth="1"/>
    <col min="13779" max="13781" width="3.28515625" style="83" customWidth="1"/>
    <col min="13782" max="13782" width="5.5703125" style="83" customWidth="1"/>
    <col min="13783" max="13788" width="3.85546875" style="83" customWidth="1"/>
    <col min="13789" max="13789" width="7" style="83" customWidth="1"/>
    <col min="13790" max="13790" width="3.85546875" style="83" customWidth="1"/>
    <col min="13791" max="13791" width="3.5703125" style="83" customWidth="1"/>
    <col min="13792" max="13795" width="3.85546875" style="83" customWidth="1"/>
    <col min="13796" max="13796" width="6" style="83" customWidth="1"/>
    <col min="13797" max="13797" width="3.28515625" style="83" customWidth="1"/>
    <col min="13798" max="13798" width="9" style="83" customWidth="1"/>
    <col min="13799" max="13808" width="3.28515625" style="83" customWidth="1"/>
    <col min="13809" max="13810" width="0" style="83" hidden="1" customWidth="1"/>
    <col min="13811" max="13811" width="5.85546875" style="83" customWidth="1"/>
    <col min="13812" max="13812" width="4.42578125" style="83" customWidth="1"/>
    <col min="13813" max="13814" width="4.28515625" style="83" customWidth="1"/>
    <col min="13815" max="13940" width="9.140625" style="83"/>
    <col min="13941" max="13941" width="4.28515625" style="83" customWidth="1"/>
    <col min="13942" max="13942" width="11.140625" style="83" customWidth="1"/>
    <col min="13943" max="13943" width="22.28515625" style="83" customWidth="1"/>
    <col min="13944" max="13949" width="3.28515625" style="83" customWidth="1"/>
    <col min="13950" max="13950" width="5.28515625" style="83" customWidth="1"/>
    <col min="13951" max="13956" width="3.28515625" style="83" customWidth="1"/>
    <col min="13957" max="13957" width="5.5703125" style="83" customWidth="1"/>
    <col min="13958" max="13963" width="3.28515625" style="83" customWidth="1"/>
    <col min="13964" max="13964" width="5.42578125" style="83" customWidth="1"/>
    <col min="13965" max="13970" width="3.28515625" style="83" customWidth="1"/>
    <col min="13971" max="13971" width="5.42578125" style="83" customWidth="1"/>
    <col min="13972" max="13975" width="3.28515625" style="83" customWidth="1"/>
    <col min="13976" max="13976" width="5.7109375" style="83" customWidth="1"/>
    <col min="13977" max="13982" width="3.28515625" style="83" customWidth="1"/>
    <col min="13983" max="13983" width="6.28515625" style="83" customWidth="1"/>
    <col min="13984" max="13989" width="3.28515625" style="83" customWidth="1"/>
    <col min="13990" max="13990" width="5.85546875" style="83" customWidth="1"/>
    <col min="13991" max="13996" width="3.28515625" style="83" customWidth="1"/>
    <col min="13997" max="13997" width="5.28515625" style="83" customWidth="1"/>
    <col min="13998" max="14003" width="3.28515625" style="83" customWidth="1"/>
    <col min="14004" max="14004" width="6" style="83" customWidth="1"/>
    <col min="14005" max="14008" width="3.28515625" style="83" customWidth="1"/>
    <col min="14009" max="14009" width="5.140625" style="83" customWidth="1"/>
    <col min="14010" max="14013" width="3.28515625" style="83" customWidth="1"/>
    <col min="14014" max="14014" width="5.5703125" style="83" customWidth="1"/>
    <col min="14015" max="14020" width="3.28515625" style="83" customWidth="1"/>
    <col min="14021" max="14021" width="5.140625" style="83" customWidth="1"/>
    <col min="14022" max="14027" width="3.28515625" style="83" customWidth="1"/>
    <col min="14028" max="14028" width="6.7109375" style="83" customWidth="1"/>
    <col min="14029" max="14032" width="3.28515625" style="83" customWidth="1"/>
    <col min="14033" max="14033" width="5.5703125" style="83" customWidth="1"/>
    <col min="14034" max="14034" width="4.28515625" style="83" customWidth="1"/>
    <col min="14035" max="14037" width="3.28515625" style="83" customWidth="1"/>
    <col min="14038" max="14038" width="5.5703125" style="83" customWidth="1"/>
    <col min="14039" max="14044" width="3.85546875" style="83" customWidth="1"/>
    <col min="14045" max="14045" width="7" style="83" customWidth="1"/>
    <col min="14046" max="14046" width="3.85546875" style="83" customWidth="1"/>
    <col min="14047" max="14047" width="3.5703125" style="83" customWidth="1"/>
    <col min="14048" max="14051" width="3.85546875" style="83" customWidth="1"/>
    <col min="14052" max="14052" width="6" style="83" customWidth="1"/>
    <col min="14053" max="14053" width="3.28515625" style="83" customWidth="1"/>
    <col min="14054" max="14054" width="9" style="83" customWidth="1"/>
    <col min="14055" max="14064" width="3.28515625" style="83" customWidth="1"/>
    <col min="14065" max="14066" width="0" style="83" hidden="1" customWidth="1"/>
    <col min="14067" max="14067" width="5.85546875" style="83" customWidth="1"/>
    <col min="14068" max="14068" width="4.42578125" style="83" customWidth="1"/>
    <col min="14069" max="14070" width="4.28515625" style="83" customWidth="1"/>
    <col min="14071" max="14196" width="9.140625" style="83"/>
    <col min="14197" max="14197" width="4.28515625" style="83" customWidth="1"/>
    <col min="14198" max="14198" width="11.140625" style="83" customWidth="1"/>
    <col min="14199" max="14199" width="22.28515625" style="83" customWidth="1"/>
    <col min="14200" max="14205" width="3.28515625" style="83" customWidth="1"/>
    <col min="14206" max="14206" width="5.28515625" style="83" customWidth="1"/>
    <col min="14207" max="14212" width="3.28515625" style="83" customWidth="1"/>
    <col min="14213" max="14213" width="5.5703125" style="83" customWidth="1"/>
    <col min="14214" max="14219" width="3.28515625" style="83" customWidth="1"/>
    <col min="14220" max="14220" width="5.42578125" style="83" customWidth="1"/>
    <col min="14221" max="14226" width="3.28515625" style="83" customWidth="1"/>
    <col min="14227" max="14227" width="5.42578125" style="83" customWidth="1"/>
    <col min="14228" max="14231" width="3.28515625" style="83" customWidth="1"/>
    <col min="14232" max="14232" width="5.7109375" style="83" customWidth="1"/>
    <col min="14233" max="14238" width="3.28515625" style="83" customWidth="1"/>
    <col min="14239" max="14239" width="6.28515625" style="83" customWidth="1"/>
    <col min="14240" max="14245" width="3.28515625" style="83" customWidth="1"/>
    <col min="14246" max="14246" width="5.85546875" style="83" customWidth="1"/>
    <col min="14247" max="14252" width="3.28515625" style="83" customWidth="1"/>
    <col min="14253" max="14253" width="5.28515625" style="83" customWidth="1"/>
    <col min="14254" max="14259" width="3.28515625" style="83" customWidth="1"/>
    <col min="14260" max="14260" width="6" style="83" customWidth="1"/>
    <col min="14261" max="14264" width="3.28515625" style="83" customWidth="1"/>
    <col min="14265" max="14265" width="5.140625" style="83" customWidth="1"/>
    <col min="14266" max="14269" width="3.28515625" style="83" customWidth="1"/>
    <col min="14270" max="14270" width="5.5703125" style="83" customWidth="1"/>
    <col min="14271" max="14276" width="3.28515625" style="83" customWidth="1"/>
    <col min="14277" max="14277" width="5.140625" style="83" customWidth="1"/>
    <col min="14278" max="14283" width="3.28515625" style="83" customWidth="1"/>
    <col min="14284" max="14284" width="6.7109375" style="83" customWidth="1"/>
    <col min="14285" max="14288" width="3.28515625" style="83" customWidth="1"/>
    <col min="14289" max="14289" width="5.5703125" style="83" customWidth="1"/>
    <col min="14290" max="14290" width="4.28515625" style="83" customWidth="1"/>
    <col min="14291" max="14293" width="3.28515625" style="83" customWidth="1"/>
    <col min="14294" max="14294" width="5.5703125" style="83" customWidth="1"/>
    <col min="14295" max="14300" width="3.85546875" style="83" customWidth="1"/>
    <col min="14301" max="14301" width="7" style="83" customWidth="1"/>
    <col min="14302" max="14302" width="3.85546875" style="83" customWidth="1"/>
    <col min="14303" max="14303" width="3.5703125" style="83" customWidth="1"/>
    <col min="14304" max="14307" width="3.85546875" style="83" customWidth="1"/>
    <col min="14308" max="14308" width="6" style="83" customWidth="1"/>
    <col min="14309" max="14309" width="3.28515625" style="83" customWidth="1"/>
    <col min="14310" max="14310" width="9" style="83" customWidth="1"/>
    <col min="14311" max="14320" width="3.28515625" style="83" customWidth="1"/>
    <col min="14321" max="14322" width="0" style="83" hidden="1" customWidth="1"/>
    <col min="14323" max="14323" width="5.85546875" style="83" customWidth="1"/>
    <col min="14324" max="14324" width="4.42578125" style="83" customWidth="1"/>
    <col min="14325" max="14326" width="4.28515625" style="83" customWidth="1"/>
    <col min="14327" max="14452" width="9.140625" style="83"/>
    <col min="14453" max="14453" width="4.28515625" style="83" customWidth="1"/>
    <col min="14454" max="14454" width="11.140625" style="83" customWidth="1"/>
    <col min="14455" max="14455" width="22.28515625" style="83" customWidth="1"/>
    <col min="14456" max="14461" width="3.28515625" style="83" customWidth="1"/>
    <col min="14462" max="14462" width="5.28515625" style="83" customWidth="1"/>
    <col min="14463" max="14468" width="3.28515625" style="83" customWidth="1"/>
    <col min="14469" max="14469" width="5.5703125" style="83" customWidth="1"/>
    <col min="14470" max="14475" width="3.28515625" style="83" customWidth="1"/>
    <col min="14476" max="14476" width="5.42578125" style="83" customWidth="1"/>
    <col min="14477" max="14482" width="3.28515625" style="83" customWidth="1"/>
    <col min="14483" max="14483" width="5.42578125" style="83" customWidth="1"/>
    <col min="14484" max="14487" width="3.28515625" style="83" customWidth="1"/>
    <col min="14488" max="14488" width="5.7109375" style="83" customWidth="1"/>
    <col min="14489" max="14494" width="3.28515625" style="83" customWidth="1"/>
    <col min="14495" max="14495" width="6.28515625" style="83" customWidth="1"/>
    <col min="14496" max="14501" width="3.28515625" style="83" customWidth="1"/>
    <col min="14502" max="14502" width="5.85546875" style="83" customWidth="1"/>
    <col min="14503" max="14508" width="3.28515625" style="83" customWidth="1"/>
    <col min="14509" max="14509" width="5.28515625" style="83" customWidth="1"/>
    <col min="14510" max="14515" width="3.28515625" style="83" customWidth="1"/>
    <col min="14516" max="14516" width="6" style="83" customWidth="1"/>
    <col min="14517" max="14520" width="3.28515625" style="83" customWidth="1"/>
    <col min="14521" max="14521" width="5.140625" style="83" customWidth="1"/>
    <col min="14522" max="14525" width="3.28515625" style="83" customWidth="1"/>
    <col min="14526" max="14526" width="5.5703125" style="83" customWidth="1"/>
    <col min="14527" max="14532" width="3.28515625" style="83" customWidth="1"/>
    <col min="14533" max="14533" width="5.140625" style="83" customWidth="1"/>
    <col min="14534" max="14539" width="3.28515625" style="83" customWidth="1"/>
    <col min="14540" max="14540" width="6.7109375" style="83" customWidth="1"/>
    <col min="14541" max="14544" width="3.28515625" style="83" customWidth="1"/>
    <col min="14545" max="14545" width="5.5703125" style="83" customWidth="1"/>
    <col min="14546" max="14546" width="4.28515625" style="83" customWidth="1"/>
    <col min="14547" max="14549" width="3.28515625" style="83" customWidth="1"/>
    <col min="14550" max="14550" width="5.5703125" style="83" customWidth="1"/>
    <col min="14551" max="14556" width="3.85546875" style="83" customWidth="1"/>
    <col min="14557" max="14557" width="7" style="83" customWidth="1"/>
    <col min="14558" max="14558" width="3.85546875" style="83" customWidth="1"/>
    <col min="14559" max="14559" width="3.5703125" style="83" customWidth="1"/>
    <col min="14560" max="14563" width="3.85546875" style="83" customWidth="1"/>
    <col min="14564" max="14564" width="6" style="83" customWidth="1"/>
    <col min="14565" max="14565" width="3.28515625" style="83" customWidth="1"/>
    <col min="14566" max="14566" width="9" style="83" customWidth="1"/>
    <col min="14567" max="14576" width="3.28515625" style="83" customWidth="1"/>
    <col min="14577" max="14578" width="0" style="83" hidden="1" customWidth="1"/>
    <col min="14579" max="14579" width="5.85546875" style="83" customWidth="1"/>
    <col min="14580" max="14580" width="4.42578125" style="83" customWidth="1"/>
    <col min="14581" max="14582" width="4.28515625" style="83" customWidth="1"/>
    <col min="14583" max="14708" width="9.140625" style="83"/>
    <col min="14709" max="14709" width="4.28515625" style="83" customWidth="1"/>
    <col min="14710" max="14710" width="11.140625" style="83" customWidth="1"/>
    <col min="14711" max="14711" width="22.28515625" style="83" customWidth="1"/>
    <col min="14712" max="14717" width="3.28515625" style="83" customWidth="1"/>
    <col min="14718" max="14718" width="5.28515625" style="83" customWidth="1"/>
    <col min="14719" max="14724" width="3.28515625" style="83" customWidth="1"/>
    <col min="14725" max="14725" width="5.5703125" style="83" customWidth="1"/>
    <col min="14726" max="14731" width="3.28515625" style="83" customWidth="1"/>
    <col min="14732" max="14732" width="5.42578125" style="83" customWidth="1"/>
    <col min="14733" max="14738" width="3.28515625" style="83" customWidth="1"/>
    <col min="14739" max="14739" width="5.42578125" style="83" customWidth="1"/>
    <col min="14740" max="14743" width="3.28515625" style="83" customWidth="1"/>
    <col min="14744" max="14744" width="5.7109375" style="83" customWidth="1"/>
    <col min="14745" max="14750" width="3.28515625" style="83" customWidth="1"/>
    <col min="14751" max="14751" width="6.28515625" style="83" customWidth="1"/>
    <col min="14752" max="14757" width="3.28515625" style="83" customWidth="1"/>
    <col min="14758" max="14758" width="5.85546875" style="83" customWidth="1"/>
    <col min="14759" max="14764" width="3.28515625" style="83" customWidth="1"/>
    <col min="14765" max="14765" width="5.28515625" style="83" customWidth="1"/>
    <col min="14766" max="14771" width="3.28515625" style="83" customWidth="1"/>
    <col min="14772" max="14772" width="6" style="83" customWidth="1"/>
    <col min="14773" max="14776" width="3.28515625" style="83" customWidth="1"/>
    <col min="14777" max="14777" width="5.140625" style="83" customWidth="1"/>
    <col min="14778" max="14781" width="3.28515625" style="83" customWidth="1"/>
    <col min="14782" max="14782" width="5.5703125" style="83" customWidth="1"/>
    <col min="14783" max="14788" width="3.28515625" style="83" customWidth="1"/>
    <col min="14789" max="14789" width="5.140625" style="83" customWidth="1"/>
    <col min="14790" max="14795" width="3.28515625" style="83" customWidth="1"/>
    <col min="14796" max="14796" width="6.7109375" style="83" customWidth="1"/>
    <col min="14797" max="14800" width="3.28515625" style="83" customWidth="1"/>
    <col min="14801" max="14801" width="5.5703125" style="83" customWidth="1"/>
    <col min="14802" max="14802" width="4.28515625" style="83" customWidth="1"/>
    <col min="14803" max="14805" width="3.28515625" style="83" customWidth="1"/>
    <col min="14806" max="14806" width="5.5703125" style="83" customWidth="1"/>
    <col min="14807" max="14812" width="3.85546875" style="83" customWidth="1"/>
    <col min="14813" max="14813" width="7" style="83" customWidth="1"/>
    <col min="14814" max="14814" width="3.85546875" style="83" customWidth="1"/>
    <col min="14815" max="14815" width="3.5703125" style="83" customWidth="1"/>
    <col min="14816" max="14819" width="3.85546875" style="83" customWidth="1"/>
    <col min="14820" max="14820" width="6" style="83" customWidth="1"/>
    <col min="14821" max="14821" width="3.28515625" style="83" customWidth="1"/>
    <col min="14822" max="14822" width="9" style="83" customWidth="1"/>
    <col min="14823" max="14832" width="3.28515625" style="83" customWidth="1"/>
    <col min="14833" max="14834" width="0" style="83" hidden="1" customWidth="1"/>
    <col min="14835" max="14835" width="5.85546875" style="83" customWidth="1"/>
    <col min="14836" max="14836" width="4.42578125" style="83" customWidth="1"/>
    <col min="14837" max="14838" width="4.28515625" style="83" customWidth="1"/>
    <col min="14839" max="14964" width="9.140625" style="83"/>
    <col min="14965" max="14965" width="4.28515625" style="83" customWidth="1"/>
    <col min="14966" max="14966" width="11.140625" style="83" customWidth="1"/>
    <col min="14967" max="14967" width="22.28515625" style="83" customWidth="1"/>
    <col min="14968" max="14973" width="3.28515625" style="83" customWidth="1"/>
    <col min="14974" max="14974" width="5.28515625" style="83" customWidth="1"/>
    <col min="14975" max="14980" width="3.28515625" style="83" customWidth="1"/>
    <col min="14981" max="14981" width="5.5703125" style="83" customWidth="1"/>
    <col min="14982" max="14987" width="3.28515625" style="83" customWidth="1"/>
    <col min="14988" max="14988" width="5.42578125" style="83" customWidth="1"/>
    <col min="14989" max="14994" width="3.28515625" style="83" customWidth="1"/>
    <col min="14995" max="14995" width="5.42578125" style="83" customWidth="1"/>
    <col min="14996" max="14999" width="3.28515625" style="83" customWidth="1"/>
    <col min="15000" max="15000" width="5.7109375" style="83" customWidth="1"/>
    <col min="15001" max="15006" width="3.28515625" style="83" customWidth="1"/>
    <col min="15007" max="15007" width="6.28515625" style="83" customWidth="1"/>
    <col min="15008" max="15013" width="3.28515625" style="83" customWidth="1"/>
    <col min="15014" max="15014" width="5.85546875" style="83" customWidth="1"/>
    <col min="15015" max="15020" width="3.28515625" style="83" customWidth="1"/>
    <col min="15021" max="15021" width="5.28515625" style="83" customWidth="1"/>
    <col min="15022" max="15027" width="3.28515625" style="83" customWidth="1"/>
    <col min="15028" max="15028" width="6" style="83" customWidth="1"/>
    <col min="15029" max="15032" width="3.28515625" style="83" customWidth="1"/>
    <col min="15033" max="15033" width="5.140625" style="83" customWidth="1"/>
    <col min="15034" max="15037" width="3.28515625" style="83" customWidth="1"/>
    <col min="15038" max="15038" width="5.5703125" style="83" customWidth="1"/>
    <col min="15039" max="15044" width="3.28515625" style="83" customWidth="1"/>
    <col min="15045" max="15045" width="5.140625" style="83" customWidth="1"/>
    <col min="15046" max="15051" width="3.28515625" style="83" customWidth="1"/>
    <col min="15052" max="15052" width="6.7109375" style="83" customWidth="1"/>
    <col min="15053" max="15056" width="3.28515625" style="83" customWidth="1"/>
    <col min="15057" max="15057" width="5.5703125" style="83" customWidth="1"/>
    <col min="15058" max="15058" width="4.28515625" style="83" customWidth="1"/>
    <col min="15059" max="15061" width="3.28515625" style="83" customWidth="1"/>
    <col min="15062" max="15062" width="5.5703125" style="83" customWidth="1"/>
    <col min="15063" max="15068" width="3.85546875" style="83" customWidth="1"/>
    <col min="15069" max="15069" width="7" style="83" customWidth="1"/>
    <col min="15070" max="15070" width="3.85546875" style="83" customWidth="1"/>
    <col min="15071" max="15071" width="3.5703125" style="83" customWidth="1"/>
    <col min="15072" max="15075" width="3.85546875" style="83" customWidth="1"/>
    <col min="15076" max="15076" width="6" style="83" customWidth="1"/>
    <col min="15077" max="15077" width="3.28515625" style="83" customWidth="1"/>
    <col min="15078" max="15078" width="9" style="83" customWidth="1"/>
    <col min="15079" max="15088" width="3.28515625" style="83" customWidth="1"/>
    <col min="15089" max="15090" width="0" style="83" hidden="1" customWidth="1"/>
    <col min="15091" max="15091" width="5.85546875" style="83" customWidth="1"/>
    <col min="15092" max="15092" width="4.42578125" style="83" customWidth="1"/>
    <col min="15093" max="15094" width="4.28515625" style="83" customWidth="1"/>
    <col min="15095" max="15220" width="9.140625" style="83"/>
    <col min="15221" max="15221" width="4.28515625" style="83" customWidth="1"/>
    <col min="15222" max="15222" width="11.140625" style="83" customWidth="1"/>
    <col min="15223" max="15223" width="22.28515625" style="83" customWidth="1"/>
    <col min="15224" max="15229" width="3.28515625" style="83" customWidth="1"/>
    <col min="15230" max="15230" width="5.28515625" style="83" customWidth="1"/>
    <col min="15231" max="15236" width="3.28515625" style="83" customWidth="1"/>
    <col min="15237" max="15237" width="5.5703125" style="83" customWidth="1"/>
    <col min="15238" max="15243" width="3.28515625" style="83" customWidth="1"/>
    <col min="15244" max="15244" width="5.42578125" style="83" customWidth="1"/>
    <col min="15245" max="15250" width="3.28515625" style="83" customWidth="1"/>
    <col min="15251" max="15251" width="5.42578125" style="83" customWidth="1"/>
    <col min="15252" max="15255" width="3.28515625" style="83" customWidth="1"/>
    <col min="15256" max="15256" width="5.7109375" style="83" customWidth="1"/>
    <col min="15257" max="15262" width="3.28515625" style="83" customWidth="1"/>
    <col min="15263" max="15263" width="6.28515625" style="83" customWidth="1"/>
    <col min="15264" max="15269" width="3.28515625" style="83" customWidth="1"/>
    <col min="15270" max="15270" width="5.85546875" style="83" customWidth="1"/>
    <col min="15271" max="15276" width="3.28515625" style="83" customWidth="1"/>
    <col min="15277" max="15277" width="5.28515625" style="83" customWidth="1"/>
    <col min="15278" max="15283" width="3.28515625" style="83" customWidth="1"/>
    <col min="15284" max="15284" width="6" style="83" customWidth="1"/>
    <col min="15285" max="15288" width="3.28515625" style="83" customWidth="1"/>
    <col min="15289" max="15289" width="5.140625" style="83" customWidth="1"/>
    <col min="15290" max="15293" width="3.28515625" style="83" customWidth="1"/>
    <col min="15294" max="15294" width="5.5703125" style="83" customWidth="1"/>
    <col min="15295" max="15300" width="3.28515625" style="83" customWidth="1"/>
    <col min="15301" max="15301" width="5.140625" style="83" customWidth="1"/>
    <col min="15302" max="15307" width="3.28515625" style="83" customWidth="1"/>
    <col min="15308" max="15308" width="6.7109375" style="83" customWidth="1"/>
    <col min="15309" max="15312" width="3.28515625" style="83" customWidth="1"/>
    <col min="15313" max="15313" width="5.5703125" style="83" customWidth="1"/>
    <col min="15314" max="15314" width="4.28515625" style="83" customWidth="1"/>
    <col min="15315" max="15317" width="3.28515625" style="83" customWidth="1"/>
    <col min="15318" max="15318" width="5.5703125" style="83" customWidth="1"/>
    <col min="15319" max="15324" width="3.85546875" style="83" customWidth="1"/>
    <col min="15325" max="15325" width="7" style="83" customWidth="1"/>
    <col min="15326" max="15326" width="3.85546875" style="83" customWidth="1"/>
    <col min="15327" max="15327" width="3.5703125" style="83" customWidth="1"/>
    <col min="15328" max="15331" width="3.85546875" style="83" customWidth="1"/>
    <col min="15332" max="15332" width="6" style="83" customWidth="1"/>
    <col min="15333" max="15333" width="3.28515625" style="83" customWidth="1"/>
    <col min="15334" max="15334" width="9" style="83" customWidth="1"/>
    <col min="15335" max="15344" width="3.28515625" style="83" customWidth="1"/>
    <col min="15345" max="15346" width="0" style="83" hidden="1" customWidth="1"/>
    <col min="15347" max="15347" width="5.85546875" style="83" customWidth="1"/>
    <col min="15348" max="15348" width="4.42578125" style="83" customWidth="1"/>
    <col min="15349" max="15350" width="4.28515625" style="83" customWidth="1"/>
    <col min="15351" max="15476" width="9.140625" style="83"/>
    <col min="15477" max="15477" width="4.28515625" style="83" customWidth="1"/>
    <col min="15478" max="15478" width="11.140625" style="83" customWidth="1"/>
    <col min="15479" max="15479" width="22.28515625" style="83" customWidth="1"/>
    <col min="15480" max="15485" width="3.28515625" style="83" customWidth="1"/>
    <col min="15486" max="15486" width="5.28515625" style="83" customWidth="1"/>
    <col min="15487" max="15492" width="3.28515625" style="83" customWidth="1"/>
    <col min="15493" max="15493" width="5.5703125" style="83" customWidth="1"/>
    <col min="15494" max="15499" width="3.28515625" style="83" customWidth="1"/>
    <col min="15500" max="15500" width="5.42578125" style="83" customWidth="1"/>
    <col min="15501" max="15506" width="3.28515625" style="83" customWidth="1"/>
    <col min="15507" max="15507" width="5.42578125" style="83" customWidth="1"/>
    <col min="15508" max="15511" width="3.28515625" style="83" customWidth="1"/>
    <col min="15512" max="15512" width="5.7109375" style="83" customWidth="1"/>
    <col min="15513" max="15518" width="3.28515625" style="83" customWidth="1"/>
    <col min="15519" max="15519" width="6.28515625" style="83" customWidth="1"/>
    <col min="15520" max="15525" width="3.28515625" style="83" customWidth="1"/>
    <col min="15526" max="15526" width="5.85546875" style="83" customWidth="1"/>
    <col min="15527" max="15532" width="3.28515625" style="83" customWidth="1"/>
    <col min="15533" max="15533" width="5.28515625" style="83" customWidth="1"/>
    <col min="15534" max="15539" width="3.28515625" style="83" customWidth="1"/>
    <col min="15540" max="15540" width="6" style="83" customWidth="1"/>
    <col min="15541" max="15544" width="3.28515625" style="83" customWidth="1"/>
    <col min="15545" max="15545" width="5.140625" style="83" customWidth="1"/>
    <col min="15546" max="15549" width="3.28515625" style="83" customWidth="1"/>
    <col min="15550" max="15550" width="5.5703125" style="83" customWidth="1"/>
    <col min="15551" max="15556" width="3.28515625" style="83" customWidth="1"/>
    <col min="15557" max="15557" width="5.140625" style="83" customWidth="1"/>
    <col min="15558" max="15563" width="3.28515625" style="83" customWidth="1"/>
    <col min="15564" max="15564" width="6.7109375" style="83" customWidth="1"/>
    <col min="15565" max="15568" width="3.28515625" style="83" customWidth="1"/>
    <col min="15569" max="15569" width="5.5703125" style="83" customWidth="1"/>
    <col min="15570" max="15570" width="4.28515625" style="83" customWidth="1"/>
    <col min="15571" max="15573" width="3.28515625" style="83" customWidth="1"/>
    <col min="15574" max="15574" width="5.5703125" style="83" customWidth="1"/>
    <col min="15575" max="15580" width="3.85546875" style="83" customWidth="1"/>
    <col min="15581" max="15581" width="7" style="83" customWidth="1"/>
    <col min="15582" max="15582" width="3.85546875" style="83" customWidth="1"/>
    <col min="15583" max="15583" width="3.5703125" style="83" customWidth="1"/>
    <col min="15584" max="15587" width="3.85546875" style="83" customWidth="1"/>
    <col min="15588" max="15588" width="6" style="83" customWidth="1"/>
    <col min="15589" max="15589" width="3.28515625" style="83" customWidth="1"/>
    <col min="15590" max="15590" width="9" style="83" customWidth="1"/>
    <col min="15591" max="15600" width="3.28515625" style="83" customWidth="1"/>
    <col min="15601" max="15602" width="0" style="83" hidden="1" customWidth="1"/>
    <col min="15603" max="15603" width="5.85546875" style="83" customWidth="1"/>
    <col min="15604" max="15604" width="4.42578125" style="83" customWidth="1"/>
    <col min="15605" max="15606" width="4.28515625" style="83" customWidth="1"/>
    <col min="15607" max="15732" width="9.140625" style="83"/>
    <col min="15733" max="15733" width="4.28515625" style="83" customWidth="1"/>
    <col min="15734" max="15734" width="11.140625" style="83" customWidth="1"/>
    <col min="15735" max="15735" width="22.28515625" style="83" customWidth="1"/>
    <col min="15736" max="15741" width="3.28515625" style="83" customWidth="1"/>
    <col min="15742" max="15742" width="5.28515625" style="83" customWidth="1"/>
    <col min="15743" max="15748" width="3.28515625" style="83" customWidth="1"/>
    <col min="15749" max="15749" width="5.5703125" style="83" customWidth="1"/>
    <col min="15750" max="15755" width="3.28515625" style="83" customWidth="1"/>
    <col min="15756" max="15756" width="5.42578125" style="83" customWidth="1"/>
    <col min="15757" max="15762" width="3.28515625" style="83" customWidth="1"/>
    <col min="15763" max="15763" width="5.42578125" style="83" customWidth="1"/>
    <col min="15764" max="15767" width="3.28515625" style="83" customWidth="1"/>
    <col min="15768" max="15768" width="5.7109375" style="83" customWidth="1"/>
    <col min="15769" max="15774" width="3.28515625" style="83" customWidth="1"/>
    <col min="15775" max="15775" width="6.28515625" style="83" customWidth="1"/>
    <col min="15776" max="15781" width="3.28515625" style="83" customWidth="1"/>
    <col min="15782" max="15782" width="5.85546875" style="83" customWidth="1"/>
    <col min="15783" max="15788" width="3.28515625" style="83" customWidth="1"/>
    <col min="15789" max="15789" width="5.28515625" style="83" customWidth="1"/>
    <col min="15790" max="15795" width="3.28515625" style="83" customWidth="1"/>
    <col min="15796" max="15796" width="6" style="83" customWidth="1"/>
    <col min="15797" max="15800" width="3.28515625" style="83" customWidth="1"/>
    <col min="15801" max="15801" width="5.140625" style="83" customWidth="1"/>
    <col min="15802" max="15805" width="3.28515625" style="83" customWidth="1"/>
    <col min="15806" max="15806" width="5.5703125" style="83" customWidth="1"/>
    <col min="15807" max="15812" width="3.28515625" style="83" customWidth="1"/>
    <col min="15813" max="15813" width="5.140625" style="83" customWidth="1"/>
    <col min="15814" max="15819" width="3.28515625" style="83" customWidth="1"/>
    <col min="15820" max="15820" width="6.7109375" style="83" customWidth="1"/>
    <col min="15821" max="15824" width="3.28515625" style="83" customWidth="1"/>
    <col min="15825" max="15825" width="5.5703125" style="83" customWidth="1"/>
    <col min="15826" max="15826" width="4.28515625" style="83" customWidth="1"/>
    <col min="15827" max="15829" width="3.28515625" style="83" customWidth="1"/>
    <col min="15830" max="15830" width="5.5703125" style="83" customWidth="1"/>
    <col min="15831" max="15836" width="3.85546875" style="83" customWidth="1"/>
    <col min="15837" max="15837" width="7" style="83" customWidth="1"/>
    <col min="15838" max="15838" width="3.85546875" style="83" customWidth="1"/>
    <col min="15839" max="15839" width="3.5703125" style="83" customWidth="1"/>
    <col min="15840" max="15843" width="3.85546875" style="83" customWidth="1"/>
    <col min="15844" max="15844" width="6" style="83" customWidth="1"/>
    <col min="15845" max="15845" width="3.28515625" style="83" customWidth="1"/>
    <col min="15846" max="15846" width="9" style="83" customWidth="1"/>
    <col min="15847" max="15856" width="3.28515625" style="83" customWidth="1"/>
    <col min="15857" max="15858" width="0" style="83" hidden="1" customWidth="1"/>
    <col min="15859" max="15859" width="5.85546875" style="83" customWidth="1"/>
    <col min="15860" max="15860" width="4.42578125" style="83" customWidth="1"/>
    <col min="15861" max="15862" width="4.28515625" style="83" customWidth="1"/>
    <col min="15863" max="15988" width="9.140625" style="83"/>
    <col min="15989" max="15989" width="4.28515625" style="83" customWidth="1"/>
    <col min="15990" max="15990" width="11.140625" style="83" customWidth="1"/>
    <col min="15991" max="15991" width="22.28515625" style="83" customWidth="1"/>
    <col min="15992" max="15997" width="3.28515625" style="83" customWidth="1"/>
    <col min="15998" max="15998" width="5.28515625" style="83" customWidth="1"/>
    <col min="15999" max="16004" width="3.28515625" style="83" customWidth="1"/>
    <col min="16005" max="16005" width="5.5703125" style="83" customWidth="1"/>
    <col min="16006" max="16011" width="3.28515625" style="83" customWidth="1"/>
    <col min="16012" max="16012" width="5.42578125" style="83" customWidth="1"/>
    <col min="16013" max="16018" width="3.28515625" style="83" customWidth="1"/>
    <col min="16019" max="16019" width="5.42578125" style="83" customWidth="1"/>
    <col min="16020" max="16023" width="3.28515625" style="83" customWidth="1"/>
    <col min="16024" max="16024" width="5.7109375" style="83" customWidth="1"/>
    <col min="16025" max="16030" width="3.28515625" style="83" customWidth="1"/>
    <col min="16031" max="16031" width="6.28515625" style="83" customWidth="1"/>
    <col min="16032" max="16037" width="3.28515625" style="83" customWidth="1"/>
    <col min="16038" max="16038" width="5.85546875" style="83" customWidth="1"/>
    <col min="16039" max="16044" width="3.28515625" style="83" customWidth="1"/>
    <col min="16045" max="16045" width="5.28515625" style="83" customWidth="1"/>
    <col min="16046" max="16051" width="3.28515625" style="83" customWidth="1"/>
    <col min="16052" max="16052" width="6" style="83" customWidth="1"/>
    <col min="16053" max="16056" width="3.28515625" style="83" customWidth="1"/>
    <col min="16057" max="16057" width="5.140625" style="83" customWidth="1"/>
    <col min="16058" max="16061" width="3.28515625" style="83" customWidth="1"/>
    <col min="16062" max="16062" width="5.5703125" style="83" customWidth="1"/>
    <col min="16063" max="16068" width="3.28515625" style="83" customWidth="1"/>
    <col min="16069" max="16069" width="5.140625" style="83" customWidth="1"/>
    <col min="16070" max="16075" width="3.28515625" style="83" customWidth="1"/>
    <col min="16076" max="16076" width="6.7109375" style="83" customWidth="1"/>
    <col min="16077" max="16080" width="3.28515625" style="83" customWidth="1"/>
    <col min="16081" max="16081" width="5.5703125" style="83" customWidth="1"/>
    <col min="16082" max="16082" width="4.28515625" style="83" customWidth="1"/>
    <col min="16083" max="16085" width="3.28515625" style="83" customWidth="1"/>
    <col min="16086" max="16086" width="5.5703125" style="83" customWidth="1"/>
    <col min="16087" max="16092" width="3.85546875" style="83" customWidth="1"/>
    <col min="16093" max="16093" width="7" style="83" customWidth="1"/>
    <col min="16094" max="16094" width="3.85546875" style="83" customWidth="1"/>
    <col min="16095" max="16095" width="3.5703125" style="83" customWidth="1"/>
    <col min="16096" max="16099" width="3.85546875" style="83" customWidth="1"/>
    <col min="16100" max="16100" width="6" style="83" customWidth="1"/>
    <col min="16101" max="16101" width="3.28515625" style="83" customWidth="1"/>
    <col min="16102" max="16102" width="9" style="83" customWidth="1"/>
    <col min="16103" max="16112" width="3.28515625" style="83" customWidth="1"/>
    <col min="16113" max="16114" width="0" style="83" hidden="1" customWidth="1"/>
    <col min="16115" max="16115" width="5.85546875" style="83" customWidth="1"/>
    <col min="16116" max="16116" width="4.42578125" style="83" customWidth="1"/>
    <col min="16117" max="16118" width="4.28515625" style="83" customWidth="1"/>
    <col min="16119" max="16384" width="9.140625" style="83"/>
  </cols>
  <sheetData>
    <row r="1" spans="1:32" s="39" customFormat="1" ht="77.2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813</v>
      </c>
      <c r="N1" s="244" t="s">
        <v>34</v>
      </c>
      <c r="O1" s="244" t="s">
        <v>814</v>
      </c>
      <c r="P1" s="244" t="s">
        <v>815</v>
      </c>
      <c r="Q1" s="245" t="s">
        <v>816</v>
      </c>
      <c r="R1" s="246" t="s">
        <v>817</v>
      </c>
      <c r="S1" s="247" t="s">
        <v>818</v>
      </c>
      <c r="T1" s="248" t="s">
        <v>92</v>
      </c>
      <c r="U1" s="249" t="s">
        <v>114</v>
      </c>
      <c r="V1" s="250" t="s">
        <v>127</v>
      </c>
      <c r="W1" s="251" t="s">
        <v>1126</v>
      </c>
      <c r="X1" s="251" t="s">
        <v>1127</v>
      </c>
      <c r="Y1" s="251" t="s">
        <v>1128</v>
      </c>
      <c r="Z1" s="251" t="s">
        <v>812</v>
      </c>
      <c r="AA1" s="252" t="s">
        <v>197</v>
      </c>
      <c r="AB1" s="253" t="s">
        <v>819</v>
      </c>
      <c r="AC1" s="271" t="s">
        <v>201</v>
      </c>
      <c r="AD1" s="272" t="s">
        <v>200</v>
      </c>
      <c r="AE1" s="275" t="s">
        <v>6</v>
      </c>
      <c r="AF1" s="279" t="s">
        <v>6</v>
      </c>
    </row>
    <row r="2" spans="1:32" ht="18.75" customHeight="1" thickTop="1" x14ac:dyDescent="0.3">
      <c r="A2" s="40">
        <v>1</v>
      </c>
      <c r="B2" s="41">
        <v>19200216</v>
      </c>
      <c r="C2" s="41" t="s">
        <v>1437</v>
      </c>
      <c r="D2" s="41"/>
      <c r="E2" s="41" t="s">
        <v>1461</v>
      </c>
      <c r="F2" s="42" t="s">
        <v>1462</v>
      </c>
      <c r="G2" s="43" t="s">
        <v>1463</v>
      </c>
      <c r="H2" s="43" t="s">
        <v>1464</v>
      </c>
      <c r="I2" s="43"/>
      <c r="J2" s="43"/>
      <c r="K2" s="44" t="s">
        <v>1465</v>
      </c>
      <c r="L2" s="214" t="s">
        <v>1466</v>
      </c>
      <c r="M2" s="236">
        <f>'[2]AKL Perbaikan'!Y2</f>
        <v>80</v>
      </c>
      <c r="N2" s="75">
        <f>'[2]AKL Perbaikan'!AN2</f>
        <v>75</v>
      </c>
      <c r="O2" s="75">
        <f>'[2]AKL Perbaikan'!BC2</f>
        <v>80</v>
      </c>
      <c r="P2" s="75">
        <f>'[2]AKL Perbaikan'!BR2</f>
        <v>76</v>
      </c>
      <c r="Q2" s="75">
        <f>'[2]AKL Perbaikan'!BY2</f>
        <v>79.5</v>
      </c>
      <c r="R2" s="237">
        <f>'[2]AKL Perbaikan'!CL2</f>
        <v>75</v>
      </c>
      <c r="S2" s="236">
        <f>'[2]AKL Perbaikan'!CS2</f>
        <v>79</v>
      </c>
      <c r="T2" s="75">
        <f>'[2]AKL Perbaikan'!DB2</f>
        <v>76.875</v>
      </c>
      <c r="U2" s="237">
        <f>'[2]AKL Perbaikan'!EC2</f>
        <v>76</v>
      </c>
      <c r="V2" s="236">
        <f>'[2]AKL Perbaikan'!EQ2</f>
        <v>75.25</v>
      </c>
      <c r="W2" s="75">
        <f>'[2]AKL Perbaikan'!EV2</f>
        <v>80</v>
      </c>
      <c r="X2" s="75">
        <f>'[2]AKL Perbaikan'!FA2</f>
        <v>81</v>
      </c>
      <c r="Y2" s="75">
        <f>'[2]AKL Perbaikan'!FF2</f>
        <v>76</v>
      </c>
      <c r="Z2" s="75">
        <f>'[2]AKL Perbaikan'!GA2</f>
        <v>76.051102941176467</v>
      </c>
      <c r="AA2" s="237">
        <f>'[2]AKL Perbaikan'!IT2</f>
        <v>75.339682539682528</v>
      </c>
      <c r="AB2" s="238">
        <f t="shared" ref="AB2:AB58" si="0">IFERROR(AVERAGE(M2:AA2),0)</f>
        <v>77.401052365390598</v>
      </c>
      <c r="AC2" s="238">
        <f>'[2]AKL Perbaikan'!IX2</f>
        <v>75.699999999999989</v>
      </c>
      <c r="AD2" s="238">
        <f>'[2]AKL Perbaikan'!IY2</f>
        <v>75.25</v>
      </c>
      <c r="AE2" s="276" t="str">
        <f t="shared" ref="AE2:AE58" si="1">IF(AB2&gt;=75,"L U L U S","- - -")</f>
        <v>L U L U S</v>
      </c>
      <c r="AF2" s="280" t="s">
        <v>1497</v>
      </c>
    </row>
    <row r="3" spans="1:32" ht="18.75" customHeight="1" x14ac:dyDescent="0.3">
      <c r="A3" s="40">
        <v>2</v>
      </c>
      <c r="B3" s="41">
        <v>19200217</v>
      </c>
      <c r="C3" s="41" t="s">
        <v>1438</v>
      </c>
      <c r="D3" s="41"/>
      <c r="E3" s="41" t="s">
        <v>1467</v>
      </c>
      <c r="F3" s="42" t="s">
        <v>1468</v>
      </c>
      <c r="G3" s="43" t="s">
        <v>1463</v>
      </c>
      <c r="H3" s="43" t="s">
        <v>1464</v>
      </c>
      <c r="I3" s="43"/>
      <c r="J3" s="43"/>
      <c r="K3" s="44" t="s">
        <v>1469</v>
      </c>
      <c r="L3" s="214" t="s">
        <v>1470</v>
      </c>
      <c r="M3" s="236">
        <f>'[2]AKL Perbaikan'!Y3</f>
        <v>80</v>
      </c>
      <c r="N3" s="75">
        <f>'[2]AKL Perbaikan'!AN3</f>
        <v>75</v>
      </c>
      <c r="O3" s="75">
        <f>'[2]AKL Perbaikan'!BC3</f>
        <v>80</v>
      </c>
      <c r="P3" s="75">
        <f>'[2]AKL Perbaikan'!BR3</f>
        <v>76</v>
      </c>
      <c r="Q3" s="75">
        <f>'[2]AKL Perbaikan'!BY3</f>
        <v>76.75</v>
      </c>
      <c r="R3" s="237">
        <f>'[2]AKL Perbaikan'!CL3</f>
        <v>75</v>
      </c>
      <c r="S3" s="236">
        <f>'[2]AKL Perbaikan'!CS3</f>
        <v>77</v>
      </c>
      <c r="T3" s="75">
        <f>'[2]AKL Perbaikan'!DB3</f>
        <v>77.125</v>
      </c>
      <c r="U3" s="237">
        <f>'[2]AKL Perbaikan'!EC3</f>
        <v>76</v>
      </c>
      <c r="V3" s="236">
        <f>'[2]AKL Perbaikan'!EQ3</f>
        <v>75</v>
      </c>
      <c r="W3" s="75">
        <f>'[2]AKL Perbaikan'!EV3</f>
        <v>75.5</v>
      </c>
      <c r="X3" s="75">
        <f>'[2]AKL Perbaikan'!FA3</f>
        <v>78</v>
      </c>
      <c r="Y3" s="75">
        <f>'[2]AKL Perbaikan'!FF3</f>
        <v>78.25</v>
      </c>
      <c r="Z3" s="75">
        <f>'[2]AKL Perbaikan'!GA3</f>
        <v>75.599999999999994</v>
      </c>
      <c r="AA3" s="237">
        <f>'[2]AKL Perbaikan'!IT3</f>
        <v>75.322222222222209</v>
      </c>
      <c r="AB3" s="238">
        <f t="shared" ref="AB3:AB27" si="2">IFERROR(AVERAGE(M3:AA3),0)</f>
        <v>76.703148148148145</v>
      </c>
      <c r="AC3" s="238">
        <f>'[2]AKL Perbaikan'!IX3</f>
        <v>75.699999999999989</v>
      </c>
      <c r="AD3" s="238">
        <f>'[2]AKL Perbaikan'!IY3</f>
        <v>84.4</v>
      </c>
      <c r="AE3" s="276" t="str">
        <f t="shared" si="1"/>
        <v>L U L U S</v>
      </c>
      <c r="AF3" s="152"/>
    </row>
    <row r="4" spans="1:32" ht="18.75" customHeight="1" x14ac:dyDescent="0.3">
      <c r="A4" s="40">
        <v>3</v>
      </c>
      <c r="B4" s="41">
        <v>19200219</v>
      </c>
      <c r="C4" s="41" t="s">
        <v>1439</v>
      </c>
      <c r="D4" s="41"/>
      <c r="E4" s="41" t="s">
        <v>1471</v>
      </c>
      <c r="F4" s="42" t="s">
        <v>1472</v>
      </c>
      <c r="G4" s="43" t="s">
        <v>1463</v>
      </c>
      <c r="H4" s="43" t="s">
        <v>1464</v>
      </c>
      <c r="I4" s="43"/>
      <c r="J4" s="43"/>
      <c r="K4" s="44" t="s">
        <v>1473</v>
      </c>
      <c r="L4" s="214" t="s">
        <v>1474</v>
      </c>
      <c r="M4" s="236">
        <f>'[2]AKL Perbaikan'!Y4</f>
        <v>82</v>
      </c>
      <c r="N4" s="75">
        <f>'[2]AKL Perbaikan'!AN4</f>
        <v>76</v>
      </c>
      <c r="O4" s="75">
        <f>'[2]AKL Perbaikan'!BC4</f>
        <v>80</v>
      </c>
      <c r="P4" s="75">
        <f>'[2]AKL Perbaikan'!BR4</f>
        <v>77</v>
      </c>
      <c r="Q4" s="75">
        <f>'[2]AKL Perbaikan'!BY4</f>
        <v>78.75</v>
      </c>
      <c r="R4" s="237">
        <f>'[2]AKL Perbaikan'!CL4</f>
        <v>75</v>
      </c>
      <c r="S4" s="236">
        <f>'[2]AKL Perbaikan'!CS4</f>
        <v>79.5</v>
      </c>
      <c r="T4" s="75">
        <f>'[2]AKL Perbaikan'!DB4</f>
        <v>77.4375</v>
      </c>
      <c r="U4" s="237">
        <f>'[2]AKL Perbaikan'!EC4</f>
        <v>76</v>
      </c>
      <c r="V4" s="236">
        <f>'[2]AKL Perbaikan'!EQ4</f>
        <v>78</v>
      </c>
      <c r="W4" s="75">
        <f>'[2]AKL Perbaikan'!EV4</f>
        <v>77.25</v>
      </c>
      <c r="X4" s="75">
        <f>'[2]AKL Perbaikan'!FA4</f>
        <v>78</v>
      </c>
      <c r="Y4" s="75">
        <f>'[2]AKL Perbaikan'!FF4</f>
        <v>77.5</v>
      </c>
      <c r="Z4" s="75">
        <f>'[2]AKL Perbaikan'!GA4</f>
        <v>76.9375</v>
      </c>
      <c r="AA4" s="237">
        <f>'[2]AKL Perbaikan'!IT4</f>
        <v>76.157407407407405</v>
      </c>
      <c r="AB4" s="238">
        <f t="shared" si="2"/>
        <v>77.702160493827165</v>
      </c>
      <c r="AC4" s="238">
        <f>'[2]AKL Perbaikan'!IX4</f>
        <v>75.699999999999989</v>
      </c>
      <c r="AD4" s="238">
        <f>'[2]AKL Perbaikan'!IY4</f>
        <v>86.4</v>
      </c>
      <c r="AE4" s="276" t="str">
        <f t="shared" si="1"/>
        <v>L U L U S</v>
      </c>
      <c r="AF4" s="152"/>
    </row>
    <row r="5" spans="1:32" ht="18.75" customHeight="1" x14ac:dyDescent="0.3">
      <c r="A5" s="40">
        <v>4</v>
      </c>
      <c r="B5" s="41">
        <v>19200220</v>
      </c>
      <c r="C5" s="41" t="s">
        <v>1440</v>
      </c>
      <c r="D5" s="41"/>
      <c r="E5" s="41" t="s">
        <v>1475</v>
      </c>
      <c r="F5" s="42" t="s">
        <v>1476</v>
      </c>
      <c r="G5" s="43" t="s">
        <v>1463</v>
      </c>
      <c r="H5" s="43" t="s">
        <v>1464</v>
      </c>
      <c r="I5" s="43"/>
      <c r="J5" s="43"/>
      <c r="K5" s="44" t="s">
        <v>1477</v>
      </c>
      <c r="L5" s="214" t="s">
        <v>1478</v>
      </c>
      <c r="M5" s="236">
        <f>'[2]AKL Perbaikan'!Y5</f>
        <v>80</v>
      </c>
      <c r="N5" s="75">
        <f>'[2]AKL Perbaikan'!AN5</f>
        <v>75</v>
      </c>
      <c r="O5" s="75">
        <f>'[2]AKL Perbaikan'!BC5</f>
        <v>80</v>
      </c>
      <c r="P5" s="75">
        <f>'[2]AKL Perbaikan'!BR5</f>
        <v>76</v>
      </c>
      <c r="Q5" s="75">
        <f>'[2]AKL Perbaikan'!BY5</f>
        <v>82.25</v>
      </c>
      <c r="R5" s="237">
        <f>'[2]AKL Perbaikan'!CL5</f>
        <v>75</v>
      </c>
      <c r="S5" s="236">
        <f>'[2]AKL Perbaikan'!CS5</f>
        <v>79</v>
      </c>
      <c r="T5" s="75">
        <f>'[2]AKL Perbaikan'!DB5</f>
        <v>76.8125</v>
      </c>
      <c r="U5" s="237">
        <f>'[2]AKL Perbaikan'!EC5</f>
        <v>76</v>
      </c>
      <c r="V5" s="236">
        <f>'[2]AKL Perbaikan'!EQ5</f>
        <v>75</v>
      </c>
      <c r="W5" s="75">
        <f>'[2]AKL Perbaikan'!EV5</f>
        <v>77.5</v>
      </c>
      <c r="X5" s="75">
        <f>'[2]AKL Perbaikan'!FA5</f>
        <v>76.5</v>
      </c>
      <c r="Y5" s="75">
        <f>'[2]AKL Perbaikan'!FF5</f>
        <v>75.5</v>
      </c>
      <c r="Z5" s="75">
        <f>'[2]AKL Perbaikan'!GA5</f>
        <v>76.692968750000006</v>
      </c>
      <c r="AA5" s="237">
        <f>'[2]AKL Perbaikan'!IT5</f>
        <v>76.368253968253967</v>
      </c>
      <c r="AB5" s="238">
        <f t="shared" si="2"/>
        <v>77.174914847883613</v>
      </c>
      <c r="AC5" s="238">
        <f>'[2]AKL Perbaikan'!IX5</f>
        <v>76.599999999999994</v>
      </c>
      <c r="AD5" s="238">
        <f>'[2]AKL Perbaikan'!IY5</f>
        <v>82.9</v>
      </c>
      <c r="AE5" s="276" t="str">
        <f t="shared" si="1"/>
        <v>L U L U S</v>
      </c>
      <c r="AF5" s="152"/>
    </row>
    <row r="6" spans="1:32" ht="18.75" customHeight="1" x14ac:dyDescent="0.3">
      <c r="A6" s="40">
        <v>5</v>
      </c>
      <c r="B6" s="41">
        <v>19200221</v>
      </c>
      <c r="C6" s="41" t="s">
        <v>1441</v>
      </c>
      <c r="D6" s="41"/>
      <c r="E6" s="41" t="s">
        <v>1479</v>
      </c>
      <c r="F6" s="42" t="s">
        <v>1480</v>
      </c>
      <c r="G6" s="43" t="s">
        <v>1463</v>
      </c>
      <c r="H6" s="43" t="s">
        <v>1464</v>
      </c>
      <c r="I6" s="43"/>
      <c r="J6" s="43"/>
      <c r="K6" s="44" t="s">
        <v>1481</v>
      </c>
      <c r="L6" s="214" t="s">
        <v>1482</v>
      </c>
      <c r="M6" s="236">
        <f>'[2]AKL Perbaikan'!Y6</f>
        <v>81</v>
      </c>
      <c r="N6" s="75">
        <f>'[2]AKL Perbaikan'!AN6</f>
        <v>75</v>
      </c>
      <c r="O6" s="75">
        <f>'[2]AKL Perbaikan'!BC6</f>
        <v>80</v>
      </c>
      <c r="P6" s="75">
        <f>'[2]AKL Perbaikan'!BR6</f>
        <v>77</v>
      </c>
      <c r="Q6" s="75">
        <f>'[2]AKL Perbaikan'!BY6</f>
        <v>77.25</v>
      </c>
      <c r="R6" s="237">
        <f>'[2]AKL Perbaikan'!CL6</f>
        <v>75</v>
      </c>
      <c r="S6" s="236">
        <f>'[2]AKL Perbaikan'!CS6</f>
        <v>79.5</v>
      </c>
      <c r="T6" s="75">
        <f>'[2]AKL Perbaikan'!DB6</f>
        <v>76.375</v>
      </c>
      <c r="U6" s="237">
        <f>'[2]AKL Perbaikan'!EC6</f>
        <v>76</v>
      </c>
      <c r="V6" s="236">
        <f>'[2]AKL Perbaikan'!EQ6</f>
        <v>75</v>
      </c>
      <c r="W6" s="75">
        <f>'[2]AKL Perbaikan'!EV6</f>
        <v>77.75</v>
      </c>
      <c r="X6" s="75">
        <f>'[2]AKL Perbaikan'!FA6</f>
        <v>77.25</v>
      </c>
      <c r="Y6" s="75">
        <f>'[2]AKL Perbaikan'!FF6</f>
        <v>76.25</v>
      </c>
      <c r="Z6" s="75">
        <f>'[2]AKL Perbaikan'!GA6</f>
        <v>79.671875</v>
      </c>
      <c r="AA6" s="237">
        <f>'[2]AKL Perbaikan'!IT6</f>
        <v>78.053148148148139</v>
      </c>
      <c r="AB6" s="238">
        <f t="shared" si="2"/>
        <v>77.406668209876543</v>
      </c>
      <c r="AC6" s="238">
        <f>'[2]AKL Perbaikan'!IX6</f>
        <v>79.400000000000006</v>
      </c>
      <c r="AD6" s="238">
        <f>'[2]AKL Perbaikan'!IY6</f>
        <v>86.7</v>
      </c>
      <c r="AE6" s="276" t="str">
        <f t="shared" si="1"/>
        <v>L U L U S</v>
      </c>
      <c r="AF6" s="152"/>
    </row>
    <row r="7" spans="1:32" ht="18.75" customHeight="1" x14ac:dyDescent="0.3">
      <c r="A7" s="40">
        <v>6</v>
      </c>
      <c r="B7" s="41">
        <v>19200222</v>
      </c>
      <c r="C7" s="41" t="s">
        <v>1442</v>
      </c>
      <c r="D7" s="41"/>
      <c r="E7" s="41" t="s">
        <v>1483</v>
      </c>
      <c r="F7" s="42" t="s">
        <v>1484</v>
      </c>
      <c r="G7" s="43" t="s">
        <v>1463</v>
      </c>
      <c r="H7" s="43" t="s">
        <v>1464</v>
      </c>
      <c r="I7" s="43"/>
      <c r="J7" s="43"/>
      <c r="K7" s="44" t="s">
        <v>1485</v>
      </c>
      <c r="L7" s="214" t="s">
        <v>1486</v>
      </c>
      <c r="M7" s="236">
        <f>'[2]AKL Perbaikan'!Y7</f>
        <v>87</v>
      </c>
      <c r="N7" s="75">
        <f>'[2]AKL Perbaikan'!AN7</f>
        <v>78</v>
      </c>
      <c r="O7" s="75">
        <f>'[2]AKL Perbaikan'!BC7</f>
        <v>80</v>
      </c>
      <c r="P7" s="75">
        <f>'[2]AKL Perbaikan'!BR7</f>
        <v>78</v>
      </c>
      <c r="Q7" s="75">
        <f>'[2]AKL Perbaikan'!BY7</f>
        <v>80</v>
      </c>
      <c r="R7" s="237">
        <f>'[2]AKL Perbaikan'!CL7</f>
        <v>75</v>
      </c>
      <c r="S7" s="236">
        <f>'[2]AKL Perbaikan'!CS7</f>
        <v>82</v>
      </c>
      <c r="T7" s="75">
        <f>'[2]AKL Perbaikan'!DB7</f>
        <v>78.174038461538458</v>
      </c>
      <c r="U7" s="237">
        <f>'[2]AKL Perbaikan'!EC7</f>
        <v>80</v>
      </c>
      <c r="V7" s="236">
        <f>'[2]AKL Perbaikan'!EQ7</f>
        <v>80.25</v>
      </c>
      <c r="W7" s="75">
        <f>'[2]AKL Perbaikan'!EV7</f>
        <v>77.75</v>
      </c>
      <c r="X7" s="75">
        <f>'[2]AKL Perbaikan'!FA7</f>
        <v>78.25</v>
      </c>
      <c r="Y7" s="75">
        <f>'[2]AKL Perbaikan'!FF7</f>
        <v>76.25</v>
      </c>
      <c r="Z7" s="75">
        <f>'[2]AKL Perbaikan'!GA7</f>
        <v>78.484375</v>
      </c>
      <c r="AA7" s="237">
        <f>'[2]AKL Perbaikan'!IT7</f>
        <v>79.081301587301581</v>
      </c>
      <c r="AB7" s="238">
        <f t="shared" si="2"/>
        <v>79.215981003256005</v>
      </c>
      <c r="AC7" s="238">
        <f>'[2]AKL Perbaikan'!IX7</f>
        <v>82.899999999999991</v>
      </c>
      <c r="AD7" s="238">
        <f>'[2]AKL Perbaikan'!IY7</f>
        <v>84.5</v>
      </c>
      <c r="AE7" s="276" t="str">
        <f t="shared" si="1"/>
        <v>L U L U S</v>
      </c>
      <c r="AF7" s="152"/>
    </row>
    <row r="8" spans="1:32" ht="18.75" customHeight="1" x14ac:dyDescent="0.3">
      <c r="A8" s="40">
        <v>7</v>
      </c>
      <c r="B8" s="41">
        <v>19200223</v>
      </c>
      <c r="C8" s="41" t="s">
        <v>1443</v>
      </c>
      <c r="D8" s="41"/>
      <c r="E8" s="41" t="s">
        <v>1487</v>
      </c>
      <c r="F8" s="42" t="s">
        <v>1488</v>
      </c>
      <c r="G8" s="43" t="s">
        <v>1463</v>
      </c>
      <c r="H8" s="43" t="s">
        <v>1464</v>
      </c>
      <c r="I8" s="43"/>
      <c r="J8" s="43"/>
      <c r="K8" s="44" t="s">
        <v>1489</v>
      </c>
      <c r="L8" s="214" t="s">
        <v>1490</v>
      </c>
      <c r="M8" s="236">
        <f>'[2]AKL Perbaikan'!Y8</f>
        <v>83</v>
      </c>
      <c r="N8" s="75">
        <f>'[2]AKL Perbaikan'!AN8</f>
        <v>78</v>
      </c>
      <c r="O8" s="75">
        <f>'[2]AKL Perbaikan'!BC8</f>
        <v>80</v>
      </c>
      <c r="P8" s="75">
        <f>'[2]AKL Perbaikan'!BR8</f>
        <v>77</v>
      </c>
      <c r="Q8" s="75">
        <f>'[2]AKL Perbaikan'!BY8</f>
        <v>78.75</v>
      </c>
      <c r="R8" s="237">
        <f>'[2]AKL Perbaikan'!CL8</f>
        <v>75</v>
      </c>
      <c r="S8" s="236">
        <f>'[2]AKL Perbaikan'!CS8</f>
        <v>79.625</v>
      </c>
      <c r="T8" s="75">
        <f>'[2]AKL Perbaikan'!DB8</f>
        <v>79.75</v>
      </c>
      <c r="U8" s="237">
        <f>'[2]AKL Perbaikan'!EC8</f>
        <v>80</v>
      </c>
      <c r="V8" s="236">
        <f>'[2]AKL Perbaikan'!EQ8</f>
        <v>78.5</v>
      </c>
      <c r="W8" s="75">
        <f>'[2]AKL Perbaikan'!EV8</f>
        <v>76.75</v>
      </c>
      <c r="X8" s="75">
        <f>'[2]AKL Perbaikan'!FA8</f>
        <v>76.75</v>
      </c>
      <c r="Y8" s="75">
        <f>'[2]AKL Perbaikan'!FF8</f>
        <v>76.75</v>
      </c>
      <c r="Z8" s="75">
        <f>'[2]AKL Perbaikan'!GA8</f>
        <v>79.015625</v>
      </c>
      <c r="AA8" s="237">
        <f>'[2]AKL Perbaikan'!IT8</f>
        <v>76.086455026455027</v>
      </c>
      <c r="AB8" s="238">
        <f t="shared" si="2"/>
        <v>78.331805335097002</v>
      </c>
      <c r="AC8" s="238">
        <f>'[2]AKL Perbaikan'!IX8</f>
        <v>76.599999999999994</v>
      </c>
      <c r="AD8" s="238">
        <f>'[2]AKL Perbaikan'!IY8</f>
        <v>83.4</v>
      </c>
      <c r="AE8" s="276" t="str">
        <f t="shared" si="1"/>
        <v>L U L U S</v>
      </c>
      <c r="AF8" s="152"/>
    </row>
    <row r="9" spans="1:32" ht="18.75" customHeight="1" x14ac:dyDescent="0.3">
      <c r="A9" s="40">
        <v>8</v>
      </c>
      <c r="B9" s="41">
        <v>19200224</v>
      </c>
      <c r="C9" s="41" t="s">
        <v>1444</v>
      </c>
      <c r="D9" s="41"/>
      <c r="E9" s="41" t="s">
        <v>1491</v>
      </c>
      <c r="F9" s="42" t="s">
        <v>1492</v>
      </c>
      <c r="G9" s="43" t="s">
        <v>1463</v>
      </c>
      <c r="H9" s="43" t="s">
        <v>1464</v>
      </c>
      <c r="I9" s="43"/>
      <c r="J9" s="43"/>
      <c r="K9" s="44" t="s">
        <v>278</v>
      </c>
      <c r="L9" s="214" t="s">
        <v>1493</v>
      </c>
      <c r="M9" s="236">
        <f>'[2]AKL Perbaikan'!Y9</f>
        <v>82</v>
      </c>
      <c r="N9" s="75">
        <f>'[2]AKL Perbaikan'!AN9</f>
        <v>76</v>
      </c>
      <c r="O9" s="75">
        <f>'[2]AKL Perbaikan'!BC9</f>
        <v>80</v>
      </c>
      <c r="P9" s="75">
        <f>'[2]AKL Perbaikan'!BR9</f>
        <v>78</v>
      </c>
      <c r="Q9" s="75">
        <f>'[2]AKL Perbaikan'!BY9</f>
        <v>80</v>
      </c>
      <c r="R9" s="237">
        <f>'[2]AKL Perbaikan'!CL9</f>
        <v>75</v>
      </c>
      <c r="S9" s="236">
        <f>'[2]AKL Perbaikan'!CS9</f>
        <v>83.458333333333329</v>
      </c>
      <c r="T9" s="75">
        <f>'[2]AKL Perbaikan'!DB9</f>
        <v>84.162499999999994</v>
      </c>
      <c r="U9" s="237">
        <f>'[2]AKL Perbaikan'!EC9</f>
        <v>80</v>
      </c>
      <c r="V9" s="236">
        <f>'[2]AKL Perbaikan'!EQ9</f>
        <v>81.762500000000003</v>
      </c>
      <c r="W9" s="75">
        <f>'[2]AKL Perbaikan'!EV9</f>
        <v>81.762500000000003</v>
      </c>
      <c r="X9" s="75">
        <f>'[2]AKL Perbaikan'!FA9</f>
        <v>78.5</v>
      </c>
      <c r="Y9" s="75">
        <f>'[2]AKL Perbaikan'!FF9</f>
        <v>77.815972222222229</v>
      </c>
      <c r="Z9" s="75">
        <f>'[2]AKL Perbaikan'!GA9</f>
        <v>82.897812499999986</v>
      </c>
      <c r="AA9" s="237">
        <f>'[2]AKL Perbaikan'!IT9</f>
        <v>79.974952380952374</v>
      </c>
      <c r="AB9" s="238">
        <f t="shared" si="2"/>
        <v>80.088971362433853</v>
      </c>
      <c r="AC9" s="238">
        <f>'[2]AKL Perbaikan'!IX9</f>
        <v>80</v>
      </c>
      <c r="AD9" s="238">
        <f>'[2]AKL Perbaikan'!IY9</f>
        <v>80.114999999999995</v>
      </c>
      <c r="AE9" s="276" t="str">
        <f t="shared" si="1"/>
        <v>L U L U S</v>
      </c>
      <c r="AF9" s="152"/>
    </row>
    <row r="10" spans="1:32" ht="18.75" customHeight="1" x14ac:dyDescent="0.3">
      <c r="A10" s="40">
        <v>9</v>
      </c>
      <c r="B10" s="41">
        <v>19200226</v>
      </c>
      <c r="C10" s="41" t="s">
        <v>1445</v>
      </c>
      <c r="D10" s="41"/>
      <c r="E10" s="41" t="s">
        <v>1494</v>
      </c>
      <c r="F10" s="42" t="s">
        <v>1495</v>
      </c>
      <c r="G10" s="43" t="s">
        <v>1463</v>
      </c>
      <c r="H10" s="43" t="s">
        <v>1464</v>
      </c>
      <c r="I10" s="43"/>
      <c r="J10" s="43"/>
      <c r="K10" s="44" t="s">
        <v>1496</v>
      </c>
      <c r="L10" s="214" t="s">
        <v>1561</v>
      </c>
      <c r="M10" s="236">
        <f>'[2]AKL Perbaikan'!Y10</f>
        <v>88</v>
      </c>
      <c r="N10" s="75">
        <f>'[2]AKL Perbaikan'!AN10</f>
        <v>80</v>
      </c>
      <c r="O10" s="75">
        <f>'[2]AKL Perbaikan'!BC10</f>
        <v>80</v>
      </c>
      <c r="P10" s="75">
        <f>'[2]AKL Perbaikan'!BR10</f>
        <v>77</v>
      </c>
      <c r="Q10" s="75">
        <f>'[2]AKL Perbaikan'!BY10</f>
        <v>81.5</v>
      </c>
      <c r="R10" s="237">
        <f>'[2]AKL Perbaikan'!CL10</f>
        <v>75</v>
      </c>
      <c r="S10" s="236">
        <f>'[2]AKL Perbaikan'!CS10</f>
        <v>83.583333333333329</v>
      </c>
      <c r="T10" s="75">
        <f>'[2]AKL Perbaikan'!DB10</f>
        <v>83.409374999999997</v>
      </c>
      <c r="U10" s="237">
        <f>'[2]AKL Perbaikan'!EC10</f>
        <v>76</v>
      </c>
      <c r="V10" s="236">
        <f>'[2]AKL Perbaikan'!EQ10</f>
        <v>82.678750000000008</v>
      </c>
      <c r="W10" s="75">
        <f>'[2]AKL Perbaikan'!EV10</f>
        <v>78.25</v>
      </c>
      <c r="X10" s="75">
        <f>'[2]AKL Perbaikan'!FA10</f>
        <v>81.25</v>
      </c>
      <c r="Y10" s="75">
        <f>'[2]AKL Perbaikan'!FF10</f>
        <v>80.166666666666671</v>
      </c>
      <c r="Z10" s="75">
        <f>'[2]AKL Perbaikan'!GA10</f>
        <v>83.310312499999995</v>
      </c>
      <c r="AA10" s="237">
        <f>'[2]AKL Perbaikan'!IT10</f>
        <v>82.171666666666667</v>
      </c>
      <c r="AB10" s="238">
        <f t="shared" si="2"/>
        <v>80.821340277777779</v>
      </c>
      <c r="AC10" s="238">
        <f>'[2]AKL Perbaikan'!IX10</f>
        <v>83.5</v>
      </c>
      <c r="AD10" s="238">
        <f>'[2]AKL Perbaikan'!IY10</f>
        <v>86.5</v>
      </c>
      <c r="AE10" s="276" t="str">
        <f t="shared" si="1"/>
        <v>L U L U S</v>
      </c>
      <c r="AF10" s="152"/>
    </row>
    <row r="11" spans="1:32" ht="18.75" customHeight="1" x14ac:dyDescent="0.3">
      <c r="A11" s="40">
        <v>10</v>
      </c>
      <c r="B11" s="41">
        <v>19200227</v>
      </c>
      <c r="C11" s="41" t="s">
        <v>1446</v>
      </c>
      <c r="D11" s="41"/>
      <c r="E11" s="41" t="s">
        <v>1498</v>
      </c>
      <c r="F11" s="42" t="s">
        <v>1499</v>
      </c>
      <c r="G11" s="43" t="s">
        <v>1463</v>
      </c>
      <c r="H11" s="43" t="s">
        <v>1464</v>
      </c>
      <c r="I11" s="43"/>
      <c r="J11" s="43"/>
      <c r="K11" s="44" t="s">
        <v>1500</v>
      </c>
      <c r="L11" s="214" t="s">
        <v>1501</v>
      </c>
      <c r="M11" s="236">
        <f>'[2]AKL Perbaikan'!Y11</f>
        <v>87</v>
      </c>
      <c r="N11" s="75">
        <f>'[2]AKL Perbaikan'!AN11</f>
        <v>78</v>
      </c>
      <c r="O11" s="75">
        <f>'[2]AKL Perbaikan'!BC11</f>
        <v>80</v>
      </c>
      <c r="P11" s="75">
        <f>'[2]AKL Perbaikan'!BR11</f>
        <v>78</v>
      </c>
      <c r="Q11" s="75">
        <f>'[2]AKL Perbaikan'!BY11</f>
        <v>80</v>
      </c>
      <c r="R11" s="237">
        <f>'[2]AKL Perbaikan'!CL11</f>
        <v>75</v>
      </c>
      <c r="S11" s="236">
        <f>'[2]AKL Perbaikan'!CS11</f>
        <v>80.166666666666671</v>
      </c>
      <c r="T11" s="75">
        <f>'[2]AKL Perbaikan'!DB11</f>
        <v>82.25</v>
      </c>
      <c r="U11" s="237">
        <f>'[2]AKL Perbaikan'!EC11</f>
        <v>76</v>
      </c>
      <c r="V11" s="236">
        <f>'[2]AKL Perbaikan'!EQ11</f>
        <v>82.17</v>
      </c>
      <c r="W11" s="75">
        <f>'[2]AKL Perbaikan'!EV11</f>
        <v>79</v>
      </c>
      <c r="X11" s="75">
        <f>'[2]AKL Perbaikan'!FA11</f>
        <v>81.5</v>
      </c>
      <c r="Y11" s="75">
        <f>'[2]AKL Perbaikan'!FF11</f>
        <v>77.861805555555563</v>
      </c>
      <c r="Z11" s="75">
        <f>'[2]AKL Perbaikan'!GA11</f>
        <v>80.321875000000006</v>
      </c>
      <c r="AA11" s="237">
        <f>'[2]AKL Perbaikan'!IT11</f>
        <v>80.3215873015873</v>
      </c>
      <c r="AB11" s="238">
        <f t="shared" si="2"/>
        <v>79.83946230158729</v>
      </c>
      <c r="AC11" s="238">
        <f>'[2]AKL Perbaikan'!IX11</f>
        <v>79.400000000000006</v>
      </c>
      <c r="AD11" s="238">
        <f>'[2]AKL Perbaikan'!IY11</f>
        <v>85.7</v>
      </c>
      <c r="AE11" s="276" t="str">
        <f t="shared" si="1"/>
        <v>L U L U S</v>
      </c>
      <c r="AF11" s="152"/>
    </row>
    <row r="12" spans="1:32" ht="18.75" customHeight="1" x14ac:dyDescent="0.3">
      <c r="A12" s="40">
        <v>11</v>
      </c>
      <c r="B12" s="41">
        <v>19200230</v>
      </c>
      <c r="C12" s="41" t="s">
        <v>1447</v>
      </c>
      <c r="D12" s="41"/>
      <c r="E12" s="41" t="s">
        <v>1502</v>
      </c>
      <c r="F12" s="42" t="s">
        <v>1503</v>
      </c>
      <c r="G12" s="43" t="s">
        <v>1463</v>
      </c>
      <c r="H12" s="43" t="s">
        <v>1464</v>
      </c>
      <c r="I12" s="43"/>
      <c r="J12" s="43"/>
      <c r="K12" s="44" t="s">
        <v>1504</v>
      </c>
      <c r="L12" s="214" t="s">
        <v>1505</v>
      </c>
      <c r="M12" s="236">
        <f>'[2]AKL Perbaikan'!Y12</f>
        <v>85</v>
      </c>
      <c r="N12" s="75">
        <f>'[2]AKL Perbaikan'!AN12</f>
        <v>82</v>
      </c>
      <c r="O12" s="75">
        <f>'[2]AKL Perbaikan'!BC12</f>
        <v>80</v>
      </c>
      <c r="P12" s="75">
        <f>'[2]AKL Perbaikan'!BR12</f>
        <v>77</v>
      </c>
      <c r="Q12" s="75">
        <f>'[2]AKL Perbaikan'!BY12</f>
        <v>82</v>
      </c>
      <c r="R12" s="237">
        <f>'[2]AKL Perbaikan'!CL12</f>
        <v>75</v>
      </c>
      <c r="S12" s="236">
        <f>'[2]AKL Perbaikan'!CS12</f>
        <v>82.083333333333329</v>
      </c>
      <c r="T12" s="75">
        <f>'[2]AKL Perbaikan'!DB12</f>
        <v>82</v>
      </c>
      <c r="U12" s="237">
        <f>'[2]AKL Perbaikan'!EC12</f>
        <v>80</v>
      </c>
      <c r="V12" s="236">
        <f>'[2]AKL Perbaikan'!EQ12</f>
        <v>82</v>
      </c>
      <c r="W12" s="75">
        <f>'[2]AKL Perbaikan'!EV12</f>
        <v>79.25</v>
      </c>
      <c r="X12" s="75">
        <f>'[2]AKL Perbaikan'!FA12</f>
        <v>82.5</v>
      </c>
      <c r="Y12" s="75">
        <f>'[2]AKL Perbaikan'!FF12</f>
        <v>82.5</v>
      </c>
      <c r="Z12" s="75">
        <f>'[2]AKL Perbaikan'!GA12</f>
        <v>82.465390624999998</v>
      </c>
      <c r="AA12" s="237">
        <f>'[2]AKL Perbaikan'!IT12</f>
        <v>78.064285714285717</v>
      </c>
      <c r="AB12" s="238">
        <f t="shared" si="2"/>
        <v>80.790867311507952</v>
      </c>
      <c r="AC12" s="238">
        <f>'[2]AKL Perbaikan'!IX12</f>
        <v>78.5</v>
      </c>
      <c r="AD12" s="238">
        <f>'[2]AKL Perbaikan'!IY12</f>
        <v>86.465000000000003</v>
      </c>
      <c r="AE12" s="276" t="str">
        <f t="shared" si="1"/>
        <v>L U L U S</v>
      </c>
      <c r="AF12" s="152"/>
    </row>
    <row r="13" spans="1:32" ht="18.75" customHeight="1" x14ac:dyDescent="0.3">
      <c r="A13" s="40">
        <v>12</v>
      </c>
      <c r="B13" s="41">
        <v>19200233</v>
      </c>
      <c r="C13" s="41" t="s">
        <v>1448</v>
      </c>
      <c r="D13" s="41"/>
      <c r="E13" s="41" t="s">
        <v>1506</v>
      </c>
      <c r="F13" s="42" t="s">
        <v>1507</v>
      </c>
      <c r="G13" s="43" t="s">
        <v>1463</v>
      </c>
      <c r="H13" s="43" t="s">
        <v>1464</v>
      </c>
      <c r="I13" s="43"/>
      <c r="J13" s="43"/>
      <c r="K13" s="44" t="s">
        <v>1562</v>
      </c>
      <c r="L13" s="214" t="s">
        <v>1508</v>
      </c>
      <c r="M13" s="236">
        <f>'[2]AKL Perbaikan'!Y13</f>
        <v>80</v>
      </c>
      <c r="N13" s="75">
        <f>'[2]AKL Perbaikan'!AN13</f>
        <v>76</v>
      </c>
      <c r="O13" s="75">
        <f>'[2]AKL Perbaikan'!BC13</f>
        <v>80</v>
      </c>
      <c r="P13" s="75">
        <f>'[2]AKL Perbaikan'!BR13</f>
        <v>77</v>
      </c>
      <c r="Q13" s="75">
        <f>'[2]AKL Perbaikan'!BY13</f>
        <v>79.75</v>
      </c>
      <c r="R13" s="237">
        <f>'[2]AKL Perbaikan'!CL13</f>
        <v>75</v>
      </c>
      <c r="S13" s="236">
        <f>'[2]AKL Perbaikan'!CS13</f>
        <v>79</v>
      </c>
      <c r="T13" s="75">
        <f>'[2]AKL Perbaikan'!DB13</f>
        <v>77.125</v>
      </c>
      <c r="U13" s="237">
        <f>'[2]AKL Perbaikan'!EC13</f>
        <v>76</v>
      </c>
      <c r="V13" s="236">
        <f>'[2]AKL Perbaikan'!EQ13</f>
        <v>77.5</v>
      </c>
      <c r="W13" s="75">
        <f>'[2]AKL Perbaikan'!EV13</f>
        <v>76.75</v>
      </c>
      <c r="X13" s="75">
        <f>'[2]AKL Perbaikan'!FA13</f>
        <v>77.25</v>
      </c>
      <c r="Y13" s="75">
        <f>'[2]AKL Perbaikan'!FF13</f>
        <v>76.451388888888886</v>
      </c>
      <c r="Z13" s="75">
        <f>'[2]AKL Perbaikan'!GA13</f>
        <v>75.566176470588232</v>
      </c>
      <c r="AA13" s="237">
        <f>'[2]AKL Perbaikan'!IT13</f>
        <v>75.88095238095238</v>
      </c>
      <c r="AB13" s="238">
        <f t="shared" si="2"/>
        <v>77.284901182695293</v>
      </c>
      <c r="AC13" s="238">
        <f>'[2]AKL Perbaikan'!IX13</f>
        <v>77.199999999999989</v>
      </c>
      <c r="AD13" s="238">
        <f>'[2]AKL Perbaikan'!IY13</f>
        <v>80.8</v>
      </c>
      <c r="AE13" s="276" t="str">
        <f t="shared" si="1"/>
        <v>L U L U S</v>
      </c>
      <c r="AF13" s="152"/>
    </row>
    <row r="14" spans="1:32" ht="18.75" customHeight="1" x14ac:dyDescent="0.3">
      <c r="A14" s="40">
        <v>13</v>
      </c>
      <c r="B14" s="41">
        <v>19200234</v>
      </c>
      <c r="C14" s="41" t="s">
        <v>1449</v>
      </c>
      <c r="D14" s="41"/>
      <c r="E14" s="41" t="s">
        <v>1509</v>
      </c>
      <c r="F14" s="42" t="s">
        <v>1510</v>
      </c>
      <c r="G14" s="43" t="s">
        <v>1463</v>
      </c>
      <c r="H14" s="43" t="s">
        <v>1464</v>
      </c>
      <c r="I14" s="43"/>
      <c r="J14" s="43"/>
      <c r="K14" s="44" t="s">
        <v>1511</v>
      </c>
      <c r="L14" s="214" t="s">
        <v>1512</v>
      </c>
      <c r="M14" s="236">
        <f>'[2]AKL Perbaikan'!Y14</f>
        <v>87</v>
      </c>
      <c r="N14" s="75">
        <f>'[2]AKL Perbaikan'!AN14</f>
        <v>77</v>
      </c>
      <c r="O14" s="75">
        <f>'[2]AKL Perbaikan'!BC14</f>
        <v>85</v>
      </c>
      <c r="P14" s="75">
        <f>'[2]AKL Perbaikan'!BR14</f>
        <v>76</v>
      </c>
      <c r="Q14" s="75">
        <f>'[2]AKL Perbaikan'!BY14</f>
        <v>80.75</v>
      </c>
      <c r="R14" s="237">
        <f>'[2]AKL Perbaikan'!CL14</f>
        <v>75</v>
      </c>
      <c r="S14" s="236">
        <f>'[2]AKL Perbaikan'!CS14</f>
        <v>79</v>
      </c>
      <c r="T14" s="75">
        <f>'[2]AKL Perbaikan'!DB14</f>
        <v>77.125</v>
      </c>
      <c r="U14" s="237">
        <f>'[2]AKL Perbaikan'!EC14</f>
        <v>76</v>
      </c>
      <c r="V14" s="236">
        <f>'[2]AKL Perbaikan'!EQ14</f>
        <v>75.25</v>
      </c>
      <c r="W14" s="75">
        <f>'[2]AKL Perbaikan'!EV14</f>
        <v>75.75</v>
      </c>
      <c r="X14" s="75">
        <f>'[2]AKL Perbaikan'!FA14</f>
        <v>75.75</v>
      </c>
      <c r="Y14" s="75">
        <f>'[2]AKL Perbaikan'!FF14</f>
        <v>76.25</v>
      </c>
      <c r="Z14" s="75">
        <f>'[2]AKL Perbaikan'!GA14</f>
        <v>76.421875</v>
      </c>
      <c r="AA14" s="237">
        <f>'[2]AKL Perbaikan'!IT14</f>
        <v>77.518068783068784</v>
      </c>
      <c r="AB14" s="238">
        <f t="shared" si="2"/>
        <v>77.987662918871266</v>
      </c>
      <c r="AC14" s="238">
        <f>'[2]AKL Perbaikan'!IX14</f>
        <v>76.599999999999994</v>
      </c>
      <c r="AD14" s="238">
        <f>'[2]AKL Perbaikan'!IY14</f>
        <v>75</v>
      </c>
      <c r="AE14" s="276" t="str">
        <f t="shared" si="1"/>
        <v>L U L U S</v>
      </c>
      <c r="AF14" s="280" t="s">
        <v>1497</v>
      </c>
    </row>
    <row r="15" spans="1:32" ht="18.75" customHeight="1" x14ac:dyDescent="0.3">
      <c r="A15" s="40">
        <v>14</v>
      </c>
      <c r="B15" s="41">
        <v>19200235</v>
      </c>
      <c r="C15" s="41" t="s">
        <v>1450</v>
      </c>
      <c r="D15" s="41"/>
      <c r="E15" s="41" t="s">
        <v>1513</v>
      </c>
      <c r="F15" s="42" t="s">
        <v>1514</v>
      </c>
      <c r="G15" s="43" t="s">
        <v>1463</v>
      </c>
      <c r="H15" s="43" t="s">
        <v>1464</v>
      </c>
      <c r="I15" s="43"/>
      <c r="J15" s="43"/>
      <c r="K15" s="44" t="s">
        <v>1515</v>
      </c>
      <c r="L15" s="214" t="s">
        <v>1516</v>
      </c>
      <c r="M15" s="236">
        <f>'[2]AKL Perbaikan'!Y15</f>
        <v>88</v>
      </c>
      <c r="N15" s="75">
        <f>'[2]AKL Perbaikan'!AN15</f>
        <v>78</v>
      </c>
      <c r="O15" s="75">
        <f>'[2]AKL Perbaikan'!BC15</f>
        <v>80</v>
      </c>
      <c r="P15" s="75">
        <f>'[2]AKL Perbaikan'!BR15</f>
        <v>79</v>
      </c>
      <c r="Q15" s="75">
        <f>'[2]AKL Perbaikan'!BY15</f>
        <v>82.5</v>
      </c>
      <c r="R15" s="237">
        <f>'[2]AKL Perbaikan'!CL15</f>
        <v>75</v>
      </c>
      <c r="S15" s="236">
        <f>'[2]AKL Perbaikan'!CS15</f>
        <v>85.25</v>
      </c>
      <c r="T15" s="75">
        <f>'[2]AKL Perbaikan'!DB15</f>
        <v>84.071875000000006</v>
      </c>
      <c r="U15" s="237">
        <f>'[2]AKL Perbaikan'!EC15</f>
        <v>80</v>
      </c>
      <c r="V15" s="236">
        <f>'[2]AKL Perbaikan'!EQ15</f>
        <v>82.864999999999995</v>
      </c>
      <c r="W15" s="75">
        <f>'[2]AKL Perbaikan'!EV15</f>
        <v>78.75</v>
      </c>
      <c r="X15" s="75">
        <f>'[2]AKL Perbaikan'!FA15</f>
        <v>78.75</v>
      </c>
      <c r="Y15" s="75">
        <f>'[2]AKL Perbaikan'!FF15</f>
        <v>82.649305555555557</v>
      </c>
      <c r="Z15" s="75">
        <f>'[2]AKL Perbaikan'!GA15</f>
        <v>84.037812500000001</v>
      </c>
      <c r="AA15" s="237">
        <f>'[2]AKL Perbaikan'!IT15</f>
        <v>82.106190476190477</v>
      </c>
      <c r="AB15" s="238">
        <f t="shared" si="2"/>
        <v>81.398678902116401</v>
      </c>
      <c r="AC15" s="238">
        <f>'[2]AKL Perbaikan'!IX15</f>
        <v>87.1</v>
      </c>
      <c r="AD15" s="238">
        <f>'[2]AKL Perbaikan'!IY15</f>
        <v>85.9</v>
      </c>
      <c r="AE15" s="276" t="str">
        <f t="shared" si="1"/>
        <v>L U L U S</v>
      </c>
      <c r="AF15" s="152"/>
    </row>
    <row r="16" spans="1:32" ht="18.75" customHeight="1" x14ac:dyDescent="0.3">
      <c r="A16" s="40">
        <v>15</v>
      </c>
      <c r="B16" s="41">
        <v>19200236</v>
      </c>
      <c r="C16" s="41" t="s">
        <v>1451</v>
      </c>
      <c r="D16" s="41"/>
      <c r="E16" s="41" t="s">
        <v>1517</v>
      </c>
      <c r="F16" s="42" t="s">
        <v>1518</v>
      </c>
      <c r="G16" s="43" t="s">
        <v>1463</v>
      </c>
      <c r="H16" s="43" t="s">
        <v>1464</v>
      </c>
      <c r="I16" s="43"/>
      <c r="J16" s="43"/>
      <c r="K16" s="44" t="s">
        <v>1038</v>
      </c>
      <c r="L16" s="214" t="s">
        <v>1519</v>
      </c>
      <c r="M16" s="236">
        <f>'[2]AKL Perbaikan'!Y16</f>
        <v>85</v>
      </c>
      <c r="N16" s="75">
        <f>'[2]AKL Perbaikan'!AN16</f>
        <v>78</v>
      </c>
      <c r="O16" s="75">
        <f>'[2]AKL Perbaikan'!BC16</f>
        <v>80</v>
      </c>
      <c r="P16" s="75">
        <f>'[2]AKL Perbaikan'!BR16</f>
        <v>77</v>
      </c>
      <c r="Q16" s="75">
        <f>'[2]AKL Perbaikan'!BY16</f>
        <v>82.5</v>
      </c>
      <c r="R16" s="237">
        <f>'[2]AKL Perbaikan'!CL16</f>
        <v>75</v>
      </c>
      <c r="S16" s="236">
        <f>'[2]AKL Perbaikan'!CS16</f>
        <v>81.541666666666671</v>
      </c>
      <c r="T16" s="75">
        <f>'[2]AKL Perbaikan'!DB16</f>
        <v>82.587500000000006</v>
      </c>
      <c r="U16" s="237">
        <f>'[2]AKL Perbaikan'!EC16</f>
        <v>80</v>
      </c>
      <c r="V16" s="236">
        <f>'[2]AKL Perbaikan'!EQ16</f>
        <v>80</v>
      </c>
      <c r="W16" s="75">
        <f>'[2]AKL Perbaikan'!EV16</f>
        <v>85</v>
      </c>
      <c r="X16" s="75">
        <f>'[2]AKL Perbaikan'!FA16</f>
        <v>85</v>
      </c>
      <c r="Y16" s="75">
        <f>'[2]AKL Perbaikan'!FF16</f>
        <v>80</v>
      </c>
      <c r="Z16" s="75">
        <f>'[2]AKL Perbaikan'!GA16</f>
        <v>80.115703124999982</v>
      </c>
      <c r="AA16" s="237">
        <f>'[2]AKL Perbaikan'!IT16</f>
        <v>79.966455026455023</v>
      </c>
      <c r="AB16" s="238">
        <f t="shared" si="2"/>
        <v>80.780754987874772</v>
      </c>
      <c r="AC16" s="238">
        <f>'[2]AKL Perbaikan'!IX16</f>
        <v>77.8</v>
      </c>
      <c r="AD16" s="238">
        <f>'[2]AKL Perbaikan'!IY16</f>
        <v>87.8</v>
      </c>
      <c r="AE16" s="276" t="str">
        <f t="shared" si="1"/>
        <v>L U L U S</v>
      </c>
      <c r="AF16" s="152"/>
    </row>
    <row r="17" spans="1:32" ht="18.75" customHeight="1" x14ac:dyDescent="0.3">
      <c r="A17" s="40">
        <v>16</v>
      </c>
      <c r="B17" s="41">
        <v>19200237</v>
      </c>
      <c r="C17" s="41" t="s">
        <v>1452</v>
      </c>
      <c r="D17" s="41"/>
      <c r="E17" s="41" t="s">
        <v>1520</v>
      </c>
      <c r="F17" s="42" t="s">
        <v>1521</v>
      </c>
      <c r="G17" s="43" t="s">
        <v>1463</v>
      </c>
      <c r="H17" s="43" t="s">
        <v>1464</v>
      </c>
      <c r="I17" s="43"/>
      <c r="J17" s="43"/>
      <c r="K17" s="44" t="s">
        <v>1522</v>
      </c>
      <c r="L17" s="214" t="s">
        <v>1563</v>
      </c>
      <c r="M17" s="236">
        <f>'[2]AKL Perbaikan'!Y17</f>
        <v>80</v>
      </c>
      <c r="N17" s="75">
        <f>'[2]AKL Perbaikan'!AN17</f>
        <v>78</v>
      </c>
      <c r="O17" s="75">
        <f>'[2]AKL Perbaikan'!BC17</f>
        <v>80</v>
      </c>
      <c r="P17" s="75">
        <f>'[2]AKL Perbaikan'!BR17</f>
        <v>78</v>
      </c>
      <c r="Q17" s="75">
        <f>'[2]AKL Perbaikan'!BY17</f>
        <v>76</v>
      </c>
      <c r="R17" s="237">
        <f>'[2]AKL Perbaikan'!CL17</f>
        <v>75</v>
      </c>
      <c r="S17" s="236">
        <f>'[2]AKL Perbaikan'!CS17</f>
        <v>77.5</v>
      </c>
      <c r="T17" s="75">
        <f>'[2]AKL Perbaikan'!DB17</f>
        <v>77</v>
      </c>
      <c r="U17" s="237">
        <f>'[2]AKL Perbaikan'!EC17</f>
        <v>76</v>
      </c>
      <c r="V17" s="236">
        <f>'[2]AKL Perbaikan'!EQ17</f>
        <v>79.25</v>
      </c>
      <c r="W17" s="75">
        <f>'[2]AKL Perbaikan'!EV17</f>
        <v>75.25</v>
      </c>
      <c r="X17" s="75">
        <f>'[2]AKL Perbaikan'!FA17</f>
        <v>75.75</v>
      </c>
      <c r="Y17" s="75">
        <f>'[2]AKL Perbaikan'!FF17</f>
        <v>76.5</v>
      </c>
      <c r="Z17" s="75">
        <f>'[2]AKL Perbaikan'!GA17</f>
        <v>75.5625</v>
      </c>
      <c r="AA17" s="237">
        <f>'[2]AKL Perbaikan'!IT17</f>
        <v>76.663492063492058</v>
      </c>
      <c r="AB17" s="238">
        <f t="shared" si="2"/>
        <v>77.098399470899466</v>
      </c>
      <c r="AC17" s="238">
        <f>'[2]AKL Perbaikan'!IX17</f>
        <v>76.599999999999994</v>
      </c>
      <c r="AD17" s="238">
        <f>'[2]AKL Perbaikan'!IY17</f>
        <v>84.8</v>
      </c>
      <c r="AE17" s="276" t="str">
        <f t="shared" si="1"/>
        <v>L U L U S</v>
      </c>
      <c r="AF17" s="152"/>
    </row>
    <row r="18" spans="1:32" ht="18.75" customHeight="1" x14ac:dyDescent="0.3">
      <c r="A18" s="40">
        <v>17</v>
      </c>
      <c r="B18" s="41">
        <v>19200239</v>
      </c>
      <c r="C18" s="41" t="s">
        <v>1453</v>
      </c>
      <c r="D18" s="41"/>
      <c r="E18" s="41" t="s">
        <v>1523</v>
      </c>
      <c r="F18" s="42" t="s">
        <v>1524</v>
      </c>
      <c r="G18" s="43" t="s">
        <v>1463</v>
      </c>
      <c r="H18" s="43" t="s">
        <v>1464</v>
      </c>
      <c r="I18" s="43"/>
      <c r="J18" s="43"/>
      <c r="K18" s="44" t="s">
        <v>1525</v>
      </c>
      <c r="L18" s="214" t="s">
        <v>1526</v>
      </c>
      <c r="M18" s="236">
        <f>'[2]AKL Perbaikan'!Y18</f>
        <v>82</v>
      </c>
      <c r="N18" s="75">
        <f>'[2]AKL Perbaikan'!AN18</f>
        <v>75</v>
      </c>
      <c r="O18" s="75">
        <f>'[2]AKL Perbaikan'!BC18</f>
        <v>80</v>
      </c>
      <c r="P18" s="75">
        <f>'[2]AKL Perbaikan'!BR18</f>
        <v>76</v>
      </c>
      <c r="Q18" s="75">
        <f>'[2]AKL Perbaikan'!BY18</f>
        <v>78.5</v>
      </c>
      <c r="R18" s="237">
        <f>'[2]AKL Perbaikan'!CL18</f>
        <v>75</v>
      </c>
      <c r="S18" s="236">
        <f>'[2]AKL Perbaikan'!CS18</f>
        <v>76.5</v>
      </c>
      <c r="T18" s="75">
        <f>'[2]AKL Perbaikan'!DB18</f>
        <v>75.5</v>
      </c>
      <c r="U18" s="237">
        <f>'[2]AKL Perbaikan'!EC18</f>
        <v>80</v>
      </c>
      <c r="V18" s="236">
        <f>'[2]AKL Perbaikan'!EQ18</f>
        <v>76.5</v>
      </c>
      <c r="W18" s="75">
        <f>'[2]AKL Perbaikan'!EV18</f>
        <v>75.75</v>
      </c>
      <c r="X18" s="75">
        <f>'[2]AKL Perbaikan'!FA18</f>
        <v>76.25</v>
      </c>
      <c r="Y18" s="75">
        <f>'[2]AKL Perbaikan'!FF18</f>
        <v>78.5</v>
      </c>
      <c r="Z18" s="75">
        <f>'[2]AKL Perbaikan'!GA18</f>
        <v>75.9375</v>
      </c>
      <c r="AA18" s="237">
        <f>'[2]AKL Perbaikan'!IT18</f>
        <v>76.271851851851835</v>
      </c>
      <c r="AB18" s="238">
        <f t="shared" si="2"/>
        <v>77.180623456790116</v>
      </c>
      <c r="AC18" s="238">
        <f>'[2]AKL Perbaikan'!IX18</f>
        <v>77.199999999999989</v>
      </c>
      <c r="AD18" s="238">
        <f>'[2]AKL Perbaikan'!IY18</f>
        <v>82.9</v>
      </c>
      <c r="AE18" s="276" t="str">
        <f t="shared" si="1"/>
        <v>L U L U S</v>
      </c>
      <c r="AF18" s="152"/>
    </row>
    <row r="19" spans="1:32" ht="18.75" customHeight="1" x14ac:dyDescent="0.3">
      <c r="A19" s="40">
        <v>18</v>
      </c>
      <c r="B19" s="41">
        <v>19200241</v>
      </c>
      <c r="C19" s="41" t="s">
        <v>229</v>
      </c>
      <c r="D19" s="41"/>
      <c r="E19" s="41" t="s">
        <v>1527</v>
      </c>
      <c r="F19" s="42" t="s">
        <v>1528</v>
      </c>
      <c r="G19" s="43" t="s">
        <v>1463</v>
      </c>
      <c r="H19" s="43" t="s">
        <v>1464</v>
      </c>
      <c r="I19" s="43"/>
      <c r="J19" s="43"/>
      <c r="K19" s="44" t="s">
        <v>1529</v>
      </c>
      <c r="L19" s="214" t="s">
        <v>1530</v>
      </c>
      <c r="M19" s="236">
        <f>'[2]AKL Perbaikan'!Y19</f>
        <v>88</v>
      </c>
      <c r="N19" s="75">
        <f>'[2]AKL Perbaikan'!AN19</f>
        <v>78</v>
      </c>
      <c r="O19" s="75">
        <f>'[2]AKL Perbaikan'!BC19</f>
        <v>80</v>
      </c>
      <c r="P19" s="75">
        <f>'[2]AKL Perbaikan'!BR19</f>
        <v>78</v>
      </c>
      <c r="Q19" s="75">
        <f>'[2]AKL Perbaikan'!BY19</f>
        <v>81.5</v>
      </c>
      <c r="R19" s="237">
        <f>'[2]AKL Perbaikan'!CL19</f>
        <v>75</v>
      </c>
      <c r="S19" s="236">
        <f>'[2]AKL Perbaikan'!CS19</f>
        <v>85.666666666666671</v>
      </c>
      <c r="T19" s="75">
        <f>'[2]AKL Perbaikan'!DB19</f>
        <v>81.150000000000006</v>
      </c>
      <c r="U19" s="237">
        <f>'[2]AKL Perbaikan'!EC19</f>
        <v>80</v>
      </c>
      <c r="V19" s="236">
        <f>'[2]AKL Perbaikan'!EQ19</f>
        <v>82.961250000000007</v>
      </c>
      <c r="W19" s="75">
        <f>'[2]AKL Perbaikan'!EV19</f>
        <v>78.5</v>
      </c>
      <c r="X19" s="75">
        <f>'[2]AKL Perbaikan'!FA19</f>
        <v>78.75</v>
      </c>
      <c r="Y19" s="75">
        <f>'[2]AKL Perbaikan'!FF19</f>
        <v>86.204861111111114</v>
      </c>
      <c r="Z19" s="75">
        <f>'[2]AKL Perbaikan'!GA19</f>
        <v>83.850937499999986</v>
      </c>
      <c r="AA19" s="237">
        <f>'[2]AKL Perbaikan'!IT19</f>
        <v>82.772063492063481</v>
      </c>
      <c r="AB19" s="238">
        <f t="shared" si="2"/>
        <v>81.357051917989409</v>
      </c>
      <c r="AC19" s="238">
        <f>'[2]AKL Perbaikan'!IX19</f>
        <v>80</v>
      </c>
      <c r="AD19" s="238">
        <f>'[2]AKL Perbaikan'!IY19</f>
        <v>87.9</v>
      </c>
      <c r="AE19" s="276" t="str">
        <f t="shared" si="1"/>
        <v>L U L U S</v>
      </c>
      <c r="AF19" s="152"/>
    </row>
    <row r="20" spans="1:32" ht="18.75" customHeight="1" x14ac:dyDescent="0.3">
      <c r="A20" s="40">
        <v>19</v>
      </c>
      <c r="B20" s="41">
        <v>19200242</v>
      </c>
      <c r="C20" s="41" t="s">
        <v>1454</v>
      </c>
      <c r="D20" s="41"/>
      <c r="E20" s="41" t="s">
        <v>1531</v>
      </c>
      <c r="F20" s="42" t="s">
        <v>1532</v>
      </c>
      <c r="G20" s="43" t="s">
        <v>1463</v>
      </c>
      <c r="H20" s="43" t="s">
        <v>1464</v>
      </c>
      <c r="I20" s="43"/>
      <c r="J20" s="43"/>
      <c r="K20" s="44" t="s">
        <v>1533</v>
      </c>
      <c r="L20" s="214" t="s">
        <v>1534</v>
      </c>
      <c r="M20" s="236">
        <f>'[2]AKL Perbaikan'!Y20</f>
        <v>80</v>
      </c>
      <c r="N20" s="75">
        <f>'[2]AKL Perbaikan'!AN20</f>
        <v>78</v>
      </c>
      <c r="O20" s="75">
        <f>'[2]AKL Perbaikan'!BC20</f>
        <v>80</v>
      </c>
      <c r="P20" s="75">
        <f>'[2]AKL Perbaikan'!BR20</f>
        <v>77</v>
      </c>
      <c r="Q20" s="75">
        <f>'[2]AKL Perbaikan'!BY20</f>
        <v>79.75</v>
      </c>
      <c r="R20" s="237">
        <f>'[2]AKL Perbaikan'!CL20</f>
        <v>75</v>
      </c>
      <c r="S20" s="236">
        <f>'[2]AKL Perbaikan'!CS20</f>
        <v>80.75</v>
      </c>
      <c r="T20" s="75">
        <f>'[2]AKL Perbaikan'!DB20</f>
        <v>80.875</v>
      </c>
      <c r="U20" s="237">
        <f>'[2]AKL Perbaikan'!EC20</f>
        <v>76</v>
      </c>
      <c r="V20" s="236">
        <f>'[2]AKL Perbaikan'!EQ20</f>
        <v>77.5</v>
      </c>
      <c r="W20" s="75">
        <f>'[2]AKL Perbaikan'!EV20</f>
        <v>77.75</v>
      </c>
      <c r="X20" s="75">
        <f>'[2]AKL Perbaikan'!FA20</f>
        <v>76.75</v>
      </c>
      <c r="Y20" s="75">
        <f>'[2]AKL Perbaikan'!FF20</f>
        <v>75.75</v>
      </c>
      <c r="Z20" s="75">
        <f>'[2]AKL Perbaikan'!GA20</f>
        <v>79.249661458333335</v>
      </c>
      <c r="AA20" s="237">
        <f>'[2]AKL Perbaikan'!IT20</f>
        <v>78.155619047619055</v>
      </c>
      <c r="AB20" s="238">
        <f t="shared" si="2"/>
        <v>78.168685367063489</v>
      </c>
      <c r="AC20" s="238">
        <f>'[2]AKL Perbaikan'!IX20</f>
        <v>77.199999999999989</v>
      </c>
      <c r="AD20" s="238">
        <f>'[2]AKL Perbaikan'!IY20</f>
        <v>82.2</v>
      </c>
      <c r="AE20" s="276" t="str">
        <f t="shared" si="1"/>
        <v>L U L U S</v>
      </c>
      <c r="AF20" s="152"/>
    </row>
    <row r="21" spans="1:32" ht="18.75" customHeight="1" x14ac:dyDescent="0.3">
      <c r="A21" s="40">
        <v>20</v>
      </c>
      <c r="B21" s="41">
        <v>19200243</v>
      </c>
      <c r="C21" s="41" t="s">
        <v>1455</v>
      </c>
      <c r="D21" s="41"/>
      <c r="E21" s="41" t="s">
        <v>1535</v>
      </c>
      <c r="F21" s="42" t="s">
        <v>1536</v>
      </c>
      <c r="G21" s="43" t="s">
        <v>1463</v>
      </c>
      <c r="H21" s="43" t="s">
        <v>1464</v>
      </c>
      <c r="I21" s="43"/>
      <c r="J21" s="43"/>
      <c r="K21" s="44" t="s">
        <v>1537</v>
      </c>
      <c r="L21" s="214" t="s">
        <v>1538</v>
      </c>
      <c r="M21" s="236">
        <f>'[2]AKL Perbaikan'!Y21</f>
        <v>88</v>
      </c>
      <c r="N21" s="75">
        <f>'[2]AKL Perbaikan'!AN21</f>
        <v>77</v>
      </c>
      <c r="O21" s="75">
        <f>'[2]AKL Perbaikan'!BC21</f>
        <v>80</v>
      </c>
      <c r="P21" s="75">
        <f>'[2]AKL Perbaikan'!BR21</f>
        <v>77</v>
      </c>
      <c r="Q21" s="75">
        <f>'[2]AKL Perbaikan'!BY21</f>
        <v>82.5</v>
      </c>
      <c r="R21" s="237">
        <f>'[2]AKL Perbaikan'!CL21</f>
        <v>75</v>
      </c>
      <c r="S21" s="236">
        <f>'[2]AKL Perbaikan'!CS21</f>
        <v>82</v>
      </c>
      <c r="T21" s="75">
        <f>'[2]AKL Perbaikan'!DB21</f>
        <v>76.6875</v>
      </c>
      <c r="U21" s="237">
        <f>'[2]AKL Perbaikan'!EC21</f>
        <v>80</v>
      </c>
      <c r="V21" s="236">
        <f>'[2]AKL Perbaikan'!EQ21</f>
        <v>76</v>
      </c>
      <c r="W21" s="75">
        <f>'[2]AKL Perbaikan'!EV21</f>
        <v>77.75</v>
      </c>
      <c r="X21" s="75">
        <f>'[2]AKL Perbaikan'!FA21</f>
        <v>76.75</v>
      </c>
      <c r="Y21" s="75">
        <f>'[2]AKL Perbaikan'!FF21</f>
        <v>76.75</v>
      </c>
      <c r="Z21" s="75">
        <f>'[2]AKL Perbaikan'!GA21</f>
        <v>81.566176470588232</v>
      </c>
      <c r="AA21" s="237">
        <f>'[2]AKL Perbaikan'!IT21</f>
        <v>78.341851851851857</v>
      </c>
      <c r="AB21" s="238">
        <f t="shared" si="2"/>
        <v>79.023035221496016</v>
      </c>
      <c r="AC21" s="238">
        <f>'[2]AKL Perbaikan'!IX21</f>
        <v>83.5</v>
      </c>
      <c r="AD21" s="238">
        <f>'[2]AKL Perbaikan'!IY21</f>
        <v>84.4</v>
      </c>
      <c r="AE21" s="276" t="str">
        <f t="shared" si="1"/>
        <v>L U L U S</v>
      </c>
      <c r="AF21" s="152"/>
    </row>
    <row r="22" spans="1:32" ht="18.75" customHeight="1" x14ac:dyDescent="0.3">
      <c r="A22" s="40">
        <v>21</v>
      </c>
      <c r="B22" s="41">
        <v>19200244</v>
      </c>
      <c r="C22" s="41" t="s">
        <v>1456</v>
      </c>
      <c r="D22" s="41"/>
      <c r="E22" s="41" t="s">
        <v>1539</v>
      </c>
      <c r="F22" s="42" t="s">
        <v>1540</v>
      </c>
      <c r="G22" s="43" t="s">
        <v>1463</v>
      </c>
      <c r="H22" s="43" t="s">
        <v>1464</v>
      </c>
      <c r="I22" s="43"/>
      <c r="J22" s="43"/>
      <c r="K22" s="44" t="s">
        <v>1541</v>
      </c>
      <c r="L22" s="214" t="s">
        <v>1542</v>
      </c>
      <c r="M22" s="236">
        <f>'[2]AKL Perbaikan'!Y22</f>
        <v>88</v>
      </c>
      <c r="N22" s="75">
        <f>'[2]AKL Perbaikan'!AN22</f>
        <v>78</v>
      </c>
      <c r="O22" s="75">
        <f>'[2]AKL Perbaikan'!BC22</f>
        <v>80</v>
      </c>
      <c r="P22" s="75">
        <f>'[2]AKL Perbaikan'!BR22</f>
        <v>78</v>
      </c>
      <c r="Q22" s="75">
        <f>'[2]AKL Perbaikan'!BY22</f>
        <v>82.5</v>
      </c>
      <c r="R22" s="237">
        <f>'[2]AKL Perbaikan'!CL22</f>
        <v>85</v>
      </c>
      <c r="S22" s="236">
        <f>'[2]AKL Perbaikan'!CS22</f>
        <v>81</v>
      </c>
      <c r="T22" s="75">
        <f>'[2]AKL Perbaikan'!DB22</f>
        <v>83.125</v>
      </c>
      <c r="U22" s="237">
        <f>'[2]AKL Perbaikan'!EC22</f>
        <v>80</v>
      </c>
      <c r="V22" s="236">
        <f>'[2]AKL Perbaikan'!EQ22</f>
        <v>81.243750000000006</v>
      </c>
      <c r="W22" s="75">
        <f>'[2]AKL Perbaikan'!EV22</f>
        <v>78.75</v>
      </c>
      <c r="X22" s="75">
        <f>'[2]AKL Perbaikan'!FA22</f>
        <v>77.25</v>
      </c>
      <c r="Y22" s="75">
        <f>'[2]AKL Perbaikan'!FF22</f>
        <v>77.565972222222229</v>
      </c>
      <c r="Z22" s="75">
        <f>'[2]AKL Perbaikan'!GA22</f>
        <v>82.53125</v>
      </c>
      <c r="AA22" s="237">
        <f>'[2]AKL Perbaikan'!IT22</f>
        <v>80.351746031746046</v>
      </c>
      <c r="AB22" s="238">
        <f t="shared" si="2"/>
        <v>80.887847883597885</v>
      </c>
      <c r="AC22" s="238">
        <f>'[2]AKL Perbaikan'!IX22</f>
        <v>87.1</v>
      </c>
      <c r="AD22" s="238">
        <f>'[2]AKL Perbaikan'!IY22</f>
        <v>83.4</v>
      </c>
      <c r="AE22" s="276" t="str">
        <f t="shared" si="1"/>
        <v>L U L U S</v>
      </c>
      <c r="AF22" s="152"/>
    </row>
    <row r="23" spans="1:32" ht="18.75" customHeight="1" x14ac:dyDescent="0.3">
      <c r="A23" s="40">
        <v>22</v>
      </c>
      <c r="B23" s="41">
        <v>19200246</v>
      </c>
      <c r="C23" s="41" t="s">
        <v>1457</v>
      </c>
      <c r="D23" s="41"/>
      <c r="E23" s="41" t="s">
        <v>1543</v>
      </c>
      <c r="F23" s="42" t="s">
        <v>1544</v>
      </c>
      <c r="G23" s="43" t="s">
        <v>1463</v>
      </c>
      <c r="H23" s="43" t="s">
        <v>1464</v>
      </c>
      <c r="I23" s="43"/>
      <c r="J23" s="43"/>
      <c r="K23" s="44" t="s">
        <v>1545</v>
      </c>
      <c r="L23" s="214" t="s">
        <v>1546</v>
      </c>
      <c r="M23" s="236">
        <f>'[2]AKL Perbaikan'!Y23</f>
        <v>87</v>
      </c>
      <c r="N23" s="75">
        <f>'[2]AKL Perbaikan'!AN23</f>
        <v>77</v>
      </c>
      <c r="O23" s="75">
        <f>'[2]AKL Perbaikan'!BC23</f>
        <v>80</v>
      </c>
      <c r="P23" s="75">
        <f>'[2]AKL Perbaikan'!BR23</f>
        <v>77</v>
      </c>
      <c r="Q23" s="75">
        <f>'[2]AKL Perbaikan'!BY23</f>
        <v>82</v>
      </c>
      <c r="R23" s="237">
        <f>'[2]AKL Perbaikan'!CL23</f>
        <v>75</v>
      </c>
      <c r="S23" s="236">
        <f>'[2]AKL Perbaikan'!CS23</f>
        <v>81</v>
      </c>
      <c r="T23" s="75">
        <f>'[2]AKL Perbaikan'!DB23</f>
        <v>82.224999999999994</v>
      </c>
      <c r="U23" s="237">
        <f>'[2]AKL Perbaikan'!EC23</f>
        <v>80</v>
      </c>
      <c r="V23" s="236">
        <f>'[2]AKL Perbaikan'!EQ23</f>
        <v>80.737499999999997</v>
      </c>
      <c r="W23" s="75">
        <f>'[2]AKL Perbaikan'!EV23</f>
        <v>78.25</v>
      </c>
      <c r="X23" s="75">
        <f>'[2]AKL Perbaikan'!FA23</f>
        <v>77.5</v>
      </c>
      <c r="Y23" s="75">
        <f>'[2]AKL Perbaikan'!FF23</f>
        <v>80.038194444444457</v>
      </c>
      <c r="Z23" s="75">
        <f>'[2]AKL Perbaikan'!GA23</f>
        <v>81.282968749999995</v>
      </c>
      <c r="AA23" s="237">
        <f>'[2]AKL Perbaikan'!IT23</f>
        <v>80.562619047619037</v>
      </c>
      <c r="AB23" s="238">
        <f t="shared" si="2"/>
        <v>79.973085482804237</v>
      </c>
      <c r="AC23" s="238">
        <f>'[2]AKL Perbaikan'!IX23</f>
        <v>77.199999999999989</v>
      </c>
      <c r="AD23" s="238">
        <f>'[2]AKL Perbaikan'!IY23</f>
        <v>80.564999999999998</v>
      </c>
      <c r="AE23" s="276" t="str">
        <f t="shared" si="1"/>
        <v>L U L U S</v>
      </c>
      <c r="AF23" s="152"/>
    </row>
    <row r="24" spans="1:32" ht="18.75" customHeight="1" x14ac:dyDescent="0.3">
      <c r="A24" s="40">
        <v>23</v>
      </c>
      <c r="B24" s="41">
        <v>19200247</v>
      </c>
      <c r="C24" s="41" t="s">
        <v>1458</v>
      </c>
      <c r="D24" s="41"/>
      <c r="E24" s="41" t="s">
        <v>1547</v>
      </c>
      <c r="F24" s="42" t="s">
        <v>1548</v>
      </c>
      <c r="G24" s="43" t="s">
        <v>1463</v>
      </c>
      <c r="H24" s="43" t="s">
        <v>1464</v>
      </c>
      <c r="I24" s="43"/>
      <c r="J24" s="43"/>
      <c r="K24" s="44" t="s">
        <v>1549</v>
      </c>
      <c r="L24" s="214" t="s">
        <v>1550</v>
      </c>
      <c r="M24" s="236">
        <f>'[2]AKL Perbaikan'!Y24</f>
        <v>84</v>
      </c>
      <c r="N24" s="75">
        <f>'[2]AKL Perbaikan'!AN24</f>
        <v>77</v>
      </c>
      <c r="O24" s="75">
        <f>'[2]AKL Perbaikan'!BC24</f>
        <v>80</v>
      </c>
      <c r="P24" s="75">
        <f>'[2]AKL Perbaikan'!BR24</f>
        <v>78</v>
      </c>
      <c r="Q24" s="75">
        <f>'[2]AKL Perbaikan'!BY24</f>
        <v>81.5</v>
      </c>
      <c r="R24" s="237">
        <f>'[2]AKL Perbaikan'!CL24</f>
        <v>75</v>
      </c>
      <c r="S24" s="236">
        <f>'[2]AKL Perbaikan'!CS24</f>
        <v>80.75</v>
      </c>
      <c r="T24" s="75">
        <f>'[2]AKL Perbaikan'!DB24</f>
        <v>80.337500000000006</v>
      </c>
      <c r="U24" s="237">
        <f>'[2]AKL Perbaikan'!EC24</f>
        <v>80</v>
      </c>
      <c r="V24" s="236">
        <f>'[2]AKL Perbaikan'!EQ24</f>
        <v>77.5</v>
      </c>
      <c r="W24" s="75">
        <f>'[2]AKL Perbaikan'!EV24</f>
        <v>78.25</v>
      </c>
      <c r="X24" s="75">
        <f>'[2]AKL Perbaikan'!FA24</f>
        <v>78.75</v>
      </c>
      <c r="Y24" s="75">
        <f>'[2]AKL Perbaikan'!FF24</f>
        <v>78.208333333333343</v>
      </c>
      <c r="Z24" s="75">
        <f>'[2]AKL Perbaikan'!GA24</f>
        <v>79.604531249999994</v>
      </c>
      <c r="AA24" s="237">
        <f>'[2]AKL Perbaikan'!IT24</f>
        <v>78.776375661375667</v>
      </c>
      <c r="AB24" s="238">
        <f t="shared" si="2"/>
        <v>79.178449349647266</v>
      </c>
      <c r="AC24" s="238">
        <f>'[2]AKL Perbaikan'!IX24</f>
        <v>77.199999999999989</v>
      </c>
      <c r="AD24" s="238">
        <f>'[2]AKL Perbaikan'!IY24</f>
        <v>80.599999999999994</v>
      </c>
      <c r="AE24" s="276" t="str">
        <f t="shared" si="1"/>
        <v>L U L U S</v>
      </c>
      <c r="AF24" s="152"/>
    </row>
    <row r="25" spans="1:32" ht="18.75" customHeight="1" x14ac:dyDescent="0.3">
      <c r="A25" s="40">
        <v>24</v>
      </c>
      <c r="B25" s="41">
        <v>19200248</v>
      </c>
      <c r="C25" s="41" t="s">
        <v>1459</v>
      </c>
      <c r="D25" s="41"/>
      <c r="E25" s="41" t="s">
        <v>1551</v>
      </c>
      <c r="F25" s="42" t="s">
        <v>1552</v>
      </c>
      <c r="G25" s="43" t="s">
        <v>1463</v>
      </c>
      <c r="H25" s="43" t="s">
        <v>1464</v>
      </c>
      <c r="I25" s="43"/>
      <c r="J25" s="43"/>
      <c r="K25" s="44" t="s">
        <v>1553</v>
      </c>
      <c r="L25" s="214" t="s">
        <v>1554</v>
      </c>
      <c r="M25" s="236">
        <f>'[2]AKL Perbaikan'!Y25</f>
        <v>80</v>
      </c>
      <c r="N25" s="75">
        <f>'[2]AKL Perbaikan'!AN25</f>
        <v>78</v>
      </c>
      <c r="O25" s="75">
        <f>'[2]AKL Perbaikan'!BC25</f>
        <v>80</v>
      </c>
      <c r="P25" s="75">
        <f>'[2]AKL Perbaikan'!BR25</f>
        <v>77</v>
      </c>
      <c r="Q25" s="75">
        <f>'[2]AKL Perbaikan'!BY25</f>
        <v>79.75</v>
      </c>
      <c r="R25" s="237">
        <f>'[2]AKL Perbaikan'!CL25</f>
        <v>75</v>
      </c>
      <c r="S25" s="236">
        <f>'[2]AKL Perbaikan'!CS25</f>
        <v>82</v>
      </c>
      <c r="T25" s="75">
        <f>'[2]AKL Perbaikan'!DB25</f>
        <v>79</v>
      </c>
      <c r="U25" s="237">
        <f>'[2]AKL Perbaikan'!EC25</f>
        <v>76</v>
      </c>
      <c r="V25" s="236">
        <f>'[2]AKL Perbaikan'!EQ25</f>
        <v>79.5</v>
      </c>
      <c r="W25" s="75">
        <f>'[2]AKL Perbaikan'!EV25</f>
        <v>78</v>
      </c>
      <c r="X25" s="75">
        <f>'[2]AKL Perbaikan'!FA25</f>
        <v>77</v>
      </c>
      <c r="Y25" s="75">
        <f>'[2]AKL Perbaikan'!FF25</f>
        <v>76.75</v>
      </c>
      <c r="Z25" s="75">
        <f>'[2]AKL Perbaikan'!GA25</f>
        <v>78.09375</v>
      </c>
      <c r="AA25" s="237">
        <f>'[2]AKL Perbaikan'!IT25</f>
        <v>78.176111111111112</v>
      </c>
      <c r="AB25" s="238">
        <f t="shared" si="2"/>
        <v>78.284657407407408</v>
      </c>
      <c r="AC25" s="238">
        <f>'[2]AKL Perbaikan'!IX25</f>
        <v>77.199999999999989</v>
      </c>
      <c r="AD25" s="238">
        <f>'[2]AKL Perbaikan'!IY25</f>
        <v>81.8</v>
      </c>
      <c r="AE25" s="276" t="str">
        <f t="shared" si="1"/>
        <v>L U L U S</v>
      </c>
      <c r="AF25" s="152"/>
    </row>
    <row r="26" spans="1:32" ht="18.75" customHeight="1" x14ac:dyDescent="0.3">
      <c r="A26" s="40">
        <v>25</v>
      </c>
      <c r="B26" s="41">
        <v>19200250</v>
      </c>
      <c r="C26" s="41" t="s">
        <v>1460</v>
      </c>
      <c r="D26" s="41"/>
      <c r="E26" s="41" t="s">
        <v>1555</v>
      </c>
      <c r="F26" s="42" t="s">
        <v>1556</v>
      </c>
      <c r="G26" s="43" t="s">
        <v>1463</v>
      </c>
      <c r="H26" s="43" t="s">
        <v>1464</v>
      </c>
      <c r="I26" s="43"/>
      <c r="J26" s="43"/>
      <c r="K26" s="44" t="s">
        <v>1557</v>
      </c>
      <c r="L26" s="214" t="s">
        <v>355</v>
      </c>
      <c r="M26" s="236">
        <f>'[2]AKL Perbaikan'!Y26</f>
        <v>88</v>
      </c>
      <c r="N26" s="75">
        <f>'[2]AKL Perbaikan'!AN26</f>
        <v>77</v>
      </c>
      <c r="O26" s="75">
        <f>'[2]AKL Perbaikan'!BC26</f>
        <v>80</v>
      </c>
      <c r="P26" s="75">
        <f>'[2]AKL Perbaikan'!BR26</f>
        <v>77</v>
      </c>
      <c r="Q26" s="75">
        <f>'[2]AKL Perbaikan'!BY26</f>
        <v>81.25</v>
      </c>
      <c r="R26" s="237">
        <f>'[2]AKL Perbaikan'!CL26</f>
        <v>75</v>
      </c>
      <c r="S26" s="236">
        <f>'[2]AKL Perbaikan'!CS26</f>
        <v>82.666666666666671</v>
      </c>
      <c r="T26" s="75">
        <f>'[2]AKL Perbaikan'!DB26</f>
        <v>80.875</v>
      </c>
      <c r="U26" s="237">
        <f>'[2]AKL Perbaikan'!EC26</f>
        <v>76</v>
      </c>
      <c r="V26" s="236">
        <f>'[2]AKL Perbaikan'!EQ26</f>
        <v>76</v>
      </c>
      <c r="W26" s="75">
        <f>'[2]AKL Perbaikan'!EV26</f>
        <v>78.5</v>
      </c>
      <c r="X26" s="75">
        <f>'[2]AKL Perbaikan'!FA26</f>
        <v>79.25</v>
      </c>
      <c r="Y26" s="75">
        <f>'[2]AKL Perbaikan'!FF26</f>
        <v>76</v>
      </c>
      <c r="Z26" s="75">
        <f>'[2]AKL Perbaikan'!GA26</f>
        <v>81.032270220588231</v>
      </c>
      <c r="AA26" s="237">
        <f>'[2]AKL Perbaikan'!IT26</f>
        <v>79.442539682539675</v>
      </c>
      <c r="AB26" s="238">
        <f t="shared" si="2"/>
        <v>79.201098437986303</v>
      </c>
      <c r="AC26" s="238">
        <f>'[2]AKL Perbaikan'!IX26</f>
        <v>77.199999999999989</v>
      </c>
      <c r="AD26" s="238">
        <f>'[2]AKL Perbaikan'!IY26</f>
        <v>83.265000000000001</v>
      </c>
      <c r="AE26" s="276" t="str">
        <f t="shared" si="1"/>
        <v>L U L U S</v>
      </c>
      <c r="AF26" s="152"/>
    </row>
    <row r="27" spans="1:32" ht="18.75" customHeight="1" x14ac:dyDescent="0.3">
      <c r="A27" s="40">
        <v>1</v>
      </c>
      <c r="B27" s="41">
        <v>19200252</v>
      </c>
      <c r="C27" s="41" t="s">
        <v>1096</v>
      </c>
      <c r="D27" s="41"/>
      <c r="E27" s="41" t="s">
        <v>985</v>
      </c>
      <c r="F27" s="42" t="s">
        <v>986</v>
      </c>
      <c r="G27" s="43" t="s">
        <v>987</v>
      </c>
      <c r="H27" s="43" t="s">
        <v>857</v>
      </c>
      <c r="I27" s="43"/>
      <c r="J27" s="43"/>
      <c r="K27" s="44" t="s">
        <v>345</v>
      </c>
      <c r="L27" s="214" t="s">
        <v>988</v>
      </c>
      <c r="M27" s="236">
        <f>'[2]OTKP Perbaikan'!Y2</f>
        <v>84</v>
      </c>
      <c r="N27" s="75">
        <f>'[2]OTKP Perbaikan'!AN2</f>
        <v>78</v>
      </c>
      <c r="O27" s="75">
        <f>'[2]OTKP Perbaikan'!BC2</f>
        <v>80</v>
      </c>
      <c r="P27" s="75">
        <f>'[2]OTKP Perbaikan'!BR2</f>
        <v>77</v>
      </c>
      <c r="Q27" s="75">
        <f>'[2]OTKP Perbaikan'!BY2</f>
        <v>78</v>
      </c>
      <c r="R27" s="237">
        <f>'[2]OTKP Perbaikan'!CL2</f>
        <v>80</v>
      </c>
      <c r="S27" s="236">
        <f>'[2]OTKP Perbaikan'!CS2</f>
        <v>79.5</v>
      </c>
      <c r="T27" s="75">
        <f>'[2]OTKP Perbaikan'!DB2</f>
        <v>77.625</v>
      </c>
      <c r="U27" s="237">
        <f>'[2]OTKP Perbaikan'!EC2</f>
        <v>80</v>
      </c>
      <c r="V27" s="236">
        <f>'[2]OTKP Perbaikan'!EQ2</f>
        <v>81.25</v>
      </c>
      <c r="W27" s="75">
        <f>'[2]OTKP Perbaikan'!EV2</f>
        <v>78.25</v>
      </c>
      <c r="X27" s="75">
        <f>'[2]OTKP Perbaikan'!FA2</f>
        <v>78.5</v>
      </c>
      <c r="Y27" s="75">
        <f>'[2]OTKP Perbaikan'!FF2</f>
        <v>79.5</v>
      </c>
      <c r="Z27" s="75">
        <f>'[2]OTKP Perbaikan'!GA2</f>
        <v>79.583333333333329</v>
      </c>
      <c r="AA27" s="237">
        <f>'[2]OTKP Perbaikan'!IO2</f>
        <v>81.537037037037038</v>
      </c>
      <c r="AB27" s="238">
        <f t="shared" si="2"/>
        <v>79.516358024691343</v>
      </c>
      <c r="AC27" s="238">
        <f>'[2]OTKP Perbaikan'!IS2</f>
        <v>88.05</v>
      </c>
      <c r="AD27" s="238">
        <f>'[2]OTKP Perbaikan'!IT2</f>
        <v>83.5</v>
      </c>
      <c r="AE27" s="276" t="str">
        <f t="shared" si="1"/>
        <v>L U L U S</v>
      </c>
      <c r="AF27" s="152"/>
    </row>
    <row r="28" spans="1:32" ht="18.75" customHeight="1" x14ac:dyDescent="0.3">
      <c r="A28" s="84">
        <v>2</v>
      </c>
      <c r="B28" s="85">
        <v>19200253</v>
      </c>
      <c r="C28" s="85" t="s">
        <v>1097</v>
      </c>
      <c r="D28" s="85"/>
      <c r="E28" s="85" t="s">
        <v>989</v>
      </c>
      <c r="F28" s="86" t="s">
        <v>990</v>
      </c>
      <c r="G28" s="87" t="s">
        <v>987</v>
      </c>
      <c r="H28" s="87" t="s">
        <v>857</v>
      </c>
      <c r="I28" s="87"/>
      <c r="J28" s="87"/>
      <c r="K28" s="88" t="s">
        <v>991</v>
      </c>
      <c r="L28" s="215" t="s">
        <v>992</v>
      </c>
      <c r="M28" s="232">
        <f>'[2]OTKP Perbaikan'!Y3</f>
        <v>84</v>
      </c>
      <c r="N28" s="119">
        <f>'[2]OTKP Perbaikan'!AN3</f>
        <v>76</v>
      </c>
      <c r="O28" s="119">
        <f>'[2]OTKP Perbaikan'!BC3</f>
        <v>80</v>
      </c>
      <c r="P28" s="119">
        <f>'[2]OTKP Perbaikan'!BR3</f>
        <v>77</v>
      </c>
      <c r="Q28" s="119">
        <f>'[2]OTKP Perbaikan'!BY3</f>
        <v>77.25</v>
      </c>
      <c r="R28" s="227">
        <f>'[2]OTKP Perbaikan'!CL3</f>
        <v>80</v>
      </c>
      <c r="S28" s="232">
        <f>'[2]OTKP Perbaikan'!CS3</f>
        <v>78.5</v>
      </c>
      <c r="T28" s="119">
        <f>'[2]OTKP Perbaikan'!DB3</f>
        <v>76.5</v>
      </c>
      <c r="U28" s="227">
        <f>'[2]OTKP Perbaikan'!EC3</f>
        <v>80</v>
      </c>
      <c r="V28" s="232">
        <f>'[2]OTKP Perbaikan'!EQ3</f>
        <v>78</v>
      </c>
      <c r="W28" s="119">
        <f>'[2]OTKP Perbaikan'!EV3</f>
        <v>77.75</v>
      </c>
      <c r="X28" s="119">
        <f>'[2]OTKP Perbaikan'!FA3</f>
        <v>77.25</v>
      </c>
      <c r="Y28" s="119">
        <f>'[2]OTKP Perbaikan'!FF3</f>
        <v>76.5</v>
      </c>
      <c r="Z28" s="262">
        <f>'[2]OTKP Perbaikan'!GA3</f>
        <v>78.75</v>
      </c>
      <c r="AA28" s="263">
        <f>'[2]OTKP Perbaikan'!IO3</f>
        <v>79.100000000000009</v>
      </c>
      <c r="AB28" s="228">
        <f t="shared" si="0"/>
        <v>78.44</v>
      </c>
      <c r="AC28" s="228">
        <f>'[2]OTKP Perbaikan'!IS3</f>
        <v>86.85</v>
      </c>
      <c r="AD28" s="228">
        <f>'[2]OTKP Perbaikan'!IT3</f>
        <v>78.3</v>
      </c>
      <c r="AE28" s="277" t="str">
        <f t="shared" si="1"/>
        <v>L U L U S</v>
      </c>
      <c r="AF28" s="152"/>
    </row>
    <row r="29" spans="1:32" ht="18.75" customHeight="1" x14ac:dyDescent="0.3">
      <c r="A29" s="84">
        <v>3</v>
      </c>
      <c r="B29" s="85">
        <v>19200254</v>
      </c>
      <c r="C29" s="85" t="s">
        <v>1098</v>
      </c>
      <c r="D29" s="85"/>
      <c r="E29" s="85" t="s">
        <v>993</v>
      </c>
      <c r="F29" s="86" t="s">
        <v>994</v>
      </c>
      <c r="G29" s="87" t="s">
        <v>987</v>
      </c>
      <c r="H29" s="87" t="s">
        <v>857</v>
      </c>
      <c r="I29" s="87"/>
      <c r="J29" s="87"/>
      <c r="K29" s="127" t="s">
        <v>995</v>
      </c>
      <c r="L29" s="216" t="s">
        <v>996</v>
      </c>
      <c r="M29" s="232">
        <f>'[2]OTKP Perbaikan'!Y4</f>
        <v>80</v>
      </c>
      <c r="N29" s="119">
        <f>'[2]OTKP Perbaikan'!AN4</f>
        <v>75</v>
      </c>
      <c r="O29" s="119">
        <f>'[2]OTKP Perbaikan'!BC4</f>
        <v>80</v>
      </c>
      <c r="P29" s="119">
        <f>'[2]OTKP Perbaikan'!BR4</f>
        <v>78</v>
      </c>
      <c r="Q29" s="119">
        <f>'[2]OTKP Perbaikan'!BY4</f>
        <v>80</v>
      </c>
      <c r="R29" s="227">
        <f>'[2]OTKP Perbaikan'!CL4</f>
        <v>79</v>
      </c>
      <c r="S29" s="232">
        <f>'[2]OTKP Perbaikan'!CS4</f>
        <v>77.25</v>
      </c>
      <c r="T29" s="119">
        <f>'[2]OTKP Perbaikan'!DB4</f>
        <v>78.625</v>
      </c>
      <c r="U29" s="227">
        <f>'[2]OTKP Perbaikan'!EC4</f>
        <v>76</v>
      </c>
      <c r="V29" s="232">
        <f>'[2]OTKP Perbaikan'!EQ4</f>
        <v>78.25</v>
      </c>
      <c r="W29" s="119">
        <f>'[2]OTKP Perbaikan'!EV4</f>
        <v>78</v>
      </c>
      <c r="X29" s="119">
        <f>'[2]OTKP Perbaikan'!FA4</f>
        <v>78.75</v>
      </c>
      <c r="Y29" s="119">
        <f>'[2]OTKP Perbaikan'!FF4</f>
        <v>76</v>
      </c>
      <c r="Z29" s="262">
        <f>'[2]OTKP Perbaikan'!GA4</f>
        <v>78.583333333333329</v>
      </c>
      <c r="AA29" s="263">
        <f>'[2]OTKP Perbaikan'!IO4</f>
        <v>79.329629629629636</v>
      </c>
      <c r="AB29" s="228">
        <f t="shared" si="0"/>
        <v>78.185864197530861</v>
      </c>
      <c r="AC29" s="228">
        <f>'[2]OTKP Perbaikan'!IS4</f>
        <v>86.579999999999984</v>
      </c>
      <c r="AD29" s="228">
        <f>'[2]OTKP Perbaikan'!IT4</f>
        <v>82.8</v>
      </c>
      <c r="AE29" s="277" t="str">
        <f t="shared" si="1"/>
        <v>L U L U S</v>
      </c>
      <c r="AF29" s="152"/>
    </row>
    <row r="30" spans="1:32" ht="18.75" customHeight="1" x14ac:dyDescent="0.3">
      <c r="A30" s="84">
        <v>4</v>
      </c>
      <c r="B30" s="85">
        <v>19200256</v>
      </c>
      <c r="C30" s="85" t="s">
        <v>1099</v>
      </c>
      <c r="D30" s="85"/>
      <c r="E30" s="85" t="s">
        <v>997</v>
      </c>
      <c r="F30" s="86" t="s">
        <v>998</v>
      </c>
      <c r="G30" s="87" t="s">
        <v>987</v>
      </c>
      <c r="H30" s="87" t="s">
        <v>857</v>
      </c>
      <c r="I30" s="87"/>
      <c r="J30" s="87"/>
      <c r="K30" s="88" t="s">
        <v>991</v>
      </c>
      <c r="L30" s="215" t="s">
        <v>999</v>
      </c>
      <c r="M30" s="232">
        <f>'[2]OTKP Perbaikan'!Y5</f>
        <v>82</v>
      </c>
      <c r="N30" s="119">
        <f>'[2]OTKP Perbaikan'!AN5</f>
        <v>75</v>
      </c>
      <c r="O30" s="119">
        <f>'[2]OTKP Perbaikan'!BC5</f>
        <v>80</v>
      </c>
      <c r="P30" s="119">
        <f>'[2]OTKP Perbaikan'!BR5</f>
        <v>77</v>
      </c>
      <c r="Q30" s="119">
        <f>'[2]OTKP Perbaikan'!BY5</f>
        <v>79</v>
      </c>
      <c r="R30" s="227">
        <f>'[2]OTKP Perbaikan'!CL5</f>
        <v>80</v>
      </c>
      <c r="S30" s="232">
        <f>'[2]OTKP Perbaikan'!CS5</f>
        <v>78.75</v>
      </c>
      <c r="T30" s="119">
        <f>'[2]OTKP Perbaikan'!DB5</f>
        <v>76.5</v>
      </c>
      <c r="U30" s="227">
        <f>'[2]OTKP Perbaikan'!EC5</f>
        <v>80</v>
      </c>
      <c r="V30" s="232">
        <f>'[2]OTKP Perbaikan'!EQ5</f>
        <v>79</v>
      </c>
      <c r="W30" s="119">
        <f>'[2]OTKP Perbaikan'!EV5</f>
        <v>77.5</v>
      </c>
      <c r="X30" s="119">
        <f>'[2]OTKP Perbaikan'!FA5</f>
        <v>77.5</v>
      </c>
      <c r="Y30" s="119">
        <f>'[2]OTKP Perbaikan'!FF5</f>
        <v>75.75</v>
      </c>
      <c r="Z30" s="262">
        <f>'[2]OTKP Perbaikan'!GA5</f>
        <v>78.833333333333329</v>
      </c>
      <c r="AA30" s="263">
        <f>'[2]OTKP Perbaikan'!IO5</f>
        <v>78.274074074074065</v>
      </c>
      <c r="AB30" s="228">
        <f t="shared" si="0"/>
        <v>78.340493827160486</v>
      </c>
      <c r="AC30" s="228">
        <f>'[2]OTKP Perbaikan'!IS5</f>
        <v>86.699999999999989</v>
      </c>
      <c r="AD30" s="228">
        <f>'[2]OTKP Perbaikan'!IT5</f>
        <v>84.5</v>
      </c>
      <c r="AE30" s="277" t="str">
        <f t="shared" si="1"/>
        <v>L U L U S</v>
      </c>
      <c r="AF30" s="152"/>
    </row>
    <row r="31" spans="1:32" ht="18.75" customHeight="1" x14ac:dyDescent="0.3">
      <c r="A31" s="84">
        <v>5</v>
      </c>
      <c r="B31" s="85">
        <v>19200257</v>
      </c>
      <c r="C31" s="85" t="s">
        <v>1100</v>
      </c>
      <c r="D31" s="85"/>
      <c r="E31" s="85" t="s">
        <v>1000</v>
      </c>
      <c r="F31" s="88" t="s">
        <v>1001</v>
      </c>
      <c r="G31" s="87" t="s">
        <v>987</v>
      </c>
      <c r="H31" s="87" t="s">
        <v>857</v>
      </c>
      <c r="I31" s="87"/>
      <c r="J31" s="87"/>
      <c r="K31" s="88" t="s">
        <v>1002</v>
      </c>
      <c r="L31" s="215" t="s">
        <v>1003</v>
      </c>
      <c r="M31" s="232">
        <f>'[2]OTKP Perbaikan'!Y6</f>
        <v>88</v>
      </c>
      <c r="N31" s="119">
        <f>'[2]OTKP Perbaikan'!AN6</f>
        <v>77</v>
      </c>
      <c r="O31" s="119">
        <f>'[2]OTKP Perbaikan'!BC6</f>
        <v>80</v>
      </c>
      <c r="P31" s="119">
        <f>'[2]OTKP Perbaikan'!BR6</f>
        <v>78</v>
      </c>
      <c r="Q31" s="119">
        <f>'[2]OTKP Perbaikan'!BY6</f>
        <v>80</v>
      </c>
      <c r="R31" s="227">
        <f>'[2]OTKP Perbaikan'!CL6</f>
        <v>80</v>
      </c>
      <c r="S31" s="232">
        <f>'[2]OTKP Perbaikan'!CS6</f>
        <v>83.25</v>
      </c>
      <c r="T31" s="119">
        <f>'[2]OTKP Perbaikan'!DB6</f>
        <v>79.125</v>
      </c>
      <c r="U31" s="227">
        <f>'[2]OTKP Perbaikan'!EC6</f>
        <v>80</v>
      </c>
      <c r="V31" s="232">
        <f>'[2]OTKP Perbaikan'!EQ6</f>
        <v>79.75</v>
      </c>
      <c r="W31" s="119">
        <f>'[2]OTKP Perbaikan'!EV6</f>
        <v>78.75</v>
      </c>
      <c r="X31" s="119">
        <f>'[2]OTKP Perbaikan'!FA6</f>
        <v>79.5</v>
      </c>
      <c r="Y31" s="119">
        <f>'[2]OTKP Perbaikan'!FF6</f>
        <v>79.5</v>
      </c>
      <c r="Z31" s="262">
        <f>'[2]OTKP Perbaikan'!GA6</f>
        <v>80.583333333333329</v>
      </c>
      <c r="AA31" s="263">
        <f>'[2]OTKP Perbaikan'!IO6</f>
        <v>80.181481481481498</v>
      </c>
      <c r="AB31" s="228">
        <f t="shared" si="0"/>
        <v>80.242654320987654</v>
      </c>
      <c r="AC31" s="228">
        <f>'[2]OTKP Perbaikan'!IS6</f>
        <v>87.47999999999999</v>
      </c>
      <c r="AD31" s="228">
        <f>'[2]OTKP Perbaikan'!IT6</f>
        <v>85.9</v>
      </c>
      <c r="AE31" s="277" t="str">
        <f t="shared" si="1"/>
        <v>L U L U S</v>
      </c>
      <c r="AF31" s="152"/>
    </row>
    <row r="32" spans="1:32" ht="18.75" customHeight="1" x14ac:dyDescent="0.3">
      <c r="A32" s="84">
        <v>6</v>
      </c>
      <c r="B32" s="85">
        <v>19200258</v>
      </c>
      <c r="C32" s="85" t="s">
        <v>1101</v>
      </c>
      <c r="D32" s="85"/>
      <c r="E32" s="85" t="s">
        <v>1004</v>
      </c>
      <c r="F32" s="127" t="s">
        <v>1005</v>
      </c>
      <c r="G32" s="87" t="s">
        <v>987</v>
      </c>
      <c r="H32" s="87" t="s">
        <v>857</v>
      </c>
      <c r="I32" s="87"/>
      <c r="J32" s="87"/>
      <c r="K32" s="127" t="s">
        <v>1006</v>
      </c>
      <c r="L32" s="216" t="s">
        <v>1007</v>
      </c>
      <c r="M32" s="232">
        <f>'[2]OTKP Perbaikan'!Y7</f>
        <v>90</v>
      </c>
      <c r="N32" s="119">
        <f>'[2]OTKP Perbaikan'!AN7</f>
        <v>80</v>
      </c>
      <c r="O32" s="119">
        <f>'[2]OTKP Perbaikan'!BC7</f>
        <v>90</v>
      </c>
      <c r="P32" s="119">
        <f>'[2]OTKP Perbaikan'!BR7</f>
        <v>80</v>
      </c>
      <c r="Q32" s="119">
        <f>'[2]OTKP Perbaikan'!BY7</f>
        <v>87.5</v>
      </c>
      <c r="R32" s="227">
        <f>'[2]OTKP Perbaikan'!CL7</f>
        <v>82</v>
      </c>
      <c r="S32" s="232">
        <f>'[2]OTKP Perbaikan'!CS7</f>
        <v>83</v>
      </c>
      <c r="T32" s="119">
        <f>'[2]OTKP Perbaikan'!DB7</f>
        <v>85.375</v>
      </c>
      <c r="U32" s="227">
        <f>'[2]OTKP Perbaikan'!EC7</f>
        <v>80</v>
      </c>
      <c r="V32" s="232">
        <f>'[2]OTKP Perbaikan'!EQ7</f>
        <v>81.5</v>
      </c>
      <c r="W32" s="119">
        <f>'[2]OTKP Perbaikan'!EV7</f>
        <v>90</v>
      </c>
      <c r="X32" s="119">
        <f>'[2]OTKP Perbaikan'!FA7</f>
        <v>90</v>
      </c>
      <c r="Y32" s="119">
        <f>'[2]OTKP Perbaikan'!FF7</f>
        <v>80</v>
      </c>
      <c r="Z32" s="262">
        <f>'[2]OTKP Perbaikan'!GA7</f>
        <v>82.666666666666671</v>
      </c>
      <c r="AA32" s="263">
        <f>'[2]OTKP Perbaikan'!IO7</f>
        <v>85.548148148148144</v>
      </c>
      <c r="AB32" s="228">
        <f t="shared" si="0"/>
        <v>84.50598765432099</v>
      </c>
      <c r="AC32" s="228">
        <f>'[2]OTKP Perbaikan'!IS7</f>
        <v>95.95</v>
      </c>
      <c r="AD32" s="228">
        <f>'[2]OTKP Perbaikan'!IT7</f>
        <v>90.165000000000006</v>
      </c>
      <c r="AE32" s="277" t="str">
        <f t="shared" si="1"/>
        <v>L U L U S</v>
      </c>
      <c r="AF32" s="152"/>
    </row>
    <row r="33" spans="1:32" ht="18.75" customHeight="1" x14ac:dyDescent="0.3">
      <c r="A33" s="84">
        <v>7</v>
      </c>
      <c r="B33" s="85">
        <v>19200259</v>
      </c>
      <c r="C33" s="85" t="s">
        <v>1102</v>
      </c>
      <c r="D33" s="85"/>
      <c r="E33" s="85" t="s">
        <v>1008</v>
      </c>
      <c r="F33" s="127" t="s">
        <v>1009</v>
      </c>
      <c r="G33" s="87" t="s">
        <v>987</v>
      </c>
      <c r="H33" s="87" t="s">
        <v>857</v>
      </c>
      <c r="I33" s="87"/>
      <c r="J33" s="87"/>
      <c r="K33" s="127" t="s">
        <v>1010</v>
      </c>
      <c r="L33" s="216" t="s">
        <v>1011</v>
      </c>
      <c r="M33" s="232">
        <f>'[2]OTKP Perbaikan'!Y8</f>
        <v>86</v>
      </c>
      <c r="N33" s="119">
        <f>'[2]OTKP Perbaikan'!AN8</f>
        <v>78</v>
      </c>
      <c r="O33" s="119">
        <f>'[2]OTKP Perbaikan'!BC8</f>
        <v>80</v>
      </c>
      <c r="P33" s="119">
        <f>'[2]OTKP Perbaikan'!BR8</f>
        <v>77</v>
      </c>
      <c r="Q33" s="119">
        <f>'[2]OTKP Perbaikan'!BY8</f>
        <v>76.25</v>
      </c>
      <c r="R33" s="227">
        <f>'[2]OTKP Perbaikan'!CL8</f>
        <v>79</v>
      </c>
      <c r="S33" s="232">
        <f>'[2]OTKP Perbaikan'!CS8</f>
        <v>78</v>
      </c>
      <c r="T33" s="119">
        <f>'[2]OTKP Perbaikan'!DB8</f>
        <v>75.75</v>
      </c>
      <c r="U33" s="227">
        <f>'[2]OTKP Perbaikan'!EC8</f>
        <v>80</v>
      </c>
      <c r="V33" s="232">
        <f>'[2]OTKP Perbaikan'!EQ8</f>
        <v>77.75</v>
      </c>
      <c r="W33" s="119">
        <f>'[2]OTKP Perbaikan'!EV8</f>
        <v>77.5</v>
      </c>
      <c r="X33" s="119">
        <f>'[2]OTKP Perbaikan'!FA8</f>
        <v>77.5</v>
      </c>
      <c r="Y33" s="119">
        <f>'[2]OTKP Perbaikan'!FF8</f>
        <v>76.25</v>
      </c>
      <c r="Z33" s="262">
        <f>'[2]OTKP Perbaikan'!GA8</f>
        <v>76.083333333333329</v>
      </c>
      <c r="AA33" s="263">
        <f>'[2]OTKP Perbaikan'!IO8</f>
        <v>80.211111111111123</v>
      </c>
      <c r="AB33" s="228">
        <f t="shared" si="0"/>
        <v>78.352962962962962</v>
      </c>
      <c r="AC33" s="228">
        <f>'[2]OTKP Perbaikan'!IS8</f>
        <v>87.899999999999991</v>
      </c>
      <c r="AD33" s="228">
        <f>'[2]OTKP Perbaikan'!IT8</f>
        <v>76.7</v>
      </c>
      <c r="AE33" s="277" t="str">
        <f t="shared" si="1"/>
        <v>L U L U S</v>
      </c>
      <c r="AF33" s="152"/>
    </row>
    <row r="34" spans="1:32" ht="18.75" customHeight="1" x14ac:dyDescent="0.3">
      <c r="A34" s="84">
        <v>8</v>
      </c>
      <c r="B34" s="85">
        <v>19200260</v>
      </c>
      <c r="C34" s="85" t="s">
        <v>1103</v>
      </c>
      <c r="D34" s="85"/>
      <c r="E34" s="85" t="s">
        <v>1012</v>
      </c>
      <c r="F34" s="88" t="s">
        <v>1013</v>
      </c>
      <c r="G34" s="87" t="s">
        <v>987</v>
      </c>
      <c r="H34" s="87" t="s">
        <v>857</v>
      </c>
      <c r="I34" s="87"/>
      <c r="J34" s="87"/>
      <c r="K34" s="88" t="s">
        <v>1014</v>
      </c>
      <c r="L34" s="215" t="s">
        <v>1015</v>
      </c>
      <c r="M34" s="232">
        <f>'[2]OTKP Perbaikan'!Y9</f>
        <v>85</v>
      </c>
      <c r="N34" s="119">
        <f>'[2]OTKP Perbaikan'!AN9</f>
        <v>78</v>
      </c>
      <c r="O34" s="119">
        <f>'[2]OTKP Perbaikan'!BC9</f>
        <v>80</v>
      </c>
      <c r="P34" s="119">
        <f>'[2]OTKP Perbaikan'!BR9</f>
        <v>80</v>
      </c>
      <c r="Q34" s="119">
        <f>'[2]OTKP Perbaikan'!BY9</f>
        <v>82.25</v>
      </c>
      <c r="R34" s="227">
        <f>'[2]OTKP Perbaikan'!CL9</f>
        <v>80</v>
      </c>
      <c r="S34" s="232">
        <f>'[2]OTKP Perbaikan'!CS9</f>
        <v>80</v>
      </c>
      <c r="T34" s="119">
        <f>'[2]OTKP Perbaikan'!DB9</f>
        <v>77.375</v>
      </c>
      <c r="U34" s="227">
        <f>'[2]OTKP Perbaikan'!EC9</f>
        <v>80</v>
      </c>
      <c r="V34" s="232">
        <f>'[2]OTKP Perbaikan'!EQ9</f>
        <v>79.75</v>
      </c>
      <c r="W34" s="119">
        <f>'[2]OTKP Perbaikan'!EV9</f>
        <v>78.75</v>
      </c>
      <c r="X34" s="119">
        <f>'[2]OTKP Perbaikan'!FA9</f>
        <v>78.5</v>
      </c>
      <c r="Y34" s="119">
        <f>'[2]OTKP Perbaikan'!FF9</f>
        <v>76.25</v>
      </c>
      <c r="Z34" s="262">
        <f>'[2]OTKP Perbaikan'!GA9</f>
        <v>80.916666666666671</v>
      </c>
      <c r="AA34" s="263">
        <f>'[2]OTKP Perbaikan'!IO9</f>
        <v>78.333333333333329</v>
      </c>
      <c r="AB34" s="228">
        <f t="shared" si="0"/>
        <v>79.674999999999997</v>
      </c>
      <c r="AC34" s="228">
        <f>'[2]OTKP Perbaikan'!IS9</f>
        <v>87</v>
      </c>
      <c r="AD34" s="228">
        <f>'[2]OTKP Perbaikan'!IT9</f>
        <v>83.5</v>
      </c>
      <c r="AE34" s="277" t="str">
        <f t="shared" si="1"/>
        <v>L U L U S</v>
      </c>
      <c r="AF34" s="152"/>
    </row>
    <row r="35" spans="1:32" ht="18.75" customHeight="1" x14ac:dyDescent="0.3">
      <c r="A35" s="84">
        <v>9</v>
      </c>
      <c r="B35" s="85">
        <v>19200261</v>
      </c>
      <c r="C35" s="85" t="s">
        <v>1104</v>
      </c>
      <c r="D35" s="85"/>
      <c r="E35" s="85" t="s">
        <v>1016</v>
      </c>
      <c r="F35" s="88" t="s">
        <v>1017</v>
      </c>
      <c r="G35" s="87" t="s">
        <v>987</v>
      </c>
      <c r="H35" s="87" t="s">
        <v>857</v>
      </c>
      <c r="I35" s="87"/>
      <c r="J35" s="87"/>
      <c r="K35" s="88" t="s">
        <v>1018</v>
      </c>
      <c r="L35" s="215" t="s">
        <v>1019</v>
      </c>
      <c r="M35" s="232">
        <f>'[2]OTKP Perbaikan'!Y10</f>
        <v>82</v>
      </c>
      <c r="N35" s="119">
        <f>'[2]OTKP Perbaikan'!AN10</f>
        <v>78</v>
      </c>
      <c r="O35" s="119">
        <f>'[2]OTKP Perbaikan'!BC10</f>
        <v>80</v>
      </c>
      <c r="P35" s="119">
        <f>'[2]OTKP Perbaikan'!BR10</f>
        <v>77</v>
      </c>
      <c r="Q35" s="119">
        <f>'[2]OTKP Perbaikan'!BY10</f>
        <v>77.75</v>
      </c>
      <c r="R35" s="227">
        <f>'[2]OTKP Perbaikan'!CL10</f>
        <v>80</v>
      </c>
      <c r="S35" s="232">
        <f>'[2]OTKP Perbaikan'!CS10</f>
        <v>79.5</v>
      </c>
      <c r="T35" s="119">
        <f>'[2]OTKP Perbaikan'!DB10</f>
        <v>75.75</v>
      </c>
      <c r="U35" s="227">
        <f>'[2]OTKP Perbaikan'!EC10</f>
        <v>80</v>
      </c>
      <c r="V35" s="232">
        <f>'[2]OTKP Perbaikan'!EQ10</f>
        <v>78</v>
      </c>
      <c r="W35" s="119">
        <f>'[2]OTKP Perbaikan'!EV10</f>
        <v>78.5</v>
      </c>
      <c r="X35" s="119">
        <f>'[2]OTKP Perbaikan'!FA10</f>
        <v>78.25</v>
      </c>
      <c r="Y35" s="119">
        <f>'[2]OTKP Perbaikan'!FF10</f>
        <v>77</v>
      </c>
      <c r="Z35" s="262">
        <f>'[2]OTKP Perbaikan'!GA10</f>
        <v>78.416666666666671</v>
      </c>
      <c r="AA35" s="263">
        <f>'[2]OTKP Perbaikan'!IO10</f>
        <v>77.999999999999986</v>
      </c>
      <c r="AB35" s="228">
        <f t="shared" si="0"/>
        <v>78.544444444444451</v>
      </c>
      <c r="AC35" s="228">
        <f>'[2]OTKP Perbaikan'!IS10</f>
        <v>87.149999999999991</v>
      </c>
      <c r="AD35" s="228">
        <f>'[2]OTKP Perbaikan'!IT10</f>
        <v>79.400000000000006</v>
      </c>
      <c r="AE35" s="277" t="str">
        <f t="shared" si="1"/>
        <v>L U L U S</v>
      </c>
      <c r="AF35" s="152"/>
    </row>
    <row r="36" spans="1:32" ht="18.75" customHeight="1" x14ac:dyDescent="0.3">
      <c r="A36" s="84">
        <v>10</v>
      </c>
      <c r="B36" s="85">
        <v>19200262</v>
      </c>
      <c r="C36" s="85" t="s">
        <v>1105</v>
      </c>
      <c r="D36" s="85"/>
      <c r="E36" s="85" t="s">
        <v>1020</v>
      </c>
      <c r="F36" s="129" t="s">
        <v>1021</v>
      </c>
      <c r="G36" s="87" t="s">
        <v>987</v>
      </c>
      <c r="H36" s="87" t="s">
        <v>857</v>
      </c>
      <c r="I36" s="87"/>
      <c r="J36" s="87"/>
      <c r="K36" s="129" t="s">
        <v>1022</v>
      </c>
      <c r="L36" s="217" t="s">
        <v>1023</v>
      </c>
      <c r="M36" s="232">
        <f>'[2]OTKP Perbaikan'!Y11</f>
        <v>82</v>
      </c>
      <c r="N36" s="119">
        <f>'[2]OTKP Perbaikan'!AN11</f>
        <v>76</v>
      </c>
      <c r="O36" s="119">
        <f>'[2]OTKP Perbaikan'!BC11</f>
        <v>80</v>
      </c>
      <c r="P36" s="119">
        <f>'[2]OTKP Perbaikan'!BR11</f>
        <v>77</v>
      </c>
      <c r="Q36" s="119">
        <f>'[2]OTKP Perbaikan'!BY11</f>
        <v>83.25</v>
      </c>
      <c r="R36" s="227">
        <f>'[2]OTKP Perbaikan'!CL11</f>
        <v>80</v>
      </c>
      <c r="S36" s="232">
        <f>'[2]OTKP Perbaikan'!CS11</f>
        <v>81.75</v>
      </c>
      <c r="T36" s="119">
        <f>'[2]OTKP Perbaikan'!DB11</f>
        <v>82.5</v>
      </c>
      <c r="U36" s="227">
        <f>'[2]OTKP Perbaikan'!EC11</f>
        <v>80</v>
      </c>
      <c r="V36" s="232">
        <f>'[2]OTKP Perbaikan'!EQ11</f>
        <v>77.5</v>
      </c>
      <c r="W36" s="119">
        <f>'[2]OTKP Perbaikan'!EV11</f>
        <v>87</v>
      </c>
      <c r="X36" s="119">
        <f>'[2]OTKP Perbaikan'!FA11</f>
        <v>87</v>
      </c>
      <c r="Y36" s="119">
        <f>'[2]OTKP Perbaikan'!FF11</f>
        <v>76.25</v>
      </c>
      <c r="Z36" s="262">
        <f>'[2]OTKP Perbaikan'!GA11</f>
        <v>80.166666666666671</v>
      </c>
      <c r="AA36" s="263">
        <f>'[2]OTKP Perbaikan'!IO11</f>
        <v>79.733333333333334</v>
      </c>
      <c r="AB36" s="228">
        <f t="shared" si="0"/>
        <v>80.676666666666677</v>
      </c>
      <c r="AC36" s="228">
        <f>'[2]OTKP Perbaikan'!IS11</f>
        <v>87.929999999999993</v>
      </c>
      <c r="AD36" s="228">
        <f>'[2]OTKP Perbaikan'!IT11</f>
        <v>85.2</v>
      </c>
      <c r="AE36" s="277" t="str">
        <f t="shared" si="1"/>
        <v>L U L U S</v>
      </c>
      <c r="AF36" s="152"/>
    </row>
    <row r="37" spans="1:32" ht="18.75" customHeight="1" x14ac:dyDescent="0.3">
      <c r="A37" s="84">
        <v>11</v>
      </c>
      <c r="B37" s="85">
        <v>19200263</v>
      </c>
      <c r="C37" s="85" t="s">
        <v>1106</v>
      </c>
      <c r="D37" s="85"/>
      <c r="E37" s="85" t="s">
        <v>1024</v>
      </c>
      <c r="F37" s="88" t="s">
        <v>1025</v>
      </c>
      <c r="G37" s="87" t="s">
        <v>987</v>
      </c>
      <c r="H37" s="87" t="s">
        <v>857</v>
      </c>
      <c r="I37" s="87"/>
      <c r="J37" s="87"/>
      <c r="K37" s="88" t="s">
        <v>1026</v>
      </c>
      <c r="L37" s="215" t="s">
        <v>1027</v>
      </c>
      <c r="M37" s="232">
        <f>'[2]OTKP Perbaikan'!Y12</f>
        <v>88</v>
      </c>
      <c r="N37" s="119">
        <f>'[2]OTKP Perbaikan'!AN12</f>
        <v>75</v>
      </c>
      <c r="O37" s="119">
        <f>'[2]OTKP Perbaikan'!BC12</f>
        <v>80</v>
      </c>
      <c r="P37" s="119">
        <f>'[2]OTKP Perbaikan'!BR12</f>
        <v>78</v>
      </c>
      <c r="Q37" s="119">
        <f>'[2]OTKP Perbaikan'!BY12</f>
        <v>77.5</v>
      </c>
      <c r="R37" s="227">
        <f>'[2]OTKP Perbaikan'!CL12</f>
        <v>80</v>
      </c>
      <c r="S37" s="232">
        <f>'[2]OTKP Perbaikan'!CS12</f>
        <v>78.5</v>
      </c>
      <c r="T37" s="119">
        <f>'[2]OTKP Perbaikan'!DB12</f>
        <v>77.25</v>
      </c>
      <c r="U37" s="227">
        <f>'[2]OTKP Perbaikan'!EC12</f>
        <v>76</v>
      </c>
      <c r="V37" s="232">
        <f>'[2]OTKP Perbaikan'!EQ12</f>
        <v>78.5</v>
      </c>
      <c r="W37" s="119">
        <f>'[2]OTKP Perbaikan'!EV12</f>
        <v>78.25</v>
      </c>
      <c r="X37" s="119">
        <f>'[2]OTKP Perbaikan'!FA12</f>
        <v>78.25</v>
      </c>
      <c r="Y37" s="119">
        <f>'[2]OTKP Perbaikan'!FF12</f>
        <v>75.75</v>
      </c>
      <c r="Z37" s="262">
        <f>'[2]OTKP Perbaikan'!GA12</f>
        <v>78.416666666666671</v>
      </c>
      <c r="AA37" s="263">
        <f>'[2]OTKP Perbaikan'!IO12</f>
        <v>78.729629629629628</v>
      </c>
      <c r="AB37" s="228">
        <f t="shared" si="0"/>
        <v>78.543086419753095</v>
      </c>
      <c r="AC37" s="228">
        <f>'[2]OTKP Perbaikan'!IS12</f>
        <v>88.05</v>
      </c>
      <c r="AD37" s="228">
        <f>'[2]OTKP Perbaikan'!IT12</f>
        <v>83.5</v>
      </c>
      <c r="AE37" s="277" t="str">
        <f t="shared" si="1"/>
        <v>L U L U S</v>
      </c>
      <c r="AF37" s="152"/>
    </row>
    <row r="38" spans="1:32" ht="18.75" customHeight="1" x14ac:dyDescent="0.3">
      <c r="A38" s="84">
        <v>12</v>
      </c>
      <c r="B38" s="85">
        <v>19200264</v>
      </c>
      <c r="C38" s="85" t="s">
        <v>1107</v>
      </c>
      <c r="D38" s="85"/>
      <c r="E38" s="85" t="s">
        <v>1028</v>
      </c>
      <c r="F38" s="127" t="s">
        <v>1029</v>
      </c>
      <c r="G38" s="87" t="s">
        <v>987</v>
      </c>
      <c r="H38" s="87" t="s">
        <v>857</v>
      </c>
      <c r="I38" s="87"/>
      <c r="J38" s="87"/>
      <c r="K38" s="127" t="s">
        <v>1030</v>
      </c>
      <c r="L38" s="216" t="s">
        <v>1031</v>
      </c>
      <c r="M38" s="232">
        <f>'[2]OTKP Perbaikan'!Y13</f>
        <v>85</v>
      </c>
      <c r="N38" s="119">
        <f>'[2]OTKP Perbaikan'!AN13</f>
        <v>76</v>
      </c>
      <c r="O38" s="119">
        <f>'[2]OTKP Perbaikan'!BC13</f>
        <v>82</v>
      </c>
      <c r="P38" s="119">
        <f>'[2]OTKP Perbaikan'!BR13</f>
        <v>77</v>
      </c>
      <c r="Q38" s="119">
        <f>'[2]OTKP Perbaikan'!BY13</f>
        <v>83.25</v>
      </c>
      <c r="R38" s="227">
        <f>'[2]OTKP Perbaikan'!CL13</f>
        <v>80</v>
      </c>
      <c r="S38" s="232">
        <f>'[2]OTKP Perbaikan'!CS13</f>
        <v>81</v>
      </c>
      <c r="T38" s="119">
        <f>'[2]OTKP Perbaikan'!DB13</f>
        <v>82.125</v>
      </c>
      <c r="U38" s="227">
        <f>'[2]OTKP Perbaikan'!EC13</f>
        <v>80</v>
      </c>
      <c r="V38" s="232">
        <f>'[2]OTKP Perbaikan'!EQ13</f>
        <v>83.5</v>
      </c>
      <c r="W38" s="119">
        <f>'[2]OTKP Perbaikan'!EV13</f>
        <v>78.75</v>
      </c>
      <c r="X38" s="119">
        <f>'[2]OTKP Perbaikan'!FA13</f>
        <v>79.5</v>
      </c>
      <c r="Y38" s="119">
        <f>'[2]OTKP Perbaikan'!FF13</f>
        <v>75.75</v>
      </c>
      <c r="Z38" s="262">
        <f>'[2]OTKP Perbaikan'!GA13</f>
        <v>79.75</v>
      </c>
      <c r="AA38" s="263">
        <f>'[2]OTKP Perbaikan'!IO13</f>
        <v>79.796296296296291</v>
      </c>
      <c r="AB38" s="228">
        <f t="shared" si="0"/>
        <v>80.228086419753083</v>
      </c>
      <c r="AC38" s="228">
        <f>'[2]OTKP Perbaikan'!IS13</f>
        <v>88.05</v>
      </c>
      <c r="AD38" s="228">
        <f>'[2]OTKP Perbaikan'!IT13</f>
        <v>85.984999999999999</v>
      </c>
      <c r="AE38" s="277" t="str">
        <f t="shared" si="1"/>
        <v>L U L U S</v>
      </c>
      <c r="AF38" s="152"/>
    </row>
    <row r="39" spans="1:32" ht="18.75" customHeight="1" x14ac:dyDescent="0.3">
      <c r="A39" s="84">
        <v>13</v>
      </c>
      <c r="B39" s="85">
        <v>19200265</v>
      </c>
      <c r="C39" s="85" t="s">
        <v>1108</v>
      </c>
      <c r="D39" s="85"/>
      <c r="E39" s="85" t="s">
        <v>1032</v>
      </c>
      <c r="F39" s="88" t="s">
        <v>1033</v>
      </c>
      <c r="G39" s="87" t="s">
        <v>987</v>
      </c>
      <c r="H39" s="87" t="s">
        <v>857</v>
      </c>
      <c r="I39" s="87"/>
      <c r="J39" s="87"/>
      <c r="K39" s="88" t="s">
        <v>1034</v>
      </c>
      <c r="L39" s="215" t="s">
        <v>1035</v>
      </c>
      <c r="M39" s="232">
        <f>'[2]OTKP Perbaikan'!Y14</f>
        <v>83</v>
      </c>
      <c r="N39" s="119">
        <f>'[2]OTKP Perbaikan'!AN14</f>
        <v>76</v>
      </c>
      <c r="O39" s="119">
        <f>'[2]OTKP Perbaikan'!BC14</f>
        <v>80</v>
      </c>
      <c r="P39" s="119">
        <f>'[2]OTKP Perbaikan'!BR14</f>
        <v>79</v>
      </c>
      <c r="Q39" s="119">
        <f>'[2]OTKP Perbaikan'!BY14</f>
        <v>81.5</v>
      </c>
      <c r="R39" s="227">
        <f>'[2]OTKP Perbaikan'!CL14</f>
        <v>80</v>
      </c>
      <c r="S39" s="232">
        <f>'[2]OTKP Perbaikan'!CS14</f>
        <v>80.25</v>
      </c>
      <c r="T39" s="119">
        <f>'[2]OTKP Perbaikan'!DB14</f>
        <v>80.75</v>
      </c>
      <c r="U39" s="227">
        <f>'[2]OTKP Perbaikan'!EC14</f>
        <v>80</v>
      </c>
      <c r="V39" s="232">
        <f>'[2]OTKP Perbaikan'!EQ14</f>
        <v>78.25</v>
      </c>
      <c r="W39" s="119">
        <f>'[2]OTKP Perbaikan'!EV14</f>
        <v>79.25</v>
      </c>
      <c r="X39" s="119">
        <f>'[2]OTKP Perbaikan'!FA14</f>
        <v>79.5</v>
      </c>
      <c r="Y39" s="119">
        <f>'[2]OTKP Perbaikan'!FF14</f>
        <v>76.75</v>
      </c>
      <c r="Z39" s="262">
        <f>'[2]OTKP Perbaikan'!GA14</f>
        <v>80.916666666666671</v>
      </c>
      <c r="AA39" s="263">
        <f>'[2]OTKP Perbaikan'!IO14</f>
        <v>80.640740740740739</v>
      </c>
      <c r="AB39" s="228">
        <f t="shared" si="0"/>
        <v>79.720493827160496</v>
      </c>
      <c r="AC39" s="228">
        <f>'[2]OTKP Perbaikan'!IS14</f>
        <v>87.75</v>
      </c>
      <c r="AD39" s="228">
        <f>'[2]OTKP Perbaikan'!IT14</f>
        <v>80.5</v>
      </c>
      <c r="AE39" s="277" t="str">
        <f t="shared" si="1"/>
        <v>L U L U S</v>
      </c>
      <c r="AF39" s="152"/>
    </row>
    <row r="40" spans="1:32" ht="18.75" customHeight="1" x14ac:dyDescent="0.3">
      <c r="A40" s="84">
        <v>14</v>
      </c>
      <c r="B40" s="85">
        <v>19200266</v>
      </c>
      <c r="C40" s="85" t="s">
        <v>1109</v>
      </c>
      <c r="D40" s="85"/>
      <c r="E40" s="85" t="s">
        <v>1036</v>
      </c>
      <c r="F40" s="88" t="s">
        <v>1037</v>
      </c>
      <c r="G40" s="87" t="s">
        <v>987</v>
      </c>
      <c r="H40" s="87" t="s">
        <v>857</v>
      </c>
      <c r="I40" s="87"/>
      <c r="J40" s="87"/>
      <c r="K40" s="88" t="s">
        <v>1038</v>
      </c>
      <c r="L40" s="215" t="s">
        <v>1039</v>
      </c>
      <c r="M40" s="232">
        <f>'[2]OTKP Perbaikan'!Y15</f>
        <v>82</v>
      </c>
      <c r="N40" s="119">
        <f>'[2]OTKP Perbaikan'!AN15</f>
        <v>77</v>
      </c>
      <c r="O40" s="119">
        <f>'[2]OTKP Perbaikan'!BC15</f>
        <v>80</v>
      </c>
      <c r="P40" s="119">
        <f>'[2]OTKP Perbaikan'!BR15</f>
        <v>78</v>
      </c>
      <c r="Q40" s="119">
        <f>'[2]OTKP Perbaikan'!BY15</f>
        <v>77.5</v>
      </c>
      <c r="R40" s="227">
        <f>'[2]OTKP Perbaikan'!CL15</f>
        <v>80</v>
      </c>
      <c r="S40" s="232">
        <f>'[2]OTKP Perbaikan'!CS15</f>
        <v>74.5</v>
      </c>
      <c r="T40" s="119">
        <f>'[2]OTKP Perbaikan'!DB15</f>
        <v>78.125</v>
      </c>
      <c r="U40" s="227">
        <f>'[2]OTKP Perbaikan'!EC15</f>
        <v>76</v>
      </c>
      <c r="V40" s="232">
        <f>'[2]OTKP Perbaikan'!EQ15</f>
        <v>78.5</v>
      </c>
      <c r="W40" s="119">
        <f>'[2]OTKP Perbaikan'!EV15</f>
        <v>78.25</v>
      </c>
      <c r="X40" s="119">
        <f>'[2]OTKP Perbaikan'!FA15</f>
        <v>78</v>
      </c>
      <c r="Y40" s="119">
        <f>'[2]OTKP Perbaikan'!FF15</f>
        <v>74.75</v>
      </c>
      <c r="Z40" s="262">
        <f>'[2]OTKP Perbaikan'!GA15</f>
        <v>78.5</v>
      </c>
      <c r="AA40" s="263">
        <f>'[2]OTKP Perbaikan'!IO15</f>
        <v>78.685185185185176</v>
      </c>
      <c r="AB40" s="228">
        <f t="shared" si="0"/>
        <v>77.98734567901235</v>
      </c>
      <c r="AC40" s="228">
        <f>'[2]OTKP Perbaikan'!IS15</f>
        <v>87.75</v>
      </c>
      <c r="AD40" s="228">
        <f>'[2]OTKP Perbaikan'!IT15</f>
        <v>81.5</v>
      </c>
      <c r="AE40" s="277" t="str">
        <f t="shared" si="1"/>
        <v>L U L U S</v>
      </c>
      <c r="AF40" s="152"/>
    </row>
    <row r="41" spans="1:32" ht="18.75" customHeight="1" x14ac:dyDescent="0.3">
      <c r="A41" s="84">
        <v>15</v>
      </c>
      <c r="B41" s="85">
        <v>19200268</v>
      </c>
      <c r="C41" s="85" t="s">
        <v>1110</v>
      </c>
      <c r="D41" s="85"/>
      <c r="E41" s="85" t="s">
        <v>1040</v>
      </c>
      <c r="F41" s="127" t="s">
        <v>1041</v>
      </c>
      <c r="G41" s="87" t="s">
        <v>987</v>
      </c>
      <c r="H41" s="87" t="s">
        <v>857</v>
      </c>
      <c r="I41" s="87"/>
      <c r="J41" s="87"/>
      <c r="K41" s="127" t="s">
        <v>1042</v>
      </c>
      <c r="L41" s="216" t="s">
        <v>1043</v>
      </c>
      <c r="M41" s="232">
        <f>'[2]OTKP Perbaikan'!Y16</f>
        <v>81</v>
      </c>
      <c r="N41" s="119">
        <f>'[2]OTKP Perbaikan'!AN16</f>
        <v>75</v>
      </c>
      <c r="O41" s="119">
        <f>'[2]OTKP Perbaikan'!BC16</f>
        <v>80</v>
      </c>
      <c r="P41" s="119">
        <f>'[2]OTKP Perbaikan'!BR16</f>
        <v>79</v>
      </c>
      <c r="Q41" s="119">
        <f>'[2]OTKP Perbaikan'!BY16</f>
        <v>79</v>
      </c>
      <c r="R41" s="227">
        <f>'[2]OTKP Perbaikan'!CL16</f>
        <v>80</v>
      </c>
      <c r="S41" s="232">
        <f>'[2]OTKP Perbaikan'!CS16</f>
        <v>80</v>
      </c>
      <c r="T41" s="119">
        <f>'[2]OTKP Perbaikan'!DB16</f>
        <v>78.25</v>
      </c>
      <c r="U41" s="227">
        <f>'[2]OTKP Perbaikan'!EC16</f>
        <v>80</v>
      </c>
      <c r="V41" s="232">
        <f>'[2]OTKP Perbaikan'!EQ16</f>
        <v>79.5</v>
      </c>
      <c r="W41" s="119">
        <f>'[2]OTKP Perbaikan'!EV16</f>
        <v>77.5</v>
      </c>
      <c r="X41" s="119">
        <f>'[2]OTKP Perbaikan'!FA16</f>
        <v>77.25</v>
      </c>
      <c r="Y41" s="119">
        <f>'[2]OTKP Perbaikan'!FF16</f>
        <v>76.25</v>
      </c>
      <c r="Z41" s="262">
        <f>'[2]OTKP Perbaikan'!GA16</f>
        <v>78.916666666666671</v>
      </c>
      <c r="AA41" s="263">
        <f>'[2]OTKP Perbaikan'!IO16</f>
        <v>77.511111111111106</v>
      </c>
      <c r="AB41" s="228">
        <f t="shared" si="0"/>
        <v>78.611851851851867</v>
      </c>
      <c r="AC41" s="228">
        <f>'[2]OTKP Perbaikan'!IS16</f>
        <v>86.55</v>
      </c>
      <c r="AD41" s="228">
        <f>'[2]OTKP Perbaikan'!IT16</f>
        <v>85.3</v>
      </c>
      <c r="AE41" s="277" t="str">
        <f t="shared" si="1"/>
        <v>L U L U S</v>
      </c>
      <c r="AF41" s="152"/>
    </row>
    <row r="42" spans="1:32" ht="18.75" customHeight="1" x14ac:dyDescent="0.3">
      <c r="A42" s="84">
        <v>16</v>
      </c>
      <c r="B42" s="85">
        <v>19200269</v>
      </c>
      <c r="C42" s="85" t="s">
        <v>1111</v>
      </c>
      <c r="D42" s="85"/>
      <c r="E42" s="85" t="s">
        <v>1044</v>
      </c>
      <c r="F42" s="88" t="s">
        <v>1045</v>
      </c>
      <c r="G42" s="87" t="s">
        <v>987</v>
      </c>
      <c r="H42" s="87" t="s">
        <v>857</v>
      </c>
      <c r="I42" s="87"/>
      <c r="J42" s="87"/>
      <c r="K42" s="88" t="s">
        <v>1046</v>
      </c>
      <c r="L42" s="215" t="s">
        <v>1047</v>
      </c>
      <c r="M42" s="232">
        <f>'[2]OTKP Perbaikan'!Y17</f>
        <v>83</v>
      </c>
      <c r="N42" s="119">
        <f>'[2]OTKP Perbaikan'!AN17</f>
        <v>77</v>
      </c>
      <c r="O42" s="119">
        <f>'[2]OTKP Perbaikan'!BC17</f>
        <v>80</v>
      </c>
      <c r="P42" s="119">
        <f>'[2]OTKP Perbaikan'!BR17</f>
        <v>77</v>
      </c>
      <c r="Q42" s="119">
        <f>'[2]OTKP Perbaikan'!BY17</f>
        <v>78.25</v>
      </c>
      <c r="R42" s="227">
        <f>'[2]OTKP Perbaikan'!CL17</f>
        <v>79</v>
      </c>
      <c r="S42" s="232">
        <f>'[2]OTKP Perbaikan'!CS17</f>
        <v>79.25</v>
      </c>
      <c r="T42" s="119">
        <f>'[2]OTKP Perbaikan'!DB17</f>
        <v>76.375</v>
      </c>
      <c r="U42" s="227">
        <f>'[2]OTKP Perbaikan'!EC17</f>
        <v>76</v>
      </c>
      <c r="V42" s="232">
        <f>'[2]OTKP Perbaikan'!EQ17</f>
        <v>78</v>
      </c>
      <c r="W42" s="119">
        <f>'[2]OTKP Perbaikan'!EV17</f>
        <v>79</v>
      </c>
      <c r="X42" s="119">
        <f>'[2]OTKP Perbaikan'!FA17</f>
        <v>78.25</v>
      </c>
      <c r="Y42" s="119">
        <f>'[2]OTKP Perbaikan'!FF17</f>
        <v>75.25</v>
      </c>
      <c r="Z42" s="262">
        <f>'[2]OTKP Perbaikan'!GA17</f>
        <v>78.083333333333329</v>
      </c>
      <c r="AA42" s="263">
        <f>'[2]OTKP Perbaikan'!IO17</f>
        <v>78.055555555555557</v>
      </c>
      <c r="AB42" s="228">
        <f t="shared" si="0"/>
        <v>78.167592592592598</v>
      </c>
      <c r="AC42" s="228">
        <f>'[2]OTKP Perbaikan'!IS17</f>
        <v>86.699999999999989</v>
      </c>
      <c r="AD42" s="228">
        <f>'[2]OTKP Perbaikan'!IT17</f>
        <v>80.034999999999997</v>
      </c>
      <c r="AE42" s="277" t="str">
        <f t="shared" si="1"/>
        <v>L U L U S</v>
      </c>
      <c r="AF42" s="152"/>
    </row>
    <row r="43" spans="1:32" ht="18.75" customHeight="1" x14ac:dyDescent="0.3">
      <c r="A43" s="84">
        <v>17</v>
      </c>
      <c r="B43" s="85">
        <v>19200270</v>
      </c>
      <c r="C43" s="85" t="s">
        <v>1112</v>
      </c>
      <c r="D43" s="85"/>
      <c r="E43" s="85" t="s">
        <v>1048</v>
      </c>
      <c r="F43" s="127" t="s">
        <v>1049</v>
      </c>
      <c r="G43" s="87" t="s">
        <v>987</v>
      </c>
      <c r="H43" s="87" t="s">
        <v>857</v>
      </c>
      <c r="I43" s="87"/>
      <c r="J43" s="87"/>
      <c r="K43" s="127" t="s">
        <v>1050</v>
      </c>
      <c r="L43" s="256" t="s">
        <v>1129</v>
      </c>
      <c r="M43" s="232">
        <f>'[2]OTKP Perbaikan'!Y18</f>
        <v>88</v>
      </c>
      <c r="N43" s="119">
        <f>'[2]OTKP Perbaikan'!AN18</f>
        <v>78</v>
      </c>
      <c r="O43" s="119">
        <f>'[2]OTKP Perbaikan'!BC18</f>
        <v>80</v>
      </c>
      <c r="P43" s="119">
        <f>'[2]OTKP Perbaikan'!BR18</f>
        <v>77</v>
      </c>
      <c r="Q43" s="119">
        <f>'[2]OTKP Perbaikan'!BY18</f>
        <v>78.5</v>
      </c>
      <c r="R43" s="227">
        <f>'[2]OTKP Perbaikan'!CL18</f>
        <v>80</v>
      </c>
      <c r="S43" s="232">
        <f>'[2]OTKP Perbaikan'!CS18</f>
        <v>78.25</v>
      </c>
      <c r="T43" s="119">
        <f>'[2]OTKP Perbaikan'!DB18</f>
        <v>74.75</v>
      </c>
      <c r="U43" s="227">
        <f>'[2]OTKP Perbaikan'!EC18</f>
        <v>76</v>
      </c>
      <c r="V43" s="232">
        <f>'[2]OTKP Perbaikan'!EQ18</f>
        <v>79.5</v>
      </c>
      <c r="W43" s="119">
        <f>'[2]OTKP Perbaikan'!EV18</f>
        <v>79</v>
      </c>
      <c r="X43" s="119">
        <f>'[2]OTKP Perbaikan'!FA18</f>
        <v>78.25</v>
      </c>
      <c r="Y43" s="119">
        <f>'[2]OTKP Perbaikan'!FF18</f>
        <v>76.5</v>
      </c>
      <c r="Z43" s="262">
        <f>'[2]OTKP Perbaikan'!GA18</f>
        <v>78.416666666666671</v>
      </c>
      <c r="AA43" s="263">
        <f>'[2]OTKP Perbaikan'!IO18</f>
        <v>78.303703703703704</v>
      </c>
      <c r="AB43" s="228">
        <f t="shared" si="0"/>
        <v>78.698024691358029</v>
      </c>
      <c r="AC43" s="228">
        <f>'[2]OTKP Perbaikan'!IS18</f>
        <v>87.449999999999989</v>
      </c>
      <c r="AD43" s="228">
        <f>'[2]OTKP Perbaikan'!IT18</f>
        <v>84.5</v>
      </c>
      <c r="AE43" s="277" t="str">
        <f t="shared" si="1"/>
        <v>L U L U S</v>
      </c>
      <c r="AF43" s="152"/>
    </row>
    <row r="44" spans="1:32" ht="18.75" customHeight="1" x14ac:dyDescent="0.3">
      <c r="A44" s="84">
        <v>18</v>
      </c>
      <c r="B44" s="85">
        <v>19200271</v>
      </c>
      <c r="C44" s="85" t="s">
        <v>1113</v>
      </c>
      <c r="D44" s="85"/>
      <c r="E44" s="85" t="s">
        <v>1051</v>
      </c>
      <c r="F44" s="127" t="s">
        <v>1052</v>
      </c>
      <c r="G44" s="87" t="s">
        <v>987</v>
      </c>
      <c r="H44" s="87" t="s">
        <v>857</v>
      </c>
      <c r="I44" s="87"/>
      <c r="J44" s="87"/>
      <c r="K44" s="127" t="s">
        <v>1053</v>
      </c>
      <c r="L44" s="216" t="s">
        <v>1054</v>
      </c>
      <c r="M44" s="232">
        <f>'[2]OTKP Perbaikan'!Y19</f>
        <v>85</v>
      </c>
      <c r="N44" s="119">
        <f>'[2]OTKP Perbaikan'!AN19</f>
        <v>78</v>
      </c>
      <c r="O44" s="119">
        <f>'[2]OTKP Perbaikan'!BC19</f>
        <v>80</v>
      </c>
      <c r="P44" s="119">
        <f>'[2]OTKP Perbaikan'!BR19</f>
        <v>78</v>
      </c>
      <c r="Q44" s="119">
        <f>'[2]OTKP Perbaikan'!BY19</f>
        <v>81.5</v>
      </c>
      <c r="R44" s="227">
        <f>'[2]OTKP Perbaikan'!CL19</f>
        <v>80</v>
      </c>
      <c r="S44" s="232">
        <f>'[2]OTKP Perbaikan'!CS19</f>
        <v>79</v>
      </c>
      <c r="T44" s="119">
        <f>'[2]OTKP Perbaikan'!DB19</f>
        <v>79.375</v>
      </c>
      <c r="U44" s="227">
        <f>'[2]OTKP Perbaikan'!EC19</f>
        <v>76</v>
      </c>
      <c r="V44" s="232">
        <f>'[2]OTKP Perbaikan'!EQ19</f>
        <v>80</v>
      </c>
      <c r="W44" s="119">
        <f>'[2]OTKP Perbaikan'!EV19</f>
        <v>77.5</v>
      </c>
      <c r="X44" s="119">
        <f>'[2]OTKP Perbaikan'!FA19</f>
        <v>77.5</v>
      </c>
      <c r="Y44" s="119">
        <f>'[2]OTKP Perbaikan'!FF19</f>
        <v>76.5</v>
      </c>
      <c r="Z44" s="262">
        <f>'[2]OTKP Perbaikan'!GA19</f>
        <v>79.083333333333329</v>
      </c>
      <c r="AA44" s="263">
        <f>'[2]OTKP Perbaikan'!IO19</f>
        <v>78.92592592592591</v>
      </c>
      <c r="AB44" s="228">
        <f t="shared" si="0"/>
        <v>79.092283950617272</v>
      </c>
      <c r="AC44" s="228">
        <f>'[2]OTKP Perbaikan'!IS19</f>
        <v>86.399999999999991</v>
      </c>
      <c r="AD44" s="228">
        <f>'[2]OTKP Perbaikan'!IT19</f>
        <v>80</v>
      </c>
      <c r="AE44" s="277" t="str">
        <f t="shared" si="1"/>
        <v>L U L U S</v>
      </c>
      <c r="AF44" s="152"/>
    </row>
    <row r="45" spans="1:32" ht="18.75" customHeight="1" x14ac:dyDescent="0.3">
      <c r="A45" s="84">
        <v>19</v>
      </c>
      <c r="B45" s="85">
        <v>19200273</v>
      </c>
      <c r="C45" s="85" t="s">
        <v>1114</v>
      </c>
      <c r="D45" s="85"/>
      <c r="E45" s="85" t="s">
        <v>1055</v>
      </c>
      <c r="F45" s="127" t="s">
        <v>1056</v>
      </c>
      <c r="G45" s="87" t="s">
        <v>987</v>
      </c>
      <c r="H45" s="87" t="s">
        <v>857</v>
      </c>
      <c r="I45" s="87"/>
      <c r="J45" s="87"/>
      <c r="K45" s="127" t="s">
        <v>1057</v>
      </c>
      <c r="L45" s="216" t="s">
        <v>1058</v>
      </c>
      <c r="M45" s="232">
        <f>'[2]OTKP Perbaikan'!Y20</f>
        <v>80</v>
      </c>
      <c r="N45" s="119">
        <f>'[2]OTKP Perbaikan'!AN20</f>
        <v>78</v>
      </c>
      <c r="O45" s="119">
        <f>'[2]OTKP Perbaikan'!BC20</f>
        <v>80</v>
      </c>
      <c r="P45" s="119">
        <f>'[2]OTKP Perbaikan'!BR20</f>
        <v>78</v>
      </c>
      <c r="Q45" s="119">
        <f>'[2]OTKP Perbaikan'!BY20</f>
        <v>79</v>
      </c>
      <c r="R45" s="227">
        <f>'[2]OTKP Perbaikan'!CL20</f>
        <v>78</v>
      </c>
      <c r="S45" s="232">
        <f>'[2]OTKP Perbaikan'!CS20</f>
        <v>79.5</v>
      </c>
      <c r="T45" s="119">
        <f>'[2]OTKP Perbaikan'!DB20</f>
        <v>76.5</v>
      </c>
      <c r="U45" s="227">
        <f>'[2]OTKP Perbaikan'!EC20</f>
        <v>78</v>
      </c>
      <c r="V45" s="232">
        <f>'[2]OTKP Perbaikan'!EQ20</f>
        <v>79</v>
      </c>
      <c r="W45" s="119">
        <f>'[2]OTKP Perbaikan'!EV20</f>
        <v>78</v>
      </c>
      <c r="X45" s="119">
        <f>'[2]OTKP Perbaikan'!FA20</f>
        <v>78.25</v>
      </c>
      <c r="Y45" s="119">
        <f>'[2]OTKP Perbaikan'!FF20</f>
        <v>77.25</v>
      </c>
      <c r="Z45" s="262">
        <f>'[2]OTKP Perbaikan'!GA20</f>
        <v>78.416666666666671</v>
      </c>
      <c r="AA45" s="263">
        <f>'[2]OTKP Perbaikan'!IO20</f>
        <v>77.099999999999994</v>
      </c>
      <c r="AB45" s="228">
        <f t="shared" si="0"/>
        <v>78.334444444444443</v>
      </c>
      <c r="AC45" s="228">
        <f>'[2]OTKP Perbaikan'!IS20</f>
        <v>78.099999999999994</v>
      </c>
      <c r="AD45" s="228">
        <f>'[2]OTKP Perbaikan'!IT20</f>
        <v>39.200000000000003</v>
      </c>
      <c r="AE45" s="277" t="str">
        <f t="shared" si="1"/>
        <v>L U L U S</v>
      </c>
      <c r="AF45" s="152"/>
    </row>
    <row r="46" spans="1:32" ht="18.75" customHeight="1" x14ac:dyDescent="0.3">
      <c r="A46" s="84">
        <v>20</v>
      </c>
      <c r="B46" s="85">
        <v>19200275</v>
      </c>
      <c r="C46" s="85" t="s">
        <v>1115</v>
      </c>
      <c r="D46" s="85"/>
      <c r="E46" s="85" t="s">
        <v>1059</v>
      </c>
      <c r="F46" s="88" t="s">
        <v>1060</v>
      </c>
      <c r="G46" s="87" t="s">
        <v>987</v>
      </c>
      <c r="H46" s="87" t="s">
        <v>857</v>
      </c>
      <c r="I46" s="87"/>
      <c r="J46" s="87"/>
      <c r="K46" s="88" t="s">
        <v>1061</v>
      </c>
      <c r="L46" s="215" t="s">
        <v>1062</v>
      </c>
      <c r="M46" s="232">
        <f>'[2]OTKP Perbaikan'!Y21</f>
        <v>88</v>
      </c>
      <c r="N46" s="119">
        <f>'[2]OTKP Perbaikan'!AN21</f>
        <v>77</v>
      </c>
      <c r="O46" s="119">
        <f>'[2]OTKP Perbaikan'!BC21</f>
        <v>80</v>
      </c>
      <c r="P46" s="119">
        <f>'[2]OTKP Perbaikan'!BR21</f>
        <v>77</v>
      </c>
      <c r="Q46" s="119">
        <f>'[2]OTKP Perbaikan'!BY21</f>
        <v>79</v>
      </c>
      <c r="R46" s="227">
        <f>'[2]OTKP Perbaikan'!CL21</f>
        <v>82</v>
      </c>
      <c r="S46" s="232">
        <f>'[2]OTKP Perbaikan'!CS21</f>
        <v>78</v>
      </c>
      <c r="T46" s="119">
        <f>'[2]OTKP Perbaikan'!DB21</f>
        <v>77.625</v>
      </c>
      <c r="U46" s="227">
        <f>'[2]OTKP Perbaikan'!EC21</f>
        <v>80</v>
      </c>
      <c r="V46" s="232">
        <f>'[2]OTKP Perbaikan'!EQ21</f>
        <v>79.25</v>
      </c>
      <c r="W46" s="119">
        <f>'[2]OTKP Perbaikan'!EV21</f>
        <v>78.75</v>
      </c>
      <c r="X46" s="119">
        <f>'[2]OTKP Perbaikan'!FA21</f>
        <v>78.5</v>
      </c>
      <c r="Y46" s="119">
        <f>'[2]OTKP Perbaikan'!FF21</f>
        <v>77.5</v>
      </c>
      <c r="Z46" s="262">
        <f>'[2]OTKP Perbaikan'!GA21</f>
        <v>78.916666666666671</v>
      </c>
      <c r="AA46" s="263">
        <f>'[2]OTKP Perbaikan'!IO21</f>
        <v>77.24444444444444</v>
      </c>
      <c r="AB46" s="228">
        <f t="shared" si="0"/>
        <v>79.252407407407418</v>
      </c>
      <c r="AC46" s="228">
        <f>'[2]OTKP Perbaikan'!IS21</f>
        <v>86.85</v>
      </c>
      <c r="AD46" s="228">
        <f>'[2]OTKP Perbaikan'!IT21</f>
        <v>77.599999999999994</v>
      </c>
      <c r="AE46" s="277" t="str">
        <f t="shared" si="1"/>
        <v>L U L U S</v>
      </c>
      <c r="AF46" s="152"/>
    </row>
    <row r="47" spans="1:32" ht="18.75" customHeight="1" x14ac:dyDescent="0.3">
      <c r="A47" s="84">
        <v>21</v>
      </c>
      <c r="B47" s="85">
        <v>19200276</v>
      </c>
      <c r="C47" s="85" t="s">
        <v>1116</v>
      </c>
      <c r="D47" s="85"/>
      <c r="E47" s="85" t="s">
        <v>1063</v>
      </c>
      <c r="F47" s="127" t="s">
        <v>1064</v>
      </c>
      <c r="G47" s="87" t="s">
        <v>987</v>
      </c>
      <c r="H47" s="87" t="s">
        <v>857</v>
      </c>
      <c r="I47" s="87"/>
      <c r="J47" s="87"/>
      <c r="K47" s="127" t="s">
        <v>1065</v>
      </c>
      <c r="L47" s="216" t="s">
        <v>1066</v>
      </c>
      <c r="M47" s="232">
        <f>'[2]OTKP Perbaikan'!Y22</f>
        <v>86</v>
      </c>
      <c r="N47" s="119">
        <f>'[2]OTKP Perbaikan'!AN22</f>
        <v>78</v>
      </c>
      <c r="O47" s="119">
        <f>'[2]OTKP Perbaikan'!BC22</f>
        <v>82</v>
      </c>
      <c r="P47" s="119">
        <f>'[2]OTKP Perbaikan'!BR22</f>
        <v>77</v>
      </c>
      <c r="Q47" s="119">
        <f>'[2]OTKP Perbaikan'!BY22</f>
        <v>79</v>
      </c>
      <c r="R47" s="227">
        <f>'[2]OTKP Perbaikan'!CL22</f>
        <v>90</v>
      </c>
      <c r="S47" s="232">
        <f>'[2]OTKP Perbaikan'!CS22</f>
        <v>80.75</v>
      </c>
      <c r="T47" s="119">
        <f>'[2]OTKP Perbaikan'!DB22</f>
        <v>78</v>
      </c>
      <c r="U47" s="227">
        <f>'[2]OTKP Perbaikan'!EC22</f>
        <v>80</v>
      </c>
      <c r="V47" s="232">
        <f>'[2]OTKP Perbaikan'!EQ22</f>
        <v>81</v>
      </c>
      <c r="W47" s="119">
        <f>'[2]OTKP Perbaikan'!EV22</f>
        <v>80</v>
      </c>
      <c r="X47" s="119">
        <f>'[2]OTKP Perbaikan'!FA22</f>
        <v>81.25</v>
      </c>
      <c r="Y47" s="119">
        <f>'[2]OTKP Perbaikan'!FF22</f>
        <v>75.5</v>
      </c>
      <c r="Z47" s="262">
        <f>'[2]OTKP Perbaikan'!GA22</f>
        <v>79.5</v>
      </c>
      <c r="AA47" s="263">
        <f>'[2]OTKP Perbaikan'!IO22</f>
        <v>78.222222222222214</v>
      </c>
      <c r="AB47" s="228">
        <f t="shared" si="0"/>
        <v>80.414814814814818</v>
      </c>
      <c r="AC47" s="228">
        <f>'[2]OTKP Perbaikan'!IS22</f>
        <v>95.35</v>
      </c>
      <c r="AD47" s="228">
        <f>'[2]OTKP Perbaikan'!IT22</f>
        <v>86.4</v>
      </c>
      <c r="AE47" s="277" t="str">
        <f t="shared" si="1"/>
        <v>L U L U S</v>
      </c>
      <c r="AF47" s="152"/>
    </row>
    <row r="48" spans="1:32" ht="18.75" customHeight="1" x14ac:dyDescent="0.3">
      <c r="A48" s="84">
        <v>22</v>
      </c>
      <c r="B48" s="85">
        <v>19200277</v>
      </c>
      <c r="C48" s="85" t="s">
        <v>1117</v>
      </c>
      <c r="D48" s="85"/>
      <c r="E48" s="85" t="s">
        <v>1067</v>
      </c>
      <c r="F48" s="127" t="s">
        <v>1068</v>
      </c>
      <c r="G48" s="87" t="s">
        <v>987</v>
      </c>
      <c r="H48" s="87" t="s">
        <v>857</v>
      </c>
      <c r="I48" s="87"/>
      <c r="J48" s="87"/>
      <c r="K48" s="127" t="s">
        <v>1069</v>
      </c>
      <c r="L48" s="216" t="s">
        <v>1070</v>
      </c>
      <c r="M48" s="232">
        <f>'[2]OTKP Perbaikan'!Y23</f>
        <v>88</v>
      </c>
      <c r="N48" s="119">
        <f>'[2]OTKP Perbaikan'!AN23</f>
        <v>78</v>
      </c>
      <c r="O48" s="119">
        <f>'[2]OTKP Perbaikan'!BC23</f>
        <v>80</v>
      </c>
      <c r="P48" s="119">
        <f>'[2]OTKP Perbaikan'!BR23</f>
        <v>77</v>
      </c>
      <c r="Q48" s="119">
        <f>'[2]OTKP Perbaikan'!BY23</f>
        <v>79.25</v>
      </c>
      <c r="R48" s="227">
        <f>'[2]OTKP Perbaikan'!CL23</f>
        <v>80</v>
      </c>
      <c r="S48" s="232">
        <f>'[2]OTKP Perbaikan'!CS23</f>
        <v>78.25</v>
      </c>
      <c r="T48" s="119">
        <f>'[2]OTKP Perbaikan'!DB23</f>
        <v>78.25</v>
      </c>
      <c r="U48" s="227">
        <f>'[2]OTKP Perbaikan'!EC23</f>
        <v>80</v>
      </c>
      <c r="V48" s="232">
        <f>'[2]OTKP Perbaikan'!EQ23</f>
        <v>80</v>
      </c>
      <c r="W48" s="119">
        <f>'[2]OTKP Perbaikan'!EV23</f>
        <v>78.25</v>
      </c>
      <c r="X48" s="119">
        <f>'[2]OTKP Perbaikan'!FA23</f>
        <v>79.5</v>
      </c>
      <c r="Y48" s="119">
        <f>'[2]OTKP Perbaikan'!FF23</f>
        <v>77</v>
      </c>
      <c r="Z48" s="262">
        <f>'[2]OTKP Perbaikan'!GA23</f>
        <v>79.916666666666671</v>
      </c>
      <c r="AA48" s="263">
        <f>'[2]OTKP Perbaikan'!IO23</f>
        <v>78.566666666666663</v>
      </c>
      <c r="AB48" s="228">
        <f t="shared" si="0"/>
        <v>79.465555555555554</v>
      </c>
      <c r="AC48" s="228">
        <f>'[2]OTKP Perbaikan'!IS23</f>
        <v>87.149999999999991</v>
      </c>
      <c r="AD48" s="228">
        <f>'[2]OTKP Perbaikan'!IT23</f>
        <v>84.2</v>
      </c>
      <c r="AE48" s="277" t="str">
        <f t="shared" si="1"/>
        <v>L U L U S</v>
      </c>
      <c r="AF48" s="152"/>
    </row>
    <row r="49" spans="1:32" ht="18.75" customHeight="1" x14ac:dyDescent="0.3">
      <c r="A49" s="84">
        <v>23</v>
      </c>
      <c r="B49" s="85">
        <v>19200278</v>
      </c>
      <c r="C49" s="85" t="s">
        <v>1118</v>
      </c>
      <c r="D49" s="85"/>
      <c r="E49" s="85" t="s">
        <v>1071</v>
      </c>
      <c r="F49" s="88" t="s">
        <v>1072</v>
      </c>
      <c r="G49" s="87" t="s">
        <v>987</v>
      </c>
      <c r="H49" s="87" t="s">
        <v>857</v>
      </c>
      <c r="I49" s="87"/>
      <c r="J49" s="87"/>
      <c r="K49" s="88" t="s">
        <v>945</v>
      </c>
      <c r="L49" s="215" t="s">
        <v>1073</v>
      </c>
      <c r="M49" s="232">
        <f>'[2]OTKP Perbaikan'!Y24</f>
        <v>82</v>
      </c>
      <c r="N49" s="119">
        <f>'[2]OTKP Perbaikan'!AN24</f>
        <v>75</v>
      </c>
      <c r="O49" s="119">
        <f>'[2]OTKP Perbaikan'!BC24</f>
        <v>80</v>
      </c>
      <c r="P49" s="119">
        <f>'[2]OTKP Perbaikan'!BR24</f>
        <v>77</v>
      </c>
      <c r="Q49" s="119">
        <f>'[2]OTKP Perbaikan'!BY24</f>
        <v>79</v>
      </c>
      <c r="R49" s="227">
        <f>'[2]OTKP Perbaikan'!CL24</f>
        <v>78</v>
      </c>
      <c r="S49" s="232">
        <f>'[2]OTKP Perbaikan'!CS24</f>
        <v>78.5</v>
      </c>
      <c r="T49" s="119">
        <f>'[2]OTKP Perbaikan'!DB24</f>
        <v>76.25</v>
      </c>
      <c r="U49" s="227">
        <f>'[2]OTKP Perbaikan'!EC24</f>
        <v>80</v>
      </c>
      <c r="V49" s="232">
        <f>'[2]OTKP Perbaikan'!EQ24</f>
        <v>73</v>
      </c>
      <c r="W49" s="119">
        <f>'[2]OTKP Perbaikan'!EV24</f>
        <v>78.5</v>
      </c>
      <c r="X49" s="119">
        <f>'[2]OTKP Perbaikan'!FA24</f>
        <v>78.25</v>
      </c>
      <c r="Y49" s="119">
        <f>'[2]OTKP Perbaikan'!FF24</f>
        <v>76</v>
      </c>
      <c r="Z49" s="262">
        <f>'[2]OTKP Perbaikan'!GA24</f>
        <v>78.25</v>
      </c>
      <c r="AA49" s="263">
        <f>'[2]OTKP Perbaikan'!IO24</f>
        <v>78.3888888888889</v>
      </c>
      <c r="AB49" s="228">
        <f t="shared" si="0"/>
        <v>77.875925925925927</v>
      </c>
      <c r="AC49" s="228">
        <f>'[2]OTKP Perbaikan'!IS24</f>
        <v>87.029999999999987</v>
      </c>
      <c r="AD49" s="228">
        <f>'[2]OTKP Perbaikan'!IT24</f>
        <v>81.3</v>
      </c>
      <c r="AE49" s="277" t="str">
        <f t="shared" si="1"/>
        <v>L U L U S</v>
      </c>
      <c r="AF49" s="152"/>
    </row>
    <row r="50" spans="1:32" ht="18.75" customHeight="1" x14ac:dyDescent="0.3">
      <c r="A50" s="84">
        <v>24</v>
      </c>
      <c r="B50" s="132">
        <v>19200279</v>
      </c>
      <c r="C50" s="132" t="s">
        <v>1119</v>
      </c>
      <c r="D50" s="85"/>
      <c r="E50" s="132" t="s">
        <v>1074</v>
      </c>
      <c r="F50" s="133" t="s">
        <v>1075</v>
      </c>
      <c r="G50" s="87" t="s">
        <v>987</v>
      </c>
      <c r="H50" s="87" t="s">
        <v>857</v>
      </c>
      <c r="I50" s="87"/>
      <c r="J50" s="87"/>
      <c r="K50" s="133" t="s">
        <v>1076</v>
      </c>
      <c r="L50" s="218" t="s">
        <v>1077</v>
      </c>
      <c r="M50" s="232">
        <f>'[2]OTKP Perbaikan'!Y25</f>
        <v>86</v>
      </c>
      <c r="N50" s="119">
        <f>'[2]OTKP Perbaikan'!AN25</f>
        <v>78</v>
      </c>
      <c r="O50" s="119">
        <f>'[2]OTKP Perbaikan'!BC25</f>
        <v>82</v>
      </c>
      <c r="P50" s="119">
        <f>'[2]OTKP Perbaikan'!BR25</f>
        <v>77</v>
      </c>
      <c r="Q50" s="119">
        <f>'[2]OTKP Perbaikan'!BY25</f>
        <v>80</v>
      </c>
      <c r="R50" s="227">
        <f>'[2]OTKP Perbaikan'!CL25</f>
        <v>80</v>
      </c>
      <c r="S50" s="232">
        <f>'[2]OTKP Perbaikan'!CS25</f>
        <v>80.75</v>
      </c>
      <c r="T50" s="119">
        <f>'[2]OTKP Perbaikan'!DB25</f>
        <v>78.25</v>
      </c>
      <c r="U50" s="227">
        <f>'[2]OTKP Perbaikan'!EC25</f>
        <v>80</v>
      </c>
      <c r="V50" s="232">
        <f>'[2]OTKP Perbaikan'!EQ25</f>
        <v>80.25</v>
      </c>
      <c r="W50" s="119">
        <f>'[2]OTKP Perbaikan'!EV25</f>
        <v>87</v>
      </c>
      <c r="X50" s="119">
        <f>'[2]OTKP Perbaikan'!FA25</f>
        <v>87</v>
      </c>
      <c r="Y50" s="119">
        <f>'[2]OTKP Perbaikan'!FF25</f>
        <v>78.5</v>
      </c>
      <c r="Z50" s="262">
        <f>'[2]OTKP Perbaikan'!GA25</f>
        <v>79.583333333333329</v>
      </c>
      <c r="AA50" s="263">
        <f>'[2]OTKP Perbaikan'!IO25</f>
        <v>78.3888888888889</v>
      </c>
      <c r="AB50" s="228">
        <f t="shared" si="0"/>
        <v>80.848148148148141</v>
      </c>
      <c r="AC50" s="228">
        <f>'[2]OTKP Perbaikan'!IS25</f>
        <v>87</v>
      </c>
      <c r="AD50" s="228">
        <f>'[2]OTKP Perbaikan'!IT25</f>
        <v>86.3</v>
      </c>
      <c r="AE50" s="277" t="str">
        <f t="shared" si="1"/>
        <v>L U L U S</v>
      </c>
      <c r="AF50" s="152"/>
    </row>
    <row r="51" spans="1:32" ht="18.75" customHeight="1" x14ac:dyDescent="0.3">
      <c r="A51" s="84">
        <v>25</v>
      </c>
      <c r="B51" s="135">
        <v>19200280</v>
      </c>
      <c r="C51" s="135" t="s">
        <v>1120</v>
      </c>
      <c r="D51" s="85"/>
      <c r="E51" s="135" t="s">
        <v>1078</v>
      </c>
      <c r="F51" s="133" t="s">
        <v>1079</v>
      </c>
      <c r="G51" s="87" t="s">
        <v>987</v>
      </c>
      <c r="H51" s="87" t="s">
        <v>857</v>
      </c>
      <c r="I51" s="87"/>
      <c r="J51" s="87"/>
      <c r="K51" s="133" t="s">
        <v>1080</v>
      </c>
      <c r="L51" s="218" t="s">
        <v>1081</v>
      </c>
      <c r="M51" s="232">
        <f>'[2]OTKP Perbaikan'!Y26</f>
        <v>86</v>
      </c>
      <c r="N51" s="119">
        <f>'[2]OTKP Perbaikan'!AN26</f>
        <v>77</v>
      </c>
      <c r="O51" s="119">
        <f>'[2]OTKP Perbaikan'!BC26</f>
        <v>80</v>
      </c>
      <c r="P51" s="119">
        <f>'[2]OTKP Perbaikan'!BR26</f>
        <v>78</v>
      </c>
      <c r="Q51" s="119">
        <f>'[2]OTKP Perbaikan'!BY26</f>
        <v>81.5</v>
      </c>
      <c r="R51" s="227">
        <f>'[2]OTKP Perbaikan'!CL26</f>
        <v>80</v>
      </c>
      <c r="S51" s="232">
        <f>'[2]OTKP Perbaikan'!CS26</f>
        <v>80.5</v>
      </c>
      <c r="T51" s="119">
        <f>'[2]OTKP Perbaikan'!DB26</f>
        <v>80</v>
      </c>
      <c r="U51" s="227">
        <f>'[2]OTKP Perbaikan'!EC26</f>
        <v>80</v>
      </c>
      <c r="V51" s="232">
        <f>'[2]OTKP Perbaikan'!EQ26</f>
        <v>81.25</v>
      </c>
      <c r="W51" s="119">
        <f>'[2]OTKP Perbaikan'!EV26</f>
        <v>78.25</v>
      </c>
      <c r="X51" s="119">
        <f>'[2]OTKP Perbaikan'!FA26</f>
        <v>78.5</v>
      </c>
      <c r="Y51" s="119">
        <f>'[2]OTKP Perbaikan'!FF26</f>
        <v>77</v>
      </c>
      <c r="Z51" s="262">
        <f>'[2]OTKP Perbaikan'!GA26</f>
        <v>79.25</v>
      </c>
      <c r="AA51" s="263">
        <f>'[2]OTKP Perbaikan'!IO26</f>
        <v>79.214814814814815</v>
      </c>
      <c r="AB51" s="228">
        <f t="shared" si="0"/>
        <v>79.76432098765433</v>
      </c>
      <c r="AC51" s="228">
        <f>'[2]OTKP Perbaikan'!IS26</f>
        <v>87.449999999999989</v>
      </c>
      <c r="AD51" s="228">
        <f>'[2]OTKP Perbaikan'!IT26</f>
        <v>89.9</v>
      </c>
      <c r="AE51" s="277" t="str">
        <f t="shared" si="1"/>
        <v>L U L U S</v>
      </c>
      <c r="AF51" s="152"/>
    </row>
    <row r="52" spans="1:32" ht="18.75" customHeight="1" x14ac:dyDescent="0.3">
      <c r="A52" s="84">
        <v>26</v>
      </c>
      <c r="B52" s="135">
        <v>19200281</v>
      </c>
      <c r="C52" s="135" t="s">
        <v>1121</v>
      </c>
      <c r="D52" s="85"/>
      <c r="E52" s="135" t="s">
        <v>1082</v>
      </c>
      <c r="F52" s="133" t="s">
        <v>1083</v>
      </c>
      <c r="G52" s="87" t="s">
        <v>987</v>
      </c>
      <c r="H52" s="87" t="s">
        <v>857</v>
      </c>
      <c r="I52" s="87"/>
      <c r="J52" s="87"/>
      <c r="K52" s="133" t="s">
        <v>1084</v>
      </c>
      <c r="L52" s="218" t="s">
        <v>1564</v>
      </c>
      <c r="M52" s="232">
        <f>'[2]OTKP Perbaikan'!Y27</f>
        <v>85</v>
      </c>
      <c r="N52" s="119">
        <f>'[2]OTKP Perbaikan'!AN27</f>
        <v>76</v>
      </c>
      <c r="O52" s="119">
        <f>'[2]OTKP Perbaikan'!BC27</f>
        <v>80</v>
      </c>
      <c r="P52" s="119">
        <f>'[2]OTKP Perbaikan'!BR27</f>
        <v>77</v>
      </c>
      <c r="Q52" s="119">
        <f>'[2]OTKP Perbaikan'!BY27</f>
        <v>80.75</v>
      </c>
      <c r="R52" s="227">
        <f>'[2]OTKP Perbaikan'!CL27</f>
        <v>80</v>
      </c>
      <c r="S52" s="232">
        <f>'[2]OTKP Perbaikan'!CS27</f>
        <v>80.75</v>
      </c>
      <c r="T52" s="119">
        <f>'[2]OTKP Perbaikan'!DB27</f>
        <v>79.375</v>
      </c>
      <c r="U52" s="227">
        <f>'[2]OTKP Perbaikan'!EC27</f>
        <v>80</v>
      </c>
      <c r="V52" s="232">
        <f>'[2]OTKP Perbaikan'!EQ27</f>
        <v>79</v>
      </c>
      <c r="W52" s="119">
        <f>'[2]OTKP Perbaikan'!EV27</f>
        <v>79.25</v>
      </c>
      <c r="X52" s="119">
        <f>'[2]OTKP Perbaikan'!FA27</f>
        <v>79.25</v>
      </c>
      <c r="Y52" s="119">
        <f>'[2]OTKP Perbaikan'!FF27</f>
        <v>77.75</v>
      </c>
      <c r="Z52" s="262">
        <f>'[2]OTKP Perbaikan'!GA27</f>
        <v>79.666666666666671</v>
      </c>
      <c r="AA52" s="263">
        <f>'[2]OTKP Perbaikan'!IO27</f>
        <v>84.485185185185188</v>
      </c>
      <c r="AB52" s="228">
        <f t="shared" si="0"/>
        <v>79.885123456790126</v>
      </c>
      <c r="AC52" s="228">
        <f>'[2]OTKP Perbaikan'!IS27</f>
        <v>89.579999999999984</v>
      </c>
      <c r="AD52" s="228">
        <f>'[2]OTKP Perbaikan'!IT27</f>
        <v>83.6</v>
      </c>
      <c r="AE52" s="277" t="str">
        <f t="shared" si="1"/>
        <v>L U L U S</v>
      </c>
      <c r="AF52" s="152"/>
    </row>
    <row r="53" spans="1:32" ht="18.75" customHeight="1" x14ac:dyDescent="0.3">
      <c r="A53" s="84">
        <v>27</v>
      </c>
      <c r="B53" s="135">
        <v>19200283</v>
      </c>
      <c r="C53" s="135" t="s">
        <v>1122</v>
      </c>
      <c r="D53" s="85"/>
      <c r="E53" s="135" t="s">
        <v>1085</v>
      </c>
      <c r="F53" s="133" t="s">
        <v>1086</v>
      </c>
      <c r="G53" s="87" t="s">
        <v>987</v>
      </c>
      <c r="H53" s="87" t="s">
        <v>857</v>
      </c>
      <c r="I53" s="87"/>
      <c r="J53" s="87"/>
      <c r="K53" s="133" t="s">
        <v>1087</v>
      </c>
      <c r="L53" s="218" t="s">
        <v>1565</v>
      </c>
      <c r="M53" s="232">
        <f>'[2]OTKP Perbaikan'!Y28</f>
        <v>86</v>
      </c>
      <c r="N53" s="119">
        <f>'[2]OTKP Perbaikan'!AN28</f>
        <v>78</v>
      </c>
      <c r="O53" s="119">
        <f>'[2]OTKP Perbaikan'!BC28</f>
        <v>80</v>
      </c>
      <c r="P53" s="119">
        <f>'[2]OTKP Perbaikan'!BR28</f>
        <v>77</v>
      </c>
      <c r="Q53" s="119">
        <f>'[2]OTKP Perbaikan'!BY28</f>
        <v>80</v>
      </c>
      <c r="R53" s="227">
        <f>'[2]OTKP Perbaikan'!CL28</f>
        <v>80</v>
      </c>
      <c r="S53" s="232">
        <f>'[2]OTKP Perbaikan'!CS28</f>
        <v>81.75</v>
      </c>
      <c r="T53" s="119">
        <f>'[2]OTKP Perbaikan'!DB28</f>
        <v>79.375</v>
      </c>
      <c r="U53" s="227">
        <f>'[2]OTKP Perbaikan'!EC28</f>
        <v>80</v>
      </c>
      <c r="V53" s="232">
        <f>'[2]OTKP Perbaikan'!EQ28</f>
        <v>82</v>
      </c>
      <c r="W53" s="119">
        <f>'[2]OTKP Perbaikan'!EV28</f>
        <v>78.75</v>
      </c>
      <c r="X53" s="119">
        <f>'[2]OTKP Perbaikan'!FA28</f>
        <v>79.5</v>
      </c>
      <c r="Y53" s="119">
        <f>'[2]OTKP Perbaikan'!FF28</f>
        <v>79</v>
      </c>
      <c r="Z53" s="262">
        <f>'[2]OTKP Perbaikan'!GA28</f>
        <v>79.583333333333329</v>
      </c>
      <c r="AA53" s="263">
        <f>'[2]OTKP Perbaikan'!IO28</f>
        <v>81.666666666666657</v>
      </c>
      <c r="AB53" s="228">
        <f t="shared" si="0"/>
        <v>80.174999999999997</v>
      </c>
      <c r="AC53" s="228">
        <f>'[2]OTKP Perbaikan'!IS28</f>
        <v>88.35</v>
      </c>
      <c r="AD53" s="228">
        <f>'[2]OTKP Perbaikan'!IT28</f>
        <v>86.4</v>
      </c>
      <c r="AE53" s="277" t="str">
        <f t="shared" si="1"/>
        <v>L U L U S</v>
      </c>
      <c r="AF53" s="152"/>
    </row>
    <row r="54" spans="1:32" ht="18.75" customHeight="1" x14ac:dyDescent="0.3">
      <c r="A54" s="84">
        <v>28</v>
      </c>
      <c r="B54" s="135">
        <v>19200284</v>
      </c>
      <c r="C54" s="135" t="s">
        <v>1123</v>
      </c>
      <c r="D54" s="85"/>
      <c r="E54" s="135" t="s">
        <v>1088</v>
      </c>
      <c r="F54" s="133" t="s">
        <v>1089</v>
      </c>
      <c r="G54" s="87" t="s">
        <v>987</v>
      </c>
      <c r="H54" s="87" t="s">
        <v>857</v>
      </c>
      <c r="I54" s="87"/>
      <c r="J54" s="87"/>
      <c r="K54" s="133" t="s">
        <v>1090</v>
      </c>
      <c r="L54" s="218" t="s">
        <v>557</v>
      </c>
      <c r="M54" s="232">
        <f>'[2]OTKP Perbaikan'!Y29</f>
        <v>82</v>
      </c>
      <c r="N54" s="119">
        <f>'[2]OTKP Perbaikan'!AN29</f>
        <v>75</v>
      </c>
      <c r="O54" s="119">
        <f>'[2]OTKP Perbaikan'!BC29</f>
        <v>80</v>
      </c>
      <c r="P54" s="119">
        <f>'[2]OTKP Perbaikan'!BR29</f>
        <v>78</v>
      </c>
      <c r="Q54" s="119">
        <f>'[2]OTKP Perbaikan'!BY29</f>
        <v>80</v>
      </c>
      <c r="R54" s="227">
        <f>'[2]OTKP Perbaikan'!CL29</f>
        <v>80</v>
      </c>
      <c r="S54" s="232">
        <f>'[2]OTKP Perbaikan'!CS29</f>
        <v>79.75</v>
      </c>
      <c r="T54" s="119">
        <f>'[2]OTKP Perbaikan'!DB29</f>
        <v>77.125</v>
      </c>
      <c r="U54" s="227">
        <f>'[2]OTKP Perbaikan'!EC29</f>
        <v>80</v>
      </c>
      <c r="V54" s="232">
        <f>'[2]OTKP Perbaikan'!EQ29</f>
        <v>79.25</v>
      </c>
      <c r="W54" s="119">
        <f>'[2]OTKP Perbaikan'!EV29</f>
        <v>79</v>
      </c>
      <c r="X54" s="119">
        <f>'[2]OTKP Perbaikan'!FA29</f>
        <v>78</v>
      </c>
      <c r="Y54" s="119">
        <f>'[2]OTKP Perbaikan'!FF29</f>
        <v>76.5</v>
      </c>
      <c r="Z54" s="262">
        <f>'[2]OTKP Perbaikan'!GA29</f>
        <v>79</v>
      </c>
      <c r="AA54" s="263">
        <f>'[2]OTKP Perbaikan'!IO29</f>
        <v>77.666666666666657</v>
      </c>
      <c r="AB54" s="228">
        <f t="shared" si="0"/>
        <v>78.75277777777778</v>
      </c>
      <c r="AC54" s="228">
        <f>'[2]OTKP Perbaikan'!IS29</f>
        <v>87.75</v>
      </c>
      <c r="AD54" s="228">
        <f>'[2]OTKP Perbaikan'!IT29</f>
        <v>84.4</v>
      </c>
      <c r="AE54" s="277" t="str">
        <f t="shared" si="1"/>
        <v>L U L U S</v>
      </c>
      <c r="AF54" s="152"/>
    </row>
    <row r="55" spans="1:32" ht="18.75" customHeight="1" x14ac:dyDescent="0.3">
      <c r="A55" s="84">
        <v>29</v>
      </c>
      <c r="B55" s="135">
        <v>19200285</v>
      </c>
      <c r="C55" s="135" t="s">
        <v>1124</v>
      </c>
      <c r="D55" s="85"/>
      <c r="E55" s="135" t="s">
        <v>1091</v>
      </c>
      <c r="F55" s="133" t="s">
        <v>1092</v>
      </c>
      <c r="G55" s="87" t="s">
        <v>987</v>
      </c>
      <c r="H55" s="87" t="s">
        <v>857</v>
      </c>
      <c r="I55" s="87"/>
      <c r="J55" s="87"/>
      <c r="K55" s="133" t="s">
        <v>918</v>
      </c>
      <c r="L55" s="218" t="s">
        <v>1093</v>
      </c>
      <c r="M55" s="232">
        <f>'[2]OTKP Perbaikan'!Y30</f>
        <v>86</v>
      </c>
      <c r="N55" s="119">
        <f>'[2]OTKP Perbaikan'!AN30</f>
        <v>77</v>
      </c>
      <c r="O55" s="119">
        <f>'[2]OTKP Perbaikan'!BC30</f>
        <v>80</v>
      </c>
      <c r="P55" s="119">
        <f>'[2]OTKP Perbaikan'!BR30</f>
        <v>77</v>
      </c>
      <c r="Q55" s="119">
        <f>'[2]OTKP Perbaikan'!BY30</f>
        <v>82.5</v>
      </c>
      <c r="R55" s="227">
        <f>'[2]OTKP Perbaikan'!CL30</f>
        <v>90</v>
      </c>
      <c r="S55" s="232">
        <f>'[2]OTKP Perbaikan'!CS30</f>
        <v>79</v>
      </c>
      <c r="T55" s="119">
        <f>'[2]OTKP Perbaikan'!DB30</f>
        <v>79.125</v>
      </c>
      <c r="U55" s="227">
        <f>'[2]OTKP Perbaikan'!EC30</f>
        <v>80</v>
      </c>
      <c r="V55" s="232">
        <f>'[2]OTKP Perbaikan'!EQ30</f>
        <v>80.25</v>
      </c>
      <c r="W55" s="119">
        <f>'[2]OTKP Perbaikan'!EV30</f>
        <v>87</v>
      </c>
      <c r="X55" s="119">
        <f>'[2]OTKP Perbaikan'!FA30</f>
        <v>87</v>
      </c>
      <c r="Y55" s="119">
        <f>'[2]OTKP Perbaikan'!FF30</f>
        <v>76.25</v>
      </c>
      <c r="Z55" s="262">
        <f>'[2]OTKP Perbaikan'!GA30</f>
        <v>79.666666666666671</v>
      </c>
      <c r="AA55" s="263">
        <f>'[2]OTKP Perbaikan'!IO30</f>
        <v>80.629629629629633</v>
      </c>
      <c r="AB55" s="228">
        <f t="shared" si="0"/>
        <v>81.428086419753086</v>
      </c>
      <c r="AC55" s="228">
        <f>'[2]OTKP Perbaikan'!IS30</f>
        <v>80.349999999999994</v>
      </c>
      <c r="AD55" s="228">
        <f>'[2]OTKP Perbaikan'!IT30</f>
        <v>84.65</v>
      </c>
      <c r="AE55" s="277" t="str">
        <f t="shared" si="1"/>
        <v>L U L U S</v>
      </c>
      <c r="AF55" s="152"/>
    </row>
    <row r="56" spans="1:32" ht="18.75" customHeight="1" x14ac:dyDescent="0.3">
      <c r="A56" s="84">
        <v>30</v>
      </c>
      <c r="B56" s="135">
        <v>19200286</v>
      </c>
      <c r="C56" s="135" t="s">
        <v>1125</v>
      </c>
      <c r="D56" s="85"/>
      <c r="E56" s="135" t="s">
        <v>1094</v>
      </c>
      <c r="F56" s="133" t="s">
        <v>1095</v>
      </c>
      <c r="G56" s="87" t="s">
        <v>987</v>
      </c>
      <c r="H56" s="87" t="s">
        <v>857</v>
      </c>
      <c r="I56" s="87"/>
      <c r="J56" s="87"/>
      <c r="K56" s="133" t="s">
        <v>313</v>
      </c>
      <c r="L56" s="218" t="s">
        <v>1130</v>
      </c>
      <c r="M56" s="232">
        <f>'[2]OTKP Perbaikan'!Y31</f>
        <v>85</v>
      </c>
      <c r="N56" s="119">
        <f>'[2]OTKP Perbaikan'!AN31</f>
        <v>78</v>
      </c>
      <c r="O56" s="119">
        <f>'[2]OTKP Perbaikan'!BC31</f>
        <v>80</v>
      </c>
      <c r="P56" s="119">
        <f>'[2]OTKP Perbaikan'!BR31</f>
        <v>77</v>
      </c>
      <c r="Q56" s="119">
        <f>'[2]OTKP Perbaikan'!BY31</f>
        <v>79</v>
      </c>
      <c r="R56" s="227">
        <f>'[2]OTKP Perbaikan'!CL31</f>
        <v>80</v>
      </c>
      <c r="S56" s="232">
        <f>'[2]OTKP Perbaikan'!CS31</f>
        <v>80</v>
      </c>
      <c r="T56" s="119">
        <f>'[2]OTKP Perbaikan'!DB31</f>
        <v>77.375</v>
      </c>
      <c r="U56" s="227">
        <f>'[2]OTKP Perbaikan'!EC31</f>
        <v>76</v>
      </c>
      <c r="V56" s="232">
        <f>'[2]OTKP Perbaikan'!EQ31</f>
        <v>79.25</v>
      </c>
      <c r="W56" s="119">
        <f>'[2]OTKP Perbaikan'!EV31</f>
        <v>77.75</v>
      </c>
      <c r="X56" s="119">
        <f>'[2]OTKP Perbaikan'!FA31</f>
        <v>78.25</v>
      </c>
      <c r="Y56" s="119">
        <f>'[2]OTKP Perbaikan'!FF31</f>
        <v>75.75</v>
      </c>
      <c r="Z56" s="262">
        <f>'[2]OTKP Perbaikan'!GA31</f>
        <v>78.416666666666671</v>
      </c>
      <c r="AA56" s="263">
        <f>'[2]OTKP Perbaikan'!IO31</f>
        <v>77.844444444444449</v>
      </c>
      <c r="AB56" s="228">
        <f t="shared" si="0"/>
        <v>78.642407407407418</v>
      </c>
      <c r="AC56" s="228">
        <f>'[2]OTKP Perbaikan'!IS31</f>
        <v>87</v>
      </c>
      <c r="AD56" s="228">
        <f>'[2]OTKP Perbaikan'!IT31</f>
        <v>84.465000000000003</v>
      </c>
      <c r="AE56" s="277" t="str">
        <f t="shared" si="1"/>
        <v>L U L U S</v>
      </c>
      <c r="AF56" s="152"/>
    </row>
    <row r="57" spans="1:32" ht="18.75" customHeight="1" x14ac:dyDescent="0.3">
      <c r="A57" s="84">
        <v>1</v>
      </c>
      <c r="B57" s="135">
        <v>19200287</v>
      </c>
      <c r="C57" s="135" t="s">
        <v>820</v>
      </c>
      <c r="D57" s="85"/>
      <c r="E57" s="135" t="s">
        <v>854</v>
      </c>
      <c r="F57" s="133" t="s">
        <v>855</v>
      </c>
      <c r="G57" s="87" t="s">
        <v>856</v>
      </c>
      <c r="H57" s="87" t="s">
        <v>857</v>
      </c>
      <c r="I57" s="87"/>
      <c r="J57" s="87"/>
      <c r="K57" s="133" t="s">
        <v>858</v>
      </c>
      <c r="L57" s="218" t="s">
        <v>859</v>
      </c>
      <c r="M57" s="232">
        <f>'[2]OTKP Perbaikan'!Y32</f>
        <v>78</v>
      </c>
      <c r="N57" s="119">
        <f>'[2]OTKP Perbaikan'!AN32</f>
        <v>76</v>
      </c>
      <c r="O57" s="119">
        <f>'[2]OTKP Perbaikan'!BC32</f>
        <v>78</v>
      </c>
      <c r="P57" s="119">
        <f>'[2]OTKP Perbaikan'!BR32</f>
        <v>76</v>
      </c>
      <c r="Q57" s="119">
        <f>'[2]OTKP Perbaikan'!BY32</f>
        <v>75</v>
      </c>
      <c r="R57" s="227">
        <f>'[2]OTKP Perbaikan'!CL32</f>
        <v>75</v>
      </c>
      <c r="S57" s="232">
        <f>'[2]OTKP Perbaikan'!CS32</f>
        <v>75</v>
      </c>
      <c r="T57" s="119">
        <f>'[2]OTKP Perbaikan'!DB32</f>
        <v>75.5</v>
      </c>
      <c r="U57" s="227">
        <f>'[2]OTKP Perbaikan'!EC32</f>
        <v>76</v>
      </c>
      <c r="V57" s="232">
        <f>'[2]OTKP Perbaikan'!EQ32</f>
        <v>75</v>
      </c>
      <c r="W57" s="119">
        <f>'[2]OTKP Perbaikan'!EV32</f>
        <v>76.25</v>
      </c>
      <c r="X57" s="119">
        <f>'[2]OTKP Perbaikan'!FA32</f>
        <v>75.5</v>
      </c>
      <c r="Y57" s="119">
        <f>'[2]OTKP Perbaikan'!FF32</f>
        <v>75.5</v>
      </c>
      <c r="Z57" s="262">
        <f>'[2]OTKP Perbaikan'!GA32</f>
        <v>75.75</v>
      </c>
      <c r="AA57" s="263">
        <f>'[2]OTKP Perbaikan'!IO32</f>
        <v>76.492592592592601</v>
      </c>
      <c r="AB57" s="228">
        <f t="shared" si="0"/>
        <v>75.93283950617284</v>
      </c>
      <c r="AC57" s="228">
        <f>'[2]OTKP Perbaikan'!IS32</f>
        <v>77.8</v>
      </c>
      <c r="AD57" s="228">
        <f>'[2]OTKP Perbaikan'!IT32</f>
        <v>80.174999999999997</v>
      </c>
      <c r="AE57" s="277" t="str">
        <f t="shared" si="1"/>
        <v>L U L U S</v>
      </c>
      <c r="AF57" s="152"/>
    </row>
    <row r="58" spans="1:32" ht="18.75" customHeight="1" x14ac:dyDescent="0.3">
      <c r="A58" s="84">
        <v>2</v>
      </c>
      <c r="B58" s="135">
        <v>19200288</v>
      </c>
      <c r="C58" s="135" t="s">
        <v>821</v>
      </c>
      <c r="D58" s="85"/>
      <c r="E58" s="135" t="s">
        <v>860</v>
      </c>
      <c r="F58" s="133" t="s">
        <v>861</v>
      </c>
      <c r="G58" s="143" t="s">
        <v>856</v>
      </c>
      <c r="H58" s="143" t="s">
        <v>857</v>
      </c>
      <c r="I58" s="143"/>
      <c r="J58" s="143"/>
      <c r="K58" s="133" t="s">
        <v>862</v>
      </c>
      <c r="L58" s="218" t="s">
        <v>863</v>
      </c>
      <c r="M58" s="232">
        <f>'[2]OTKP Perbaikan'!Y33</f>
        <v>78</v>
      </c>
      <c r="N58" s="119">
        <f>'[2]OTKP Perbaikan'!AN33</f>
        <v>77</v>
      </c>
      <c r="O58" s="119">
        <f>'[2]OTKP Perbaikan'!BC33</f>
        <v>80</v>
      </c>
      <c r="P58" s="119">
        <f>'[2]OTKP Perbaikan'!BR33</f>
        <v>76</v>
      </c>
      <c r="Q58" s="119">
        <f>'[2]OTKP Perbaikan'!BY33</f>
        <v>75</v>
      </c>
      <c r="R58" s="227">
        <f>'[2]OTKP Perbaikan'!CL33</f>
        <v>75</v>
      </c>
      <c r="S58" s="232">
        <f>'[2]OTKP Perbaikan'!CS33</f>
        <v>75</v>
      </c>
      <c r="T58" s="119">
        <f>'[2]OTKP Perbaikan'!DB33</f>
        <v>76.25</v>
      </c>
      <c r="U58" s="227">
        <f>'[2]OTKP Perbaikan'!EC33</f>
        <v>76</v>
      </c>
      <c r="V58" s="232">
        <f>'[2]OTKP Perbaikan'!EQ33</f>
        <v>75</v>
      </c>
      <c r="W58" s="119">
        <f>'[2]OTKP Perbaikan'!EV33</f>
        <v>76.25</v>
      </c>
      <c r="X58" s="119">
        <f>'[2]OTKP Perbaikan'!FA33</f>
        <v>75.5</v>
      </c>
      <c r="Y58" s="119">
        <f>'[2]OTKP Perbaikan'!FF33</f>
        <v>75.75</v>
      </c>
      <c r="Z58" s="262">
        <f>'[2]OTKP Perbaikan'!GA33</f>
        <v>75.75</v>
      </c>
      <c r="AA58" s="263">
        <f>'[2]OTKP Perbaikan'!IO33</f>
        <v>77.283333333333331</v>
      </c>
      <c r="AB58" s="228">
        <f t="shared" si="0"/>
        <v>76.252222222222215</v>
      </c>
      <c r="AC58" s="228">
        <f>'[2]OTKP Perbaikan'!IS33</f>
        <v>77.8</v>
      </c>
      <c r="AD58" s="228">
        <f>'[2]OTKP Perbaikan'!IT33</f>
        <v>81.8</v>
      </c>
      <c r="AE58" s="277" t="str">
        <f t="shared" si="1"/>
        <v>L U L U S</v>
      </c>
      <c r="AF58" s="152"/>
    </row>
    <row r="59" spans="1:32" x14ac:dyDescent="0.3">
      <c r="A59" s="84">
        <v>3</v>
      </c>
      <c r="B59" s="85">
        <v>19200289</v>
      </c>
      <c r="C59" s="85" t="s">
        <v>822</v>
      </c>
      <c r="D59" s="85"/>
      <c r="E59" s="85" t="s">
        <v>864</v>
      </c>
      <c r="F59" s="86" t="s">
        <v>865</v>
      </c>
      <c r="G59" s="87" t="s">
        <v>856</v>
      </c>
      <c r="H59" s="87" t="s">
        <v>857</v>
      </c>
      <c r="I59" s="148"/>
      <c r="J59" s="148"/>
      <c r="K59" s="149" t="s">
        <v>866</v>
      </c>
      <c r="L59" s="219" t="s">
        <v>867</v>
      </c>
      <c r="M59" s="232">
        <f>'[2]OTKP Perbaikan'!Y34</f>
        <v>80</v>
      </c>
      <c r="N59" s="119">
        <f>'[2]OTKP Perbaikan'!AN34</f>
        <v>78</v>
      </c>
      <c r="O59" s="119">
        <f>'[2]OTKP Perbaikan'!BC34</f>
        <v>80</v>
      </c>
      <c r="P59" s="119">
        <f>'[2]OTKP Perbaikan'!BR34</f>
        <v>77</v>
      </c>
      <c r="Q59" s="119">
        <f>'[2]OTKP Perbaikan'!BY34</f>
        <v>79.25</v>
      </c>
      <c r="R59" s="227">
        <f>'[2]OTKP Perbaikan'!CL34</f>
        <v>75</v>
      </c>
      <c r="S59" s="232">
        <f>'[2]OTKP Perbaikan'!CS34</f>
        <v>79</v>
      </c>
      <c r="T59" s="119">
        <f>'[2]OTKP Perbaikan'!DB34</f>
        <v>78.4375</v>
      </c>
      <c r="U59" s="227">
        <f>'[2]OTKP Perbaikan'!EC34</f>
        <v>80</v>
      </c>
      <c r="V59" s="232">
        <f>'[2]OTKP Perbaikan'!EQ34</f>
        <v>75.3125</v>
      </c>
      <c r="W59" s="119">
        <f>'[2]OTKP Perbaikan'!EV34</f>
        <v>78</v>
      </c>
      <c r="X59" s="119">
        <f>'[2]OTKP Perbaikan'!FA34</f>
        <v>77.25</v>
      </c>
      <c r="Y59" s="119">
        <f>'[2]OTKP Perbaikan'!FF34</f>
        <v>76.206249999999997</v>
      </c>
      <c r="Z59" s="262">
        <f>'[2]OTKP Perbaikan'!GA34</f>
        <v>78.333333333333329</v>
      </c>
      <c r="AA59" s="263">
        <f>'[2]OTKP Perbaikan'!IO34</f>
        <v>78.490740740740748</v>
      </c>
      <c r="AB59" s="228">
        <f t="shared" ref="AB59:AB90" si="3">IFERROR(AVERAGE(M59:AA59),0)</f>
        <v>78.01868827160493</v>
      </c>
      <c r="AC59" s="228">
        <f>'[2]OTKP Perbaikan'!IS34</f>
        <v>86.85</v>
      </c>
      <c r="AD59" s="228">
        <f>'[2]OTKP Perbaikan'!IT34</f>
        <v>84.534999999999997</v>
      </c>
      <c r="AE59" s="277" t="str">
        <f t="shared" ref="AE59:AE90" si="4">IF(AB59&gt;=75,"L U L U S","- - -")</f>
        <v>L U L U S</v>
      </c>
      <c r="AF59" s="152"/>
    </row>
    <row r="60" spans="1:32" x14ac:dyDescent="0.3">
      <c r="A60" s="84">
        <v>4</v>
      </c>
      <c r="B60" s="85">
        <v>19200290</v>
      </c>
      <c r="C60" s="85" t="s">
        <v>823</v>
      </c>
      <c r="D60" s="85"/>
      <c r="E60" s="85" t="s">
        <v>868</v>
      </c>
      <c r="F60" s="86" t="s">
        <v>869</v>
      </c>
      <c r="G60" s="87" t="s">
        <v>856</v>
      </c>
      <c r="H60" s="87" t="s">
        <v>857</v>
      </c>
      <c r="I60" s="148"/>
      <c r="J60" s="148"/>
      <c r="K60" s="149" t="s">
        <v>870</v>
      </c>
      <c r="L60" s="219" t="s">
        <v>871</v>
      </c>
      <c r="M60" s="232">
        <f>'[2]OTKP Perbaikan'!Y35</f>
        <v>90</v>
      </c>
      <c r="N60" s="119">
        <f>'[2]OTKP Perbaikan'!AN35</f>
        <v>85</v>
      </c>
      <c r="O60" s="119">
        <f>'[2]OTKP Perbaikan'!BC35</f>
        <v>90</v>
      </c>
      <c r="P60" s="119">
        <f>'[2]OTKP Perbaikan'!BR35</f>
        <v>79</v>
      </c>
      <c r="Q60" s="119">
        <f>'[2]OTKP Perbaikan'!BY35</f>
        <v>83.25</v>
      </c>
      <c r="R60" s="227">
        <f>'[2]OTKP Perbaikan'!CL35</f>
        <v>80</v>
      </c>
      <c r="S60" s="232">
        <f>'[2]OTKP Perbaikan'!CS35</f>
        <v>85.5</v>
      </c>
      <c r="T60" s="119">
        <f>'[2]OTKP Perbaikan'!DB35</f>
        <v>88</v>
      </c>
      <c r="U60" s="227">
        <f>'[2]OTKP Perbaikan'!EC35</f>
        <v>80</v>
      </c>
      <c r="V60" s="232">
        <f>'[2]OTKP Perbaikan'!EQ35</f>
        <v>83.521874999999994</v>
      </c>
      <c r="W60" s="119">
        <f>'[2]OTKP Perbaikan'!EV35</f>
        <v>80.75</v>
      </c>
      <c r="X60" s="119">
        <f>'[2]OTKP Perbaikan'!FA35</f>
        <v>82.5</v>
      </c>
      <c r="Y60" s="119">
        <f>'[2]OTKP Perbaikan'!FF35</f>
        <v>80</v>
      </c>
      <c r="Z60" s="262">
        <f>'[2]OTKP Perbaikan'!GA35</f>
        <v>84.75</v>
      </c>
      <c r="AA60" s="263">
        <f>'[2]OTKP Perbaikan'!IO35</f>
        <v>83.13333333333334</v>
      </c>
      <c r="AB60" s="228">
        <f t="shared" si="3"/>
        <v>83.693680555555559</v>
      </c>
      <c r="AC60" s="228">
        <f>'[2]OTKP Perbaikan'!IS35</f>
        <v>88.679999999999993</v>
      </c>
      <c r="AD60" s="228">
        <f>'[2]OTKP Perbaikan'!IT35</f>
        <v>86.734999999999999</v>
      </c>
      <c r="AE60" s="277" t="str">
        <f t="shared" si="4"/>
        <v>L U L U S</v>
      </c>
      <c r="AF60" s="152"/>
    </row>
    <row r="61" spans="1:32" x14ac:dyDescent="0.3">
      <c r="A61" s="84">
        <v>5</v>
      </c>
      <c r="B61" s="85">
        <v>19200291</v>
      </c>
      <c r="C61" s="85" t="s">
        <v>824</v>
      </c>
      <c r="D61" s="85"/>
      <c r="E61" s="85" t="s">
        <v>872</v>
      </c>
      <c r="F61" s="86" t="s">
        <v>873</v>
      </c>
      <c r="G61" s="87" t="s">
        <v>856</v>
      </c>
      <c r="H61" s="87" t="s">
        <v>857</v>
      </c>
      <c r="I61" s="148"/>
      <c r="J61" s="148"/>
      <c r="K61" s="149" t="s">
        <v>874</v>
      </c>
      <c r="L61" s="219" t="s">
        <v>875</v>
      </c>
      <c r="M61" s="232">
        <f>'[2]OTKP Perbaikan'!Y36</f>
        <v>80</v>
      </c>
      <c r="N61" s="119">
        <f>'[2]OTKP Perbaikan'!AN36</f>
        <v>76</v>
      </c>
      <c r="O61" s="119">
        <f>'[2]OTKP Perbaikan'!BC36</f>
        <v>80</v>
      </c>
      <c r="P61" s="119">
        <f>'[2]OTKP Perbaikan'!BR36</f>
        <v>78</v>
      </c>
      <c r="Q61" s="119">
        <f>'[2]OTKP Perbaikan'!BY36</f>
        <v>77.5</v>
      </c>
      <c r="R61" s="227">
        <f>'[2]OTKP Perbaikan'!CL36</f>
        <v>75</v>
      </c>
      <c r="S61" s="232">
        <f>'[2]OTKP Perbaikan'!CS36</f>
        <v>77.5</v>
      </c>
      <c r="T61" s="119">
        <f>'[2]OTKP Perbaikan'!DB36</f>
        <v>76</v>
      </c>
      <c r="U61" s="227">
        <f>'[2]OTKP Perbaikan'!EC36</f>
        <v>80</v>
      </c>
      <c r="V61" s="232">
        <f>'[2]OTKP Perbaikan'!EQ36</f>
        <v>75.5</v>
      </c>
      <c r="W61" s="119">
        <f>'[2]OTKP Perbaikan'!EV36</f>
        <v>77.75</v>
      </c>
      <c r="X61" s="119">
        <f>'[2]OTKP Perbaikan'!FA36</f>
        <v>76.75</v>
      </c>
      <c r="Y61" s="119">
        <f>'[2]OTKP Perbaikan'!FF36</f>
        <v>76.5</v>
      </c>
      <c r="Z61" s="262">
        <f>'[2]OTKP Perbaikan'!GA36</f>
        <v>79.916666666666671</v>
      </c>
      <c r="AA61" s="263">
        <f>'[2]OTKP Perbaikan'!IO36</f>
        <v>77.257407407407399</v>
      </c>
      <c r="AB61" s="228">
        <f t="shared" si="3"/>
        <v>77.578271604938266</v>
      </c>
      <c r="AC61" s="228">
        <f>'[2]OTKP Perbaikan'!IS36</f>
        <v>86.1</v>
      </c>
      <c r="AD61" s="228">
        <f>'[2]OTKP Perbaikan'!IT36</f>
        <v>85.3</v>
      </c>
      <c r="AE61" s="277" t="str">
        <f t="shared" si="4"/>
        <v>L U L U S</v>
      </c>
      <c r="AF61" s="152"/>
    </row>
    <row r="62" spans="1:32" x14ac:dyDescent="0.3">
      <c r="A62" s="84">
        <v>6</v>
      </c>
      <c r="B62" s="85">
        <v>19200292</v>
      </c>
      <c r="C62" s="85" t="s">
        <v>825</v>
      </c>
      <c r="D62" s="85"/>
      <c r="E62" s="85" t="s">
        <v>876</v>
      </c>
      <c r="F62" s="86" t="s">
        <v>877</v>
      </c>
      <c r="G62" s="87" t="s">
        <v>856</v>
      </c>
      <c r="H62" s="87" t="s">
        <v>857</v>
      </c>
      <c r="I62" s="148"/>
      <c r="J62" s="148"/>
      <c r="K62" s="149" t="s">
        <v>878</v>
      </c>
      <c r="L62" s="219" t="s">
        <v>879</v>
      </c>
      <c r="M62" s="232">
        <f>'[2]OTKP Perbaikan'!Y37</f>
        <v>87</v>
      </c>
      <c r="N62" s="119">
        <f>'[2]OTKP Perbaikan'!AN37</f>
        <v>77</v>
      </c>
      <c r="O62" s="119">
        <f>'[2]OTKP Perbaikan'!BC37</f>
        <v>85</v>
      </c>
      <c r="P62" s="119">
        <f>'[2]OTKP Perbaikan'!BR37</f>
        <v>78</v>
      </c>
      <c r="Q62" s="119">
        <f>'[2]OTKP Perbaikan'!BY37</f>
        <v>83.5</v>
      </c>
      <c r="R62" s="227">
        <f>'[2]OTKP Perbaikan'!CL37</f>
        <v>85</v>
      </c>
      <c r="S62" s="232">
        <f>'[2]OTKP Perbaikan'!CS37</f>
        <v>82.05</v>
      </c>
      <c r="T62" s="119">
        <f>'[2]OTKP Perbaikan'!DB37</f>
        <v>82.775000000000006</v>
      </c>
      <c r="U62" s="227">
        <f>'[2]OTKP Perbaikan'!EC37</f>
        <v>76</v>
      </c>
      <c r="V62" s="232">
        <f>'[2]OTKP Perbaikan'!EQ37</f>
        <v>81.768749999999997</v>
      </c>
      <c r="W62" s="119">
        <f>'[2]OTKP Perbaikan'!EV37</f>
        <v>79.75</v>
      </c>
      <c r="X62" s="119">
        <f>'[2]OTKP Perbaikan'!FA37</f>
        <v>80</v>
      </c>
      <c r="Y62" s="119">
        <f>'[2]OTKP Perbaikan'!FF37</f>
        <v>77.418750000000003</v>
      </c>
      <c r="Z62" s="262">
        <f>'[2]OTKP Perbaikan'!GA37</f>
        <v>80.666666666666671</v>
      </c>
      <c r="AA62" s="263">
        <f>'[2]OTKP Perbaikan'!IO37</f>
        <v>84.055370370370369</v>
      </c>
      <c r="AB62" s="228">
        <f t="shared" si="3"/>
        <v>81.332302469135797</v>
      </c>
      <c r="AC62" s="228">
        <f>'[2]OTKP Perbaikan'!IS37</f>
        <v>88.649999999999991</v>
      </c>
      <c r="AD62" s="228">
        <f>'[2]OTKP Perbaikan'!IT37</f>
        <v>86.9</v>
      </c>
      <c r="AE62" s="277" t="str">
        <f t="shared" si="4"/>
        <v>L U L U S</v>
      </c>
      <c r="AF62" s="152"/>
    </row>
    <row r="63" spans="1:32" x14ac:dyDescent="0.3">
      <c r="A63" s="84">
        <v>7</v>
      </c>
      <c r="B63" s="85">
        <v>19200293</v>
      </c>
      <c r="C63" s="85" t="s">
        <v>826</v>
      </c>
      <c r="D63" s="85"/>
      <c r="E63" s="85" t="s">
        <v>880</v>
      </c>
      <c r="F63" s="88" t="s">
        <v>881</v>
      </c>
      <c r="G63" s="87" t="s">
        <v>856</v>
      </c>
      <c r="H63" s="87" t="s">
        <v>857</v>
      </c>
      <c r="I63" s="148"/>
      <c r="J63" s="148"/>
      <c r="K63" s="149" t="s">
        <v>878</v>
      </c>
      <c r="L63" s="219" t="s">
        <v>879</v>
      </c>
      <c r="M63" s="232">
        <f>'[2]OTKP Perbaikan'!Y38</f>
        <v>87</v>
      </c>
      <c r="N63" s="119">
        <f>'[2]OTKP Perbaikan'!AN38</f>
        <v>80</v>
      </c>
      <c r="O63" s="119">
        <f>'[2]OTKP Perbaikan'!BC38</f>
        <v>85</v>
      </c>
      <c r="P63" s="119">
        <f>'[2]OTKP Perbaikan'!BR38</f>
        <v>78</v>
      </c>
      <c r="Q63" s="119">
        <f>'[2]OTKP Perbaikan'!BY38</f>
        <v>81.75</v>
      </c>
      <c r="R63" s="227">
        <f>'[2]OTKP Perbaikan'!CL38</f>
        <v>75</v>
      </c>
      <c r="S63" s="232">
        <f>'[2]OTKP Perbaikan'!CS38</f>
        <v>82.05</v>
      </c>
      <c r="T63" s="119">
        <f>'[2]OTKP Perbaikan'!DB38</f>
        <v>82.529326923076923</v>
      </c>
      <c r="U63" s="227">
        <f>'[2]OTKP Perbaikan'!EC38</f>
        <v>76</v>
      </c>
      <c r="V63" s="232">
        <f>'[2]OTKP Perbaikan'!EQ38</f>
        <v>78.481250000000003</v>
      </c>
      <c r="W63" s="119">
        <f>'[2]OTKP Perbaikan'!EV38</f>
        <v>79.5</v>
      </c>
      <c r="X63" s="119">
        <f>'[2]OTKP Perbaikan'!FA38</f>
        <v>78.75</v>
      </c>
      <c r="Y63" s="119">
        <f>'[2]OTKP Perbaikan'!FF38</f>
        <v>81.099999999999994</v>
      </c>
      <c r="Z63" s="262">
        <f>'[2]OTKP Perbaikan'!GA38</f>
        <v>79.666666666666671</v>
      </c>
      <c r="AA63" s="263">
        <f>'[2]OTKP Perbaikan'!IO38</f>
        <v>80.291851851851845</v>
      </c>
      <c r="AB63" s="228">
        <f t="shared" si="3"/>
        <v>80.341273029439691</v>
      </c>
      <c r="AC63" s="228">
        <f>'[2]OTKP Perbaikan'!IS38</f>
        <v>87.6</v>
      </c>
      <c r="AD63" s="228">
        <f>'[2]OTKP Perbaikan'!IT38</f>
        <v>86.8</v>
      </c>
      <c r="AE63" s="277" t="str">
        <f t="shared" si="4"/>
        <v>L U L U S</v>
      </c>
      <c r="AF63" s="152"/>
    </row>
    <row r="64" spans="1:32" x14ac:dyDescent="0.3">
      <c r="A64" s="84">
        <v>8</v>
      </c>
      <c r="B64" s="85">
        <v>19200294</v>
      </c>
      <c r="C64" s="85" t="s">
        <v>827</v>
      </c>
      <c r="D64" s="85"/>
      <c r="E64" s="85" t="s">
        <v>882</v>
      </c>
      <c r="F64" s="127" t="s">
        <v>883</v>
      </c>
      <c r="G64" s="87" t="s">
        <v>856</v>
      </c>
      <c r="H64" s="87" t="s">
        <v>857</v>
      </c>
      <c r="I64" s="148"/>
      <c r="J64" s="148"/>
      <c r="K64" s="149" t="s">
        <v>884</v>
      </c>
      <c r="L64" s="219" t="s">
        <v>885</v>
      </c>
      <c r="M64" s="232">
        <f>'[2]OTKP Perbaikan'!Y39</f>
        <v>80</v>
      </c>
      <c r="N64" s="119">
        <f>'[2]OTKP Perbaikan'!AN39</f>
        <v>77</v>
      </c>
      <c r="O64" s="119">
        <f>'[2]OTKP Perbaikan'!BC39</f>
        <v>80</v>
      </c>
      <c r="P64" s="119">
        <f>'[2]OTKP Perbaikan'!BR39</f>
        <v>77</v>
      </c>
      <c r="Q64" s="119">
        <f>'[2]OTKP Perbaikan'!BY39</f>
        <v>77.5</v>
      </c>
      <c r="R64" s="227">
        <f>'[2]OTKP Perbaikan'!CL39</f>
        <v>75</v>
      </c>
      <c r="S64" s="232">
        <f>'[2]OTKP Perbaikan'!CS39</f>
        <v>76.25</v>
      </c>
      <c r="T64" s="119">
        <f>'[2]OTKP Perbaikan'!DB39</f>
        <v>76.75</v>
      </c>
      <c r="U64" s="227">
        <f>'[2]OTKP Perbaikan'!EC39</f>
        <v>76</v>
      </c>
      <c r="V64" s="232">
        <f>'[2]OTKP Perbaikan'!EQ39</f>
        <v>75.25</v>
      </c>
      <c r="W64" s="119">
        <f>'[2]OTKP Perbaikan'!EV39</f>
        <v>77.5</v>
      </c>
      <c r="X64" s="119">
        <f>'[2]OTKP Perbaikan'!FA39</f>
        <v>76.75</v>
      </c>
      <c r="Y64" s="119">
        <f>'[2]OTKP Perbaikan'!FF39</f>
        <v>75.6875</v>
      </c>
      <c r="Z64" s="262">
        <f>'[2]OTKP Perbaikan'!GA39</f>
        <v>77.805555555555557</v>
      </c>
      <c r="AA64" s="263">
        <f>'[2]OTKP Perbaikan'!IO39</f>
        <v>77.033333333333331</v>
      </c>
      <c r="AB64" s="228">
        <f t="shared" si="3"/>
        <v>77.035092592592591</v>
      </c>
      <c r="AC64" s="228">
        <f>'[2]OTKP Perbaikan'!IS39</f>
        <v>85.5</v>
      </c>
      <c r="AD64" s="228">
        <f>'[2]OTKP Perbaikan'!IT39</f>
        <v>75.5</v>
      </c>
      <c r="AE64" s="277" t="str">
        <f t="shared" si="4"/>
        <v>L U L U S</v>
      </c>
      <c r="AF64" s="152"/>
    </row>
    <row r="65" spans="1:32" x14ac:dyDescent="0.3">
      <c r="A65" s="84">
        <v>9</v>
      </c>
      <c r="B65" s="85">
        <v>19200295</v>
      </c>
      <c r="C65" s="85" t="s">
        <v>828</v>
      </c>
      <c r="D65" s="85"/>
      <c r="E65" s="85" t="s">
        <v>886</v>
      </c>
      <c r="F65" s="127" t="s">
        <v>887</v>
      </c>
      <c r="G65" s="87" t="s">
        <v>856</v>
      </c>
      <c r="H65" s="87" t="s">
        <v>857</v>
      </c>
      <c r="I65" s="148"/>
      <c r="J65" s="148"/>
      <c r="K65" s="149" t="s">
        <v>888</v>
      </c>
      <c r="L65" s="219" t="s">
        <v>889</v>
      </c>
      <c r="M65" s="232">
        <f>'[2]OTKP Perbaikan'!Y40</f>
        <v>85</v>
      </c>
      <c r="N65" s="119">
        <f>'[2]OTKP Perbaikan'!AN40</f>
        <v>80</v>
      </c>
      <c r="O65" s="119">
        <f>'[2]OTKP Perbaikan'!BC40</f>
        <v>80</v>
      </c>
      <c r="P65" s="119">
        <f>'[2]OTKP Perbaikan'!BR40</f>
        <v>78</v>
      </c>
      <c r="Q65" s="119">
        <f>'[2]OTKP Perbaikan'!BY40</f>
        <v>80</v>
      </c>
      <c r="R65" s="227">
        <f>'[2]OTKP Perbaikan'!CL40</f>
        <v>75</v>
      </c>
      <c r="S65" s="232">
        <f>'[2]OTKP Perbaikan'!CS40</f>
        <v>76.75</v>
      </c>
      <c r="T65" s="119">
        <f>'[2]OTKP Perbaikan'!DB40</f>
        <v>82.456250000000011</v>
      </c>
      <c r="U65" s="227">
        <f>'[2]OTKP Perbaikan'!EC40</f>
        <v>80</v>
      </c>
      <c r="V65" s="232">
        <f>'[2]OTKP Perbaikan'!EQ40</f>
        <v>75.875</v>
      </c>
      <c r="W65" s="119">
        <f>'[2]OTKP Perbaikan'!EV40</f>
        <v>78</v>
      </c>
      <c r="X65" s="119">
        <f>'[2]OTKP Perbaikan'!FA40</f>
        <v>77.75</v>
      </c>
      <c r="Y65" s="119">
        <f>'[2]OTKP Perbaikan'!FF40</f>
        <v>77.5</v>
      </c>
      <c r="Z65" s="262">
        <f>'[2]OTKP Perbaikan'!GA40</f>
        <v>78.333333333333329</v>
      </c>
      <c r="AA65" s="263">
        <f>'[2]OTKP Perbaikan'!IO40</f>
        <v>78.398703703703703</v>
      </c>
      <c r="AB65" s="228">
        <f t="shared" si="3"/>
        <v>78.870885802469118</v>
      </c>
      <c r="AC65" s="228">
        <f>'[2]OTKP Perbaikan'!IS40</f>
        <v>85.8</v>
      </c>
      <c r="AD65" s="228">
        <f>'[2]OTKP Perbaikan'!IT40</f>
        <v>84.165000000000006</v>
      </c>
      <c r="AE65" s="277" t="str">
        <f t="shared" si="4"/>
        <v>L U L U S</v>
      </c>
      <c r="AF65" s="152"/>
    </row>
    <row r="66" spans="1:32" x14ac:dyDescent="0.3">
      <c r="A66" s="84">
        <v>10</v>
      </c>
      <c r="B66" s="85">
        <v>19200296</v>
      </c>
      <c r="C66" s="85" t="s">
        <v>829</v>
      </c>
      <c r="D66" s="85"/>
      <c r="E66" s="85" t="s">
        <v>890</v>
      </c>
      <c r="F66" s="88" t="s">
        <v>891</v>
      </c>
      <c r="G66" s="87" t="s">
        <v>856</v>
      </c>
      <c r="H66" s="87" t="s">
        <v>857</v>
      </c>
      <c r="I66" s="148"/>
      <c r="J66" s="148"/>
      <c r="K66" s="149" t="s">
        <v>677</v>
      </c>
      <c r="L66" s="219" t="s">
        <v>892</v>
      </c>
      <c r="M66" s="232">
        <f>'[2]OTKP Perbaikan'!Y41</f>
        <v>87</v>
      </c>
      <c r="N66" s="119">
        <f>'[2]OTKP Perbaikan'!AN41</f>
        <v>76</v>
      </c>
      <c r="O66" s="119">
        <f>'[2]OTKP Perbaikan'!BC41</f>
        <v>80</v>
      </c>
      <c r="P66" s="119">
        <f>'[2]OTKP Perbaikan'!BR41</f>
        <v>78</v>
      </c>
      <c r="Q66" s="119">
        <f>'[2]OTKP Perbaikan'!BY41</f>
        <v>77.5</v>
      </c>
      <c r="R66" s="227">
        <f>'[2]OTKP Perbaikan'!CL41</f>
        <v>75</v>
      </c>
      <c r="S66" s="232">
        <f>'[2]OTKP Perbaikan'!CS41</f>
        <v>77</v>
      </c>
      <c r="T66" s="119">
        <f>'[2]OTKP Perbaikan'!DB41</f>
        <v>79.012500000000003</v>
      </c>
      <c r="U66" s="227">
        <f>'[2]OTKP Perbaikan'!EC41</f>
        <v>78</v>
      </c>
      <c r="V66" s="232">
        <f>'[2]OTKP Perbaikan'!EQ41</f>
        <v>77.75</v>
      </c>
      <c r="W66" s="119">
        <f>'[2]OTKP Perbaikan'!EV41</f>
        <v>78.5</v>
      </c>
      <c r="X66" s="119">
        <f>'[2]OTKP Perbaikan'!FA41</f>
        <v>77.75</v>
      </c>
      <c r="Y66" s="119">
        <f>'[2]OTKP Perbaikan'!FF41</f>
        <v>75.818749999999994</v>
      </c>
      <c r="Z66" s="262">
        <f>'[2]OTKP Perbaikan'!GA41</f>
        <v>79.444444444444443</v>
      </c>
      <c r="AA66" s="263">
        <f>'[2]OTKP Perbaikan'!IO41</f>
        <v>79.344444444444449</v>
      </c>
      <c r="AB66" s="228">
        <f t="shared" si="3"/>
        <v>78.408009259259259</v>
      </c>
      <c r="AC66" s="228">
        <f>'[2]OTKP Perbaikan'!IS41</f>
        <v>87.149999999999991</v>
      </c>
      <c r="AD66" s="228">
        <f>'[2]OTKP Perbaikan'!IT41</f>
        <v>83.7</v>
      </c>
      <c r="AE66" s="277" t="str">
        <f t="shared" si="4"/>
        <v>L U L U S</v>
      </c>
      <c r="AF66" s="152"/>
    </row>
    <row r="67" spans="1:32" x14ac:dyDescent="0.3">
      <c r="A67" s="84">
        <v>11</v>
      </c>
      <c r="B67" s="85">
        <v>19200297</v>
      </c>
      <c r="C67" s="85" t="s">
        <v>830</v>
      </c>
      <c r="D67" s="85"/>
      <c r="E67" s="85" t="s">
        <v>893</v>
      </c>
      <c r="F67" s="88" t="s">
        <v>894</v>
      </c>
      <c r="G67" s="87" t="s">
        <v>856</v>
      </c>
      <c r="H67" s="87" t="s">
        <v>857</v>
      </c>
      <c r="I67" s="148"/>
      <c r="J67" s="148"/>
      <c r="K67" s="149" t="s">
        <v>895</v>
      </c>
      <c r="L67" s="219" t="s">
        <v>896</v>
      </c>
      <c r="M67" s="232">
        <f>'[2]OTKP Perbaikan'!Y42</f>
        <v>78</v>
      </c>
      <c r="N67" s="119">
        <f>'[2]OTKP Perbaikan'!AN42</f>
        <v>76</v>
      </c>
      <c r="O67" s="119">
        <f>'[2]OTKP Perbaikan'!BC42</f>
        <v>78</v>
      </c>
      <c r="P67" s="119">
        <f>'[2]OTKP Perbaikan'!BR42</f>
        <v>76</v>
      </c>
      <c r="Q67" s="119">
        <f>'[2]OTKP Perbaikan'!BY42</f>
        <v>76</v>
      </c>
      <c r="R67" s="227">
        <f>'[2]OTKP Perbaikan'!CL42</f>
        <v>75</v>
      </c>
      <c r="S67" s="232">
        <f>'[2]OTKP Perbaikan'!CS42</f>
        <v>75</v>
      </c>
      <c r="T67" s="119">
        <f>'[2]OTKP Perbaikan'!DB42</f>
        <v>76.125</v>
      </c>
      <c r="U67" s="227">
        <f>'[2]OTKP Perbaikan'!EC42</f>
        <v>76</v>
      </c>
      <c r="V67" s="232">
        <f>'[2]OTKP Perbaikan'!EQ42</f>
        <v>75</v>
      </c>
      <c r="W67" s="119">
        <f>'[2]OTKP Perbaikan'!EV42</f>
        <v>75.75</v>
      </c>
      <c r="X67" s="119">
        <f>'[2]OTKP Perbaikan'!FA42</f>
        <v>75.5</v>
      </c>
      <c r="Y67" s="119">
        <f>'[2]OTKP Perbaikan'!FF42</f>
        <v>75</v>
      </c>
      <c r="Z67" s="262">
        <f>'[2]OTKP Perbaikan'!GA42</f>
        <v>76</v>
      </c>
      <c r="AA67" s="263">
        <f>'[2]OTKP Perbaikan'!IO42</f>
        <v>75.98888888888888</v>
      </c>
      <c r="AB67" s="228">
        <f t="shared" si="3"/>
        <v>75.95759259259259</v>
      </c>
      <c r="AC67" s="228">
        <f>'[2]OTKP Perbaikan'!IS42</f>
        <v>77.8</v>
      </c>
      <c r="AD67" s="228">
        <f>'[2]OTKP Perbaikan'!IT42</f>
        <v>30.8</v>
      </c>
      <c r="AE67" s="277" t="str">
        <f t="shared" si="4"/>
        <v>L U L U S</v>
      </c>
      <c r="AF67" s="152"/>
    </row>
    <row r="68" spans="1:32" x14ac:dyDescent="0.3">
      <c r="A68" s="84">
        <v>12</v>
      </c>
      <c r="B68" s="85">
        <v>19200298</v>
      </c>
      <c r="C68" s="85" t="s">
        <v>831</v>
      </c>
      <c r="D68" s="85"/>
      <c r="E68" s="85" t="s">
        <v>897</v>
      </c>
      <c r="F68" s="129" t="s">
        <v>898</v>
      </c>
      <c r="G68" s="87" t="s">
        <v>856</v>
      </c>
      <c r="H68" s="87" t="s">
        <v>857</v>
      </c>
      <c r="I68" s="148"/>
      <c r="J68" s="148"/>
      <c r="K68" s="149" t="s">
        <v>899</v>
      </c>
      <c r="L68" s="219" t="s">
        <v>900</v>
      </c>
      <c r="M68" s="232">
        <f>'[2]OTKP Perbaikan'!Y43</f>
        <v>80</v>
      </c>
      <c r="N68" s="119">
        <f>'[2]OTKP Perbaikan'!AN43</f>
        <v>78</v>
      </c>
      <c r="O68" s="119">
        <f>'[2]OTKP Perbaikan'!BC43</f>
        <v>80</v>
      </c>
      <c r="P68" s="119">
        <f>'[2]OTKP Perbaikan'!BR43</f>
        <v>78</v>
      </c>
      <c r="Q68" s="119">
        <f>'[2]OTKP Perbaikan'!BY43</f>
        <v>80</v>
      </c>
      <c r="R68" s="227">
        <f>'[2]OTKP Perbaikan'!CL43</f>
        <v>75</v>
      </c>
      <c r="S68" s="232">
        <f>'[2]OTKP Perbaikan'!CS43</f>
        <v>80.25</v>
      </c>
      <c r="T68" s="119">
        <f>'[2]OTKP Perbaikan'!DB43</f>
        <v>78.712500000000006</v>
      </c>
      <c r="U68" s="227">
        <f>'[2]OTKP Perbaikan'!EC43</f>
        <v>76</v>
      </c>
      <c r="V68" s="232">
        <f>'[2]OTKP Perbaikan'!EQ43</f>
        <v>79.09375</v>
      </c>
      <c r="W68" s="119">
        <f>'[2]OTKP Perbaikan'!EV43</f>
        <v>77.5</v>
      </c>
      <c r="X68" s="119">
        <f>'[2]OTKP Perbaikan'!FA43</f>
        <v>77.25</v>
      </c>
      <c r="Y68" s="119">
        <f>'[2]OTKP Perbaikan'!FF43</f>
        <v>76.6875</v>
      </c>
      <c r="Z68" s="262">
        <f>'[2]OTKP Perbaikan'!GA43</f>
        <v>78.527777777777771</v>
      </c>
      <c r="AA68" s="263">
        <f>'[2]OTKP Perbaikan'!IO43</f>
        <v>78.725925925925935</v>
      </c>
      <c r="AB68" s="228">
        <f t="shared" si="3"/>
        <v>78.249830246913589</v>
      </c>
      <c r="AC68" s="228">
        <f>'[2]OTKP Perbaikan'!IS43</f>
        <v>86.13</v>
      </c>
      <c r="AD68" s="228">
        <f>'[2]OTKP Perbaikan'!IT43</f>
        <v>84.3</v>
      </c>
      <c r="AE68" s="277" t="str">
        <f t="shared" si="4"/>
        <v>L U L U S</v>
      </c>
      <c r="AF68" s="152"/>
    </row>
    <row r="69" spans="1:32" x14ac:dyDescent="0.3">
      <c r="A69" s="84">
        <v>13</v>
      </c>
      <c r="B69" s="85">
        <v>19200299</v>
      </c>
      <c r="C69" s="85" t="s">
        <v>832</v>
      </c>
      <c r="D69" s="85"/>
      <c r="E69" s="85" t="s">
        <v>901</v>
      </c>
      <c r="F69" s="88" t="s">
        <v>902</v>
      </c>
      <c r="G69" s="87" t="s">
        <v>856</v>
      </c>
      <c r="H69" s="87" t="s">
        <v>857</v>
      </c>
      <c r="I69" s="148"/>
      <c r="J69" s="148"/>
      <c r="K69" s="149" t="s">
        <v>903</v>
      </c>
      <c r="L69" s="257" t="s">
        <v>1131</v>
      </c>
      <c r="M69" s="232">
        <f>'[2]OTKP Perbaikan'!Y44</f>
        <v>80</v>
      </c>
      <c r="N69" s="119">
        <f>'[2]OTKP Perbaikan'!AN44</f>
        <v>76</v>
      </c>
      <c r="O69" s="119">
        <f>'[2]OTKP Perbaikan'!BC44</f>
        <v>80</v>
      </c>
      <c r="P69" s="119">
        <f>'[2]OTKP Perbaikan'!BR44</f>
        <v>77</v>
      </c>
      <c r="Q69" s="119">
        <f>'[2]OTKP Perbaikan'!BY44</f>
        <v>76.25</v>
      </c>
      <c r="R69" s="227">
        <f>'[2]OTKP Perbaikan'!CL44</f>
        <v>75</v>
      </c>
      <c r="S69" s="232">
        <f>'[2]OTKP Perbaikan'!CS44</f>
        <v>76.25</v>
      </c>
      <c r="T69" s="119">
        <f>'[2]OTKP Perbaikan'!DB44</f>
        <v>77.737499999999997</v>
      </c>
      <c r="U69" s="227">
        <f>'[2]OTKP Perbaikan'!EC44</f>
        <v>76</v>
      </c>
      <c r="V69" s="232">
        <f>'[2]OTKP Perbaikan'!EQ44</f>
        <v>76.9375</v>
      </c>
      <c r="W69" s="119">
        <f>'[2]OTKP Perbaikan'!EV44</f>
        <v>78</v>
      </c>
      <c r="X69" s="119">
        <f>'[2]OTKP Perbaikan'!FA44</f>
        <v>77.75</v>
      </c>
      <c r="Y69" s="119">
        <f>'[2]OTKP Perbaikan'!FF44</f>
        <v>75.75</v>
      </c>
      <c r="Z69" s="262">
        <f>'[2]OTKP Perbaikan'!GA44</f>
        <v>78.75</v>
      </c>
      <c r="AA69" s="263">
        <f>'[2]OTKP Perbaikan'!IO44</f>
        <v>77.407407407407405</v>
      </c>
      <c r="AB69" s="228">
        <f t="shared" si="3"/>
        <v>77.255493827160493</v>
      </c>
      <c r="AC69" s="228">
        <f>'[2]OTKP Perbaikan'!IS44</f>
        <v>79</v>
      </c>
      <c r="AD69" s="228">
        <f>'[2]OTKP Perbaikan'!IT44</f>
        <v>78.400000000000006</v>
      </c>
      <c r="AE69" s="277" t="str">
        <f t="shared" si="4"/>
        <v>L U L U S</v>
      </c>
      <c r="AF69" s="152"/>
    </row>
    <row r="70" spans="1:32" x14ac:dyDescent="0.3">
      <c r="A70" s="84">
        <v>14</v>
      </c>
      <c r="B70" s="85">
        <v>19200300</v>
      </c>
      <c r="C70" s="85" t="s">
        <v>833</v>
      </c>
      <c r="D70" s="85"/>
      <c r="E70" s="85" t="s">
        <v>904</v>
      </c>
      <c r="F70" s="127" t="s">
        <v>905</v>
      </c>
      <c r="G70" s="87" t="s">
        <v>856</v>
      </c>
      <c r="H70" s="87" t="s">
        <v>857</v>
      </c>
      <c r="I70" s="148"/>
      <c r="J70" s="148"/>
      <c r="K70" s="149" t="s">
        <v>906</v>
      </c>
      <c r="L70" s="219" t="s">
        <v>907</v>
      </c>
      <c r="M70" s="232">
        <f>'[2]OTKP Perbaikan'!Y45</f>
        <v>87</v>
      </c>
      <c r="N70" s="119">
        <f>'[2]OTKP Perbaikan'!AN45</f>
        <v>77</v>
      </c>
      <c r="O70" s="119">
        <f>'[2]OTKP Perbaikan'!BC45</f>
        <v>80</v>
      </c>
      <c r="P70" s="119">
        <f>'[2]OTKP Perbaikan'!BR45</f>
        <v>77</v>
      </c>
      <c r="Q70" s="119">
        <f>'[2]OTKP Perbaikan'!BY45</f>
        <v>80</v>
      </c>
      <c r="R70" s="227">
        <f>'[2]OTKP Perbaikan'!CL45</f>
        <v>75</v>
      </c>
      <c r="S70" s="232">
        <f>'[2]OTKP Perbaikan'!CS45</f>
        <v>80</v>
      </c>
      <c r="T70" s="119">
        <f>'[2]OTKP Perbaikan'!DB45</f>
        <v>80.974999999999994</v>
      </c>
      <c r="U70" s="227">
        <f>'[2]OTKP Perbaikan'!EC45</f>
        <v>80</v>
      </c>
      <c r="V70" s="232">
        <f>'[2]OTKP Perbaikan'!EQ45</f>
        <v>80.34375</v>
      </c>
      <c r="W70" s="119">
        <f>'[2]OTKP Perbaikan'!EV45</f>
        <v>77.5</v>
      </c>
      <c r="X70" s="119">
        <f>'[2]OTKP Perbaikan'!FA45</f>
        <v>77.25</v>
      </c>
      <c r="Y70" s="119">
        <f>'[2]OTKP Perbaikan'!FF45</f>
        <v>78.75</v>
      </c>
      <c r="Z70" s="262">
        <f>'[2]OTKP Perbaikan'!GA45</f>
        <v>79.083333333333329</v>
      </c>
      <c r="AA70" s="263">
        <f>'[2]OTKP Perbaikan'!IO45</f>
        <v>77.844444444444449</v>
      </c>
      <c r="AB70" s="228">
        <f t="shared" si="3"/>
        <v>79.183101851851845</v>
      </c>
      <c r="AC70" s="228">
        <f>'[2]OTKP Perbaikan'!IS45</f>
        <v>85.5</v>
      </c>
      <c r="AD70" s="228">
        <f>'[2]OTKP Perbaikan'!IT45</f>
        <v>83.1</v>
      </c>
      <c r="AE70" s="277" t="str">
        <f t="shared" si="4"/>
        <v>L U L U S</v>
      </c>
      <c r="AF70" s="152"/>
    </row>
    <row r="71" spans="1:32" x14ac:dyDescent="0.3">
      <c r="A71" s="84">
        <v>15</v>
      </c>
      <c r="B71" s="85">
        <v>19200301</v>
      </c>
      <c r="C71" s="85" t="s">
        <v>834</v>
      </c>
      <c r="D71" s="85"/>
      <c r="E71" s="85" t="s">
        <v>908</v>
      </c>
      <c r="F71" s="88" t="s">
        <v>909</v>
      </c>
      <c r="G71" s="87" t="s">
        <v>856</v>
      </c>
      <c r="H71" s="87" t="s">
        <v>857</v>
      </c>
      <c r="I71" s="148"/>
      <c r="J71" s="148"/>
      <c r="K71" s="149" t="s">
        <v>910</v>
      </c>
      <c r="L71" s="219" t="s">
        <v>911</v>
      </c>
      <c r="M71" s="232">
        <f>'[2]OTKP Perbaikan'!Y46</f>
        <v>87</v>
      </c>
      <c r="N71" s="119">
        <f>'[2]OTKP Perbaikan'!AN46</f>
        <v>80</v>
      </c>
      <c r="O71" s="119">
        <f>'[2]OTKP Perbaikan'!BC46</f>
        <v>80</v>
      </c>
      <c r="P71" s="119">
        <f>'[2]OTKP Perbaikan'!BR46</f>
        <v>78</v>
      </c>
      <c r="Q71" s="119">
        <f>'[2]OTKP Perbaikan'!BY46</f>
        <v>80</v>
      </c>
      <c r="R71" s="227">
        <f>'[2]OTKP Perbaikan'!CL46</f>
        <v>75</v>
      </c>
      <c r="S71" s="232">
        <f>'[2]OTKP Perbaikan'!CS46</f>
        <v>80</v>
      </c>
      <c r="T71" s="119">
        <f>'[2]OTKP Perbaikan'!DB46</f>
        <v>82.318749999999994</v>
      </c>
      <c r="U71" s="227">
        <f>'[2]OTKP Perbaikan'!EC46</f>
        <v>80</v>
      </c>
      <c r="V71" s="232">
        <f>'[2]OTKP Perbaikan'!EQ46</f>
        <v>80.125</v>
      </c>
      <c r="W71" s="119">
        <f>'[2]OTKP Perbaikan'!EV46</f>
        <v>87</v>
      </c>
      <c r="X71" s="119">
        <f>'[2]OTKP Perbaikan'!FA46</f>
        <v>87</v>
      </c>
      <c r="Y71" s="119">
        <f>'[2]OTKP Perbaikan'!FF46</f>
        <v>76.912499999999994</v>
      </c>
      <c r="Z71" s="262">
        <f>'[2]OTKP Perbaikan'!GA46</f>
        <v>79</v>
      </c>
      <c r="AA71" s="263">
        <f>'[2]OTKP Perbaikan'!IO46</f>
        <v>78.531481481481478</v>
      </c>
      <c r="AB71" s="228">
        <f t="shared" si="3"/>
        <v>80.725848765432104</v>
      </c>
      <c r="AC71" s="228">
        <f>'[2]OTKP Perbaikan'!IS46</f>
        <v>86.399999999999991</v>
      </c>
      <c r="AD71" s="228">
        <f>'[2]OTKP Perbaikan'!IT46</f>
        <v>79.599999999999994</v>
      </c>
      <c r="AE71" s="277" t="str">
        <f t="shared" si="4"/>
        <v>L U L U S</v>
      </c>
      <c r="AF71" s="152"/>
    </row>
    <row r="72" spans="1:32" x14ac:dyDescent="0.3">
      <c r="A72" s="84">
        <v>16</v>
      </c>
      <c r="B72" s="85">
        <v>19200302</v>
      </c>
      <c r="C72" s="85" t="s">
        <v>835</v>
      </c>
      <c r="D72" s="85"/>
      <c r="E72" s="85" t="s">
        <v>912</v>
      </c>
      <c r="F72" s="88" t="s">
        <v>913</v>
      </c>
      <c r="G72" s="87" t="s">
        <v>856</v>
      </c>
      <c r="H72" s="87" t="s">
        <v>857</v>
      </c>
      <c r="I72" s="148"/>
      <c r="J72" s="148"/>
      <c r="K72" s="149" t="s">
        <v>914</v>
      </c>
      <c r="L72" s="219" t="s">
        <v>915</v>
      </c>
      <c r="M72" s="232">
        <f>'[2]OTKP Perbaikan'!Y47</f>
        <v>77</v>
      </c>
      <c r="N72" s="119">
        <f>'[2]OTKP Perbaikan'!AN47</f>
        <v>76</v>
      </c>
      <c r="O72" s="119">
        <f>'[2]OTKP Perbaikan'!BC47</f>
        <v>80</v>
      </c>
      <c r="P72" s="119">
        <f>'[2]OTKP Perbaikan'!BR47</f>
        <v>76</v>
      </c>
      <c r="Q72" s="119">
        <f>'[2]OTKP Perbaikan'!BY47</f>
        <v>78.5</v>
      </c>
      <c r="R72" s="227">
        <f>'[2]OTKP Perbaikan'!CL47</f>
        <v>75</v>
      </c>
      <c r="S72" s="232">
        <f>'[2]OTKP Perbaikan'!CS47</f>
        <v>77.75</v>
      </c>
      <c r="T72" s="119">
        <f>'[2]OTKP Perbaikan'!DB47</f>
        <v>77.5</v>
      </c>
      <c r="U72" s="227">
        <f>'[2]OTKP Perbaikan'!EC47</f>
        <v>76</v>
      </c>
      <c r="V72" s="232">
        <f>'[2]OTKP Perbaikan'!EQ47</f>
        <v>78.5</v>
      </c>
      <c r="W72" s="119">
        <f>'[2]OTKP Perbaikan'!EV47</f>
        <v>75.75</v>
      </c>
      <c r="X72" s="119">
        <f>'[2]OTKP Perbaikan'!FA47</f>
        <v>75.5</v>
      </c>
      <c r="Y72" s="119">
        <f>'[2]OTKP Perbaikan'!FF47</f>
        <v>75.25</v>
      </c>
      <c r="Z72" s="262">
        <f>'[2]OTKP Perbaikan'!GA47</f>
        <v>75.916666666666671</v>
      </c>
      <c r="AA72" s="263">
        <f>'[2]OTKP Perbaikan'!IO47</f>
        <v>77.459259259259255</v>
      </c>
      <c r="AB72" s="228">
        <f t="shared" si="3"/>
        <v>76.80839506172839</v>
      </c>
      <c r="AC72" s="228">
        <f>'[2]OTKP Perbaikan'!IS47</f>
        <v>85.5</v>
      </c>
      <c r="AD72" s="228">
        <f>'[2]OTKP Perbaikan'!IT47</f>
        <v>80</v>
      </c>
      <c r="AE72" s="277" t="str">
        <f t="shared" si="4"/>
        <v>L U L U S</v>
      </c>
      <c r="AF72" s="152"/>
    </row>
    <row r="73" spans="1:32" x14ac:dyDescent="0.3">
      <c r="A73" s="84">
        <v>17</v>
      </c>
      <c r="B73" s="85">
        <v>19200304</v>
      </c>
      <c r="C73" s="85" t="s">
        <v>836</v>
      </c>
      <c r="D73" s="85"/>
      <c r="E73" s="85" t="s">
        <v>916</v>
      </c>
      <c r="F73" s="127" t="s">
        <v>917</v>
      </c>
      <c r="G73" s="87" t="s">
        <v>856</v>
      </c>
      <c r="H73" s="87" t="s">
        <v>857</v>
      </c>
      <c r="I73" s="148"/>
      <c r="J73" s="148"/>
      <c r="K73" s="149" t="s">
        <v>918</v>
      </c>
      <c r="L73" s="219" t="s">
        <v>919</v>
      </c>
      <c r="M73" s="232">
        <f>'[2]OTKP Perbaikan'!Y48</f>
        <v>77</v>
      </c>
      <c r="N73" s="119">
        <f>'[2]OTKP Perbaikan'!AN48</f>
        <v>77</v>
      </c>
      <c r="O73" s="119">
        <f>'[2]OTKP Perbaikan'!BC48</f>
        <v>75</v>
      </c>
      <c r="P73" s="119">
        <f>'[2]OTKP Perbaikan'!BR48</f>
        <v>76</v>
      </c>
      <c r="Q73" s="119">
        <f>'[2]OTKP Perbaikan'!BY48</f>
        <v>77.25</v>
      </c>
      <c r="R73" s="227">
        <f>'[2]OTKP Perbaikan'!CL48</f>
        <v>75</v>
      </c>
      <c r="S73" s="232">
        <f>'[2]OTKP Perbaikan'!CS48</f>
        <v>76.25</v>
      </c>
      <c r="T73" s="119">
        <f>'[2]OTKP Perbaikan'!DB48</f>
        <v>75.75</v>
      </c>
      <c r="U73" s="227">
        <f>'[2]OTKP Perbaikan'!EC48</f>
        <v>76</v>
      </c>
      <c r="V73" s="232">
        <f>'[2]OTKP Perbaikan'!EQ48</f>
        <v>75</v>
      </c>
      <c r="W73" s="119">
        <f>'[2]OTKP Perbaikan'!EV48</f>
        <v>76.5</v>
      </c>
      <c r="X73" s="119">
        <f>'[2]OTKP Perbaikan'!FA48</f>
        <v>75.75</v>
      </c>
      <c r="Y73" s="119">
        <f>'[2]OTKP Perbaikan'!FF48</f>
        <v>78</v>
      </c>
      <c r="Z73" s="262">
        <f>'[2]OTKP Perbaikan'!GA48</f>
        <v>76.25</v>
      </c>
      <c r="AA73" s="263">
        <f>'[2]OTKP Perbaikan'!IO48</f>
        <v>76.581481481481475</v>
      </c>
      <c r="AB73" s="228">
        <f t="shared" si="3"/>
        <v>76.222098765432094</v>
      </c>
      <c r="AC73" s="228">
        <f>'[2]OTKP Perbaikan'!IS48</f>
        <v>85.5</v>
      </c>
      <c r="AD73" s="228">
        <f>'[2]OTKP Perbaikan'!IT48</f>
        <v>86.1</v>
      </c>
      <c r="AE73" s="277" t="str">
        <f t="shared" si="4"/>
        <v>L U L U S</v>
      </c>
      <c r="AF73" s="152"/>
    </row>
    <row r="74" spans="1:32" x14ac:dyDescent="0.3">
      <c r="A74" s="84">
        <v>18</v>
      </c>
      <c r="B74" s="85">
        <v>19200305</v>
      </c>
      <c r="C74" s="85" t="s">
        <v>837</v>
      </c>
      <c r="D74" s="85"/>
      <c r="E74" s="85" t="s">
        <v>920</v>
      </c>
      <c r="F74" s="88" t="s">
        <v>921</v>
      </c>
      <c r="G74" s="87" t="s">
        <v>856</v>
      </c>
      <c r="H74" s="87" t="s">
        <v>857</v>
      </c>
      <c r="I74" s="148"/>
      <c r="J74" s="148"/>
      <c r="K74" s="149" t="s">
        <v>714</v>
      </c>
      <c r="L74" s="219" t="s">
        <v>922</v>
      </c>
      <c r="M74" s="232">
        <f>'[2]OTKP Perbaikan'!Y49</f>
        <v>86</v>
      </c>
      <c r="N74" s="119">
        <f>'[2]OTKP Perbaikan'!AN49</f>
        <v>76</v>
      </c>
      <c r="O74" s="119">
        <f>'[2]OTKP Perbaikan'!BC49</f>
        <v>80</v>
      </c>
      <c r="P74" s="119">
        <f>'[2]OTKP Perbaikan'!BR49</f>
        <v>79</v>
      </c>
      <c r="Q74" s="119">
        <f>'[2]OTKP Perbaikan'!BY49</f>
        <v>79.75</v>
      </c>
      <c r="R74" s="227">
        <f>'[2]OTKP Perbaikan'!CL49</f>
        <v>75</v>
      </c>
      <c r="S74" s="232">
        <f>'[2]OTKP Perbaikan'!CS49</f>
        <v>78.55</v>
      </c>
      <c r="T74" s="119">
        <f>'[2]OTKP Perbaikan'!DB49</f>
        <v>85.806250000000006</v>
      </c>
      <c r="U74" s="227">
        <f>'[2]OTKP Perbaikan'!EC49</f>
        <v>80</v>
      </c>
      <c r="V74" s="232">
        <f>'[2]OTKP Perbaikan'!EQ49</f>
        <v>82.5</v>
      </c>
      <c r="W74" s="119">
        <f>'[2]OTKP Perbaikan'!EV49</f>
        <v>78</v>
      </c>
      <c r="X74" s="119">
        <f>'[2]OTKP Perbaikan'!FA49</f>
        <v>76.75</v>
      </c>
      <c r="Y74" s="119">
        <f>'[2]OTKP Perbaikan'!FF49</f>
        <v>77.787499999999994</v>
      </c>
      <c r="Z74" s="262">
        <f>'[2]OTKP Perbaikan'!GA49</f>
        <v>77.416666666666671</v>
      </c>
      <c r="AA74" s="263">
        <f>'[2]OTKP Perbaikan'!IO49</f>
        <v>81.617222222222225</v>
      </c>
      <c r="AB74" s="228">
        <f t="shared" si="3"/>
        <v>79.611842592592595</v>
      </c>
      <c r="AC74" s="228">
        <f>'[2]OTKP Perbaikan'!IS49</f>
        <v>88.199999999999989</v>
      </c>
      <c r="AD74" s="228">
        <f>'[2]OTKP Perbaikan'!IT49</f>
        <v>82.465000000000003</v>
      </c>
      <c r="AE74" s="277" t="str">
        <f t="shared" si="4"/>
        <v>L U L U S</v>
      </c>
      <c r="AF74" s="152"/>
    </row>
    <row r="75" spans="1:32" x14ac:dyDescent="0.3">
      <c r="A75" s="84">
        <v>19</v>
      </c>
      <c r="B75" s="85">
        <v>19200306</v>
      </c>
      <c r="C75" s="85" t="s">
        <v>838</v>
      </c>
      <c r="D75" s="85"/>
      <c r="E75" s="85" t="s">
        <v>923</v>
      </c>
      <c r="F75" s="127" t="s">
        <v>924</v>
      </c>
      <c r="G75" s="87" t="s">
        <v>856</v>
      </c>
      <c r="H75" s="87" t="s">
        <v>857</v>
      </c>
      <c r="I75" s="148"/>
      <c r="J75" s="148"/>
      <c r="K75" s="149" t="s">
        <v>925</v>
      </c>
      <c r="L75" s="219" t="s">
        <v>926</v>
      </c>
      <c r="M75" s="232">
        <f>'[2]OTKP Perbaikan'!Y50</f>
        <v>81</v>
      </c>
      <c r="N75" s="119">
        <f>'[2]OTKP Perbaikan'!AN50</f>
        <v>78</v>
      </c>
      <c r="O75" s="119">
        <f>'[2]OTKP Perbaikan'!BC50</f>
        <v>80</v>
      </c>
      <c r="P75" s="119">
        <f>'[2]OTKP Perbaikan'!BR50</f>
        <v>77</v>
      </c>
      <c r="Q75" s="119">
        <f>'[2]OTKP Perbaikan'!BY50</f>
        <v>79.75</v>
      </c>
      <c r="R75" s="227">
        <f>'[2]OTKP Perbaikan'!CL50</f>
        <v>75</v>
      </c>
      <c r="S75" s="232">
        <f>'[2]OTKP Perbaikan'!CS50</f>
        <v>78.400000000000006</v>
      </c>
      <c r="T75" s="119">
        <f>'[2]OTKP Perbaikan'!DB50</f>
        <v>78.9375</v>
      </c>
      <c r="U75" s="227">
        <f>'[2]OTKP Perbaikan'!EC50</f>
        <v>80</v>
      </c>
      <c r="V75" s="232">
        <f>'[2]OTKP Perbaikan'!EQ50</f>
        <v>77</v>
      </c>
      <c r="W75" s="119">
        <f>'[2]OTKP Perbaikan'!EV50</f>
        <v>78</v>
      </c>
      <c r="X75" s="119">
        <f>'[2]OTKP Perbaikan'!FA50</f>
        <v>77.75</v>
      </c>
      <c r="Y75" s="119">
        <f>'[2]OTKP Perbaikan'!FF50</f>
        <v>77</v>
      </c>
      <c r="Z75" s="262">
        <f>'[2]OTKP Perbaikan'!GA50</f>
        <v>78.416666666666671</v>
      </c>
      <c r="AA75" s="263">
        <f>'[2]OTKP Perbaikan'!IO50</f>
        <v>78.396481481481487</v>
      </c>
      <c r="AB75" s="228">
        <f t="shared" si="3"/>
        <v>78.31004320987654</v>
      </c>
      <c r="AC75" s="228">
        <f>'[2]OTKP Perbaikan'!IS50</f>
        <v>86.13</v>
      </c>
      <c r="AD75" s="228">
        <f>'[2]OTKP Perbaikan'!IT50</f>
        <v>84.3</v>
      </c>
      <c r="AE75" s="277" t="str">
        <f t="shared" si="4"/>
        <v>L U L U S</v>
      </c>
      <c r="AF75" s="152"/>
    </row>
    <row r="76" spans="1:32" x14ac:dyDescent="0.3">
      <c r="A76" s="84">
        <v>20</v>
      </c>
      <c r="B76" s="85">
        <v>19200307</v>
      </c>
      <c r="C76" s="85" t="s">
        <v>839</v>
      </c>
      <c r="D76" s="85"/>
      <c r="E76" s="85" t="s">
        <v>927</v>
      </c>
      <c r="F76" s="127" t="s">
        <v>928</v>
      </c>
      <c r="G76" s="87" t="s">
        <v>856</v>
      </c>
      <c r="H76" s="87" t="s">
        <v>857</v>
      </c>
      <c r="I76" s="148"/>
      <c r="J76" s="148"/>
      <c r="K76" s="149" t="s">
        <v>929</v>
      </c>
      <c r="L76" s="219" t="s">
        <v>930</v>
      </c>
      <c r="M76" s="232">
        <f>'[2]OTKP Perbaikan'!Y51</f>
        <v>88</v>
      </c>
      <c r="N76" s="119">
        <f>'[2]OTKP Perbaikan'!AN51</f>
        <v>80</v>
      </c>
      <c r="O76" s="119">
        <f>'[2]OTKP Perbaikan'!BC51</f>
        <v>80</v>
      </c>
      <c r="P76" s="119">
        <f>'[2]OTKP Perbaikan'!BR51</f>
        <v>79</v>
      </c>
      <c r="Q76" s="119">
        <f>'[2]OTKP Perbaikan'!BY51</f>
        <v>84</v>
      </c>
      <c r="R76" s="227">
        <f>'[2]OTKP Perbaikan'!CL51</f>
        <v>75</v>
      </c>
      <c r="S76" s="232">
        <f>'[2]OTKP Perbaikan'!CS51</f>
        <v>81.5</v>
      </c>
      <c r="T76" s="119">
        <f>'[2]OTKP Perbaikan'!DB51</f>
        <v>82.3</v>
      </c>
      <c r="U76" s="227">
        <f>'[2]OTKP Perbaikan'!EC51</f>
        <v>80</v>
      </c>
      <c r="V76" s="232">
        <f>'[2]OTKP Perbaikan'!EQ51</f>
        <v>80.424999999999997</v>
      </c>
      <c r="W76" s="119">
        <f>'[2]OTKP Perbaikan'!EV51</f>
        <v>87</v>
      </c>
      <c r="X76" s="119">
        <f>'[2]OTKP Perbaikan'!FA51</f>
        <v>87</v>
      </c>
      <c r="Y76" s="119">
        <f>'[2]OTKP Perbaikan'!FF51</f>
        <v>80</v>
      </c>
      <c r="Z76" s="262">
        <f>'[2]OTKP Perbaikan'!GA51</f>
        <v>80</v>
      </c>
      <c r="AA76" s="263">
        <f>'[2]OTKP Perbaikan'!IO51</f>
        <v>80.793148148148148</v>
      </c>
      <c r="AB76" s="228">
        <f t="shared" si="3"/>
        <v>81.667876543209871</v>
      </c>
      <c r="AC76" s="228">
        <f>'[2]OTKP Perbaikan'!IS51</f>
        <v>87.86999999999999</v>
      </c>
      <c r="AD76" s="228">
        <f>'[2]OTKP Perbaikan'!IT51</f>
        <v>90.1</v>
      </c>
      <c r="AE76" s="277" t="str">
        <f t="shared" si="4"/>
        <v>L U L U S</v>
      </c>
      <c r="AF76" s="152"/>
    </row>
    <row r="77" spans="1:32" x14ac:dyDescent="0.3">
      <c r="A77" s="84">
        <v>21</v>
      </c>
      <c r="B77" s="85">
        <v>19200308</v>
      </c>
      <c r="C77" s="85" t="s">
        <v>840</v>
      </c>
      <c r="D77" s="85"/>
      <c r="E77" s="85" t="s">
        <v>931</v>
      </c>
      <c r="F77" s="127" t="s">
        <v>932</v>
      </c>
      <c r="G77" s="87" t="s">
        <v>856</v>
      </c>
      <c r="H77" s="87" t="s">
        <v>857</v>
      </c>
      <c r="I77" s="148"/>
      <c r="J77" s="148"/>
      <c r="K77" s="149" t="s">
        <v>933</v>
      </c>
      <c r="L77" s="219" t="s">
        <v>934</v>
      </c>
      <c r="M77" s="232">
        <f>'[2]OTKP Perbaikan'!Y52</f>
        <v>88</v>
      </c>
      <c r="N77" s="119">
        <f>'[2]OTKP Perbaikan'!AN52</f>
        <v>77</v>
      </c>
      <c r="O77" s="119">
        <f>'[2]OTKP Perbaikan'!BC52</f>
        <v>80</v>
      </c>
      <c r="P77" s="119">
        <f>'[2]OTKP Perbaikan'!BR52</f>
        <v>79</v>
      </c>
      <c r="Q77" s="119">
        <f>'[2]OTKP Perbaikan'!BY52</f>
        <v>84</v>
      </c>
      <c r="R77" s="227">
        <f>'[2]OTKP Perbaikan'!CL52</f>
        <v>75</v>
      </c>
      <c r="S77" s="232">
        <f>'[2]OTKP Perbaikan'!CS52</f>
        <v>80.75</v>
      </c>
      <c r="T77" s="119">
        <f>'[2]OTKP Perbaikan'!DB52</f>
        <v>82.279326923076923</v>
      </c>
      <c r="U77" s="227">
        <f>'[2]OTKP Perbaikan'!EC52</f>
        <v>80</v>
      </c>
      <c r="V77" s="232">
        <f>'[2]OTKP Perbaikan'!EQ52</f>
        <v>79.650000000000006</v>
      </c>
      <c r="W77" s="119">
        <f>'[2]OTKP Perbaikan'!EV52</f>
        <v>87</v>
      </c>
      <c r="X77" s="119">
        <f>'[2]OTKP Perbaikan'!FA52</f>
        <v>87</v>
      </c>
      <c r="Y77" s="119">
        <f>'[2]OTKP Perbaikan'!FF52</f>
        <v>80</v>
      </c>
      <c r="Z77" s="262">
        <f>'[2]OTKP Perbaikan'!GA52</f>
        <v>80.416666666666671</v>
      </c>
      <c r="AA77" s="263">
        <f>'[2]OTKP Perbaikan'!IO52</f>
        <v>79.148703703703703</v>
      </c>
      <c r="AB77" s="228">
        <f t="shared" si="3"/>
        <v>81.282979819563167</v>
      </c>
      <c r="AC77" s="228">
        <f>'[2]OTKP Perbaikan'!IS52</f>
        <v>87.75</v>
      </c>
      <c r="AD77" s="228">
        <f>'[2]OTKP Perbaikan'!IT52</f>
        <v>83.6</v>
      </c>
      <c r="AE77" s="277" t="str">
        <f t="shared" si="4"/>
        <v>L U L U S</v>
      </c>
      <c r="AF77" s="152"/>
    </row>
    <row r="78" spans="1:32" x14ac:dyDescent="0.3">
      <c r="A78" s="84">
        <v>22</v>
      </c>
      <c r="B78" s="85">
        <v>19200309</v>
      </c>
      <c r="C78" s="85" t="s">
        <v>841</v>
      </c>
      <c r="D78" s="85"/>
      <c r="E78" s="85" t="s">
        <v>935</v>
      </c>
      <c r="F78" s="88" t="s">
        <v>936</v>
      </c>
      <c r="G78" s="87" t="s">
        <v>856</v>
      </c>
      <c r="H78" s="87" t="s">
        <v>857</v>
      </c>
      <c r="I78" s="148"/>
      <c r="J78" s="148"/>
      <c r="K78" s="149" t="s">
        <v>937</v>
      </c>
      <c r="L78" s="219" t="s">
        <v>938</v>
      </c>
      <c r="M78" s="232">
        <f>'[2]OTKP Perbaikan'!Y53</f>
        <v>80</v>
      </c>
      <c r="N78" s="119">
        <f>'[2]OTKP Perbaikan'!AN53</f>
        <v>77</v>
      </c>
      <c r="O78" s="119">
        <f>'[2]OTKP Perbaikan'!BC53</f>
        <v>80</v>
      </c>
      <c r="P78" s="119">
        <f>'[2]OTKP Perbaikan'!BR53</f>
        <v>77</v>
      </c>
      <c r="Q78" s="119">
        <f>'[2]OTKP Perbaikan'!BY53</f>
        <v>76.25</v>
      </c>
      <c r="R78" s="227">
        <f>'[2]OTKP Perbaikan'!CL53</f>
        <v>75</v>
      </c>
      <c r="S78" s="232">
        <f>'[2]OTKP Perbaikan'!CS53</f>
        <v>77.75</v>
      </c>
      <c r="T78" s="119">
        <f>'[2]OTKP Perbaikan'!DB53</f>
        <v>76.875</v>
      </c>
      <c r="U78" s="227">
        <f>'[2]OTKP Perbaikan'!EC53</f>
        <v>76</v>
      </c>
      <c r="V78" s="232">
        <f>'[2]OTKP Perbaikan'!EQ53</f>
        <v>76.4375</v>
      </c>
      <c r="W78" s="119">
        <f>'[2]OTKP Perbaikan'!EV53</f>
        <v>77</v>
      </c>
      <c r="X78" s="119">
        <f>'[2]OTKP Perbaikan'!FA53</f>
        <v>75.5</v>
      </c>
      <c r="Y78" s="119">
        <f>'[2]OTKP Perbaikan'!FF53</f>
        <v>76</v>
      </c>
      <c r="Z78" s="262">
        <f>'[2]OTKP Perbaikan'!GA53</f>
        <v>77.25</v>
      </c>
      <c r="AA78" s="263">
        <f>'[2]OTKP Perbaikan'!IO53</f>
        <v>77.907407407407405</v>
      </c>
      <c r="AB78" s="228">
        <f t="shared" si="3"/>
        <v>77.064660493827162</v>
      </c>
      <c r="AC78" s="228">
        <f>'[2]OTKP Perbaikan'!IS53</f>
        <v>86.1</v>
      </c>
      <c r="AD78" s="228">
        <f>'[2]OTKP Perbaikan'!IT53</f>
        <v>78.7</v>
      </c>
      <c r="AE78" s="277" t="str">
        <f t="shared" si="4"/>
        <v>L U L U S</v>
      </c>
      <c r="AF78" s="152"/>
    </row>
    <row r="79" spans="1:32" x14ac:dyDescent="0.3">
      <c r="A79" s="84">
        <v>23</v>
      </c>
      <c r="B79" s="85">
        <v>19200310</v>
      </c>
      <c r="C79" s="85" t="s">
        <v>842</v>
      </c>
      <c r="D79" s="85"/>
      <c r="E79" s="85" t="s">
        <v>939</v>
      </c>
      <c r="F79" s="127" t="s">
        <v>940</v>
      </c>
      <c r="G79" s="87" t="s">
        <v>856</v>
      </c>
      <c r="H79" s="87" t="s">
        <v>857</v>
      </c>
      <c r="I79" s="148"/>
      <c r="J79" s="148"/>
      <c r="K79" s="149" t="s">
        <v>941</v>
      </c>
      <c r="L79" s="219" t="s">
        <v>942</v>
      </c>
      <c r="M79" s="232">
        <f>'[2]OTKP Perbaikan'!Y54</f>
        <v>87</v>
      </c>
      <c r="N79" s="119">
        <f>'[2]OTKP Perbaikan'!AN54</f>
        <v>77</v>
      </c>
      <c r="O79" s="119">
        <f>'[2]OTKP Perbaikan'!BC54</f>
        <v>80</v>
      </c>
      <c r="P79" s="119">
        <f>'[2]OTKP Perbaikan'!BR54</f>
        <v>79</v>
      </c>
      <c r="Q79" s="119">
        <f>'[2]OTKP Perbaikan'!BY54</f>
        <v>79.25</v>
      </c>
      <c r="R79" s="227">
        <f>'[2]OTKP Perbaikan'!CL54</f>
        <v>80</v>
      </c>
      <c r="S79" s="232">
        <f>'[2]OTKP Perbaikan'!CS54</f>
        <v>78.2</v>
      </c>
      <c r="T79" s="119">
        <f>'[2]OTKP Perbaikan'!DB54</f>
        <v>88.256249999999994</v>
      </c>
      <c r="U79" s="227">
        <f>'[2]OTKP Perbaikan'!EC54</f>
        <v>80</v>
      </c>
      <c r="V79" s="232">
        <f>'[2]OTKP Perbaikan'!EQ54</f>
        <v>80.056250000000006</v>
      </c>
      <c r="W79" s="119">
        <f>'[2]OTKP Perbaikan'!EV54</f>
        <v>78</v>
      </c>
      <c r="X79" s="119">
        <f>'[2]OTKP Perbaikan'!FA54</f>
        <v>77.75</v>
      </c>
      <c r="Y79" s="119">
        <f>'[2]OTKP Perbaikan'!FF54</f>
        <v>77.106250000000003</v>
      </c>
      <c r="Z79" s="262">
        <f>'[2]OTKP Perbaikan'!GA54</f>
        <v>79.5</v>
      </c>
      <c r="AA79" s="263">
        <f>'[2]OTKP Perbaikan'!IO54</f>
        <v>82.666666666666657</v>
      </c>
      <c r="AB79" s="228">
        <f t="shared" si="3"/>
        <v>80.252361111111128</v>
      </c>
      <c r="AC79" s="228">
        <f>'[2]OTKP Perbaikan'!IS54</f>
        <v>88.8</v>
      </c>
      <c r="AD79" s="228">
        <f>'[2]OTKP Perbaikan'!IT54</f>
        <v>80.900000000000006</v>
      </c>
      <c r="AE79" s="277" t="str">
        <f t="shared" si="4"/>
        <v>L U L U S</v>
      </c>
      <c r="AF79" s="152"/>
    </row>
    <row r="80" spans="1:32" x14ac:dyDescent="0.3">
      <c r="A80" s="84">
        <v>24</v>
      </c>
      <c r="B80" s="85">
        <v>19200311</v>
      </c>
      <c r="C80" s="85" t="s">
        <v>843</v>
      </c>
      <c r="D80" s="85"/>
      <c r="E80" s="85" t="s">
        <v>943</v>
      </c>
      <c r="F80" s="127" t="s">
        <v>944</v>
      </c>
      <c r="G80" s="87" t="s">
        <v>856</v>
      </c>
      <c r="H80" s="87" t="s">
        <v>857</v>
      </c>
      <c r="I80" s="148"/>
      <c r="J80" s="148"/>
      <c r="K80" s="149" t="s">
        <v>945</v>
      </c>
      <c r="L80" s="219" t="s">
        <v>946</v>
      </c>
      <c r="M80" s="232">
        <f>'[2]OTKP Perbaikan'!Y55</f>
        <v>87</v>
      </c>
      <c r="N80" s="119">
        <f>'[2]OTKP Perbaikan'!AN55</f>
        <v>76</v>
      </c>
      <c r="O80" s="119">
        <f>'[2]OTKP Perbaikan'!BC55</f>
        <v>80</v>
      </c>
      <c r="P80" s="119">
        <f>'[2]OTKP Perbaikan'!BR55</f>
        <v>78</v>
      </c>
      <c r="Q80" s="119">
        <f>'[2]OTKP Perbaikan'!BY55</f>
        <v>77.5</v>
      </c>
      <c r="R80" s="227">
        <f>'[2]OTKP Perbaikan'!CL55</f>
        <v>75</v>
      </c>
      <c r="S80" s="232">
        <f>'[2]OTKP Perbaikan'!CS55</f>
        <v>77.5</v>
      </c>
      <c r="T80" s="119">
        <f>'[2]OTKP Perbaikan'!DB55</f>
        <v>77.5</v>
      </c>
      <c r="U80" s="227">
        <f>'[2]OTKP Perbaikan'!EC55</f>
        <v>80</v>
      </c>
      <c r="V80" s="232">
        <f>'[2]OTKP Perbaikan'!EQ55</f>
        <v>79.5</v>
      </c>
      <c r="W80" s="119">
        <f>'[2]OTKP Perbaikan'!EV55</f>
        <v>77.5</v>
      </c>
      <c r="X80" s="119">
        <f>'[2]OTKP Perbaikan'!FA55</f>
        <v>76.5</v>
      </c>
      <c r="Y80" s="119">
        <f>'[2]OTKP Perbaikan'!FF55</f>
        <v>76.75</v>
      </c>
      <c r="Z80" s="262">
        <f>'[2]OTKP Perbaikan'!GA55</f>
        <v>78.6388888888889</v>
      </c>
      <c r="AA80" s="263">
        <f>'[2]OTKP Perbaikan'!IO55</f>
        <v>78.203703703703709</v>
      </c>
      <c r="AB80" s="228">
        <f t="shared" si="3"/>
        <v>78.372839506172838</v>
      </c>
      <c r="AC80" s="228">
        <f>'[2]OTKP Perbaikan'!IS55</f>
        <v>87.899999999999991</v>
      </c>
      <c r="AD80" s="228">
        <f>'[2]OTKP Perbaikan'!IT55</f>
        <v>87.4</v>
      </c>
      <c r="AE80" s="277" t="str">
        <f t="shared" si="4"/>
        <v>L U L U S</v>
      </c>
      <c r="AF80" s="152"/>
    </row>
    <row r="81" spans="1:32" x14ac:dyDescent="0.3">
      <c r="A81" s="84">
        <v>25</v>
      </c>
      <c r="B81" s="85">
        <v>19200312</v>
      </c>
      <c r="C81" s="85" t="s">
        <v>844</v>
      </c>
      <c r="D81" s="85"/>
      <c r="E81" s="85" t="s">
        <v>947</v>
      </c>
      <c r="F81" s="88" t="s">
        <v>948</v>
      </c>
      <c r="G81" s="87" t="s">
        <v>856</v>
      </c>
      <c r="H81" s="87" t="s">
        <v>857</v>
      </c>
      <c r="I81" s="148"/>
      <c r="J81" s="148"/>
      <c r="K81" s="149" t="s">
        <v>949</v>
      </c>
      <c r="L81" s="219" t="s">
        <v>950</v>
      </c>
      <c r="M81" s="232">
        <f>'[2]OTKP Perbaikan'!Y56</f>
        <v>78</v>
      </c>
      <c r="N81" s="119">
        <f>'[2]OTKP Perbaikan'!AN56</f>
        <v>76</v>
      </c>
      <c r="O81" s="119">
        <f>'[2]OTKP Perbaikan'!BC56</f>
        <v>80</v>
      </c>
      <c r="P81" s="119">
        <f>'[2]OTKP Perbaikan'!BR56</f>
        <v>76</v>
      </c>
      <c r="Q81" s="119">
        <f>'[2]OTKP Perbaikan'!BY56</f>
        <v>75.5</v>
      </c>
      <c r="R81" s="227">
        <f>'[2]OTKP Perbaikan'!CL56</f>
        <v>75</v>
      </c>
      <c r="S81" s="232">
        <f>'[2]OTKP Perbaikan'!CS56</f>
        <v>75.75</v>
      </c>
      <c r="T81" s="119">
        <f>'[2]OTKP Perbaikan'!DB56</f>
        <v>76.25</v>
      </c>
      <c r="U81" s="227">
        <f>'[2]OTKP Perbaikan'!EC56</f>
        <v>76</v>
      </c>
      <c r="V81" s="232">
        <f>'[2]OTKP Perbaikan'!EQ56</f>
        <v>75</v>
      </c>
      <c r="W81" s="119">
        <f>'[2]OTKP Perbaikan'!EV56</f>
        <v>78</v>
      </c>
      <c r="X81" s="119">
        <f>'[2]OTKP Perbaikan'!FA56</f>
        <v>77.75</v>
      </c>
      <c r="Y81" s="119">
        <f>'[2]OTKP Perbaikan'!FF56</f>
        <v>76.75</v>
      </c>
      <c r="Z81" s="262">
        <f>'[2]OTKP Perbaikan'!GA56</f>
        <v>77.6388888888889</v>
      </c>
      <c r="AA81" s="263">
        <f>'[2]OTKP Perbaikan'!IO56</f>
        <v>77.285185185185171</v>
      </c>
      <c r="AB81" s="228">
        <f t="shared" si="3"/>
        <v>76.728271604938271</v>
      </c>
      <c r="AC81" s="228">
        <f>'[2]OTKP Perbaikan'!IS56</f>
        <v>85.5</v>
      </c>
      <c r="AD81" s="228">
        <f>'[2]OTKP Perbaikan'!IT56</f>
        <v>83.6</v>
      </c>
      <c r="AE81" s="277" t="str">
        <f t="shared" si="4"/>
        <v>L U L U S</v>
      </c>
      <c r="AF81" s="152"/>
    </row>
    <row r="82" spans="1:32" x14ac:dyDescent="0.3">
      <c r="A82" s="84">
        <v>26</v>
      </c>
      <c r="B82" s="132">
        <v>19200313</v>
      </c>
      <c r="C82" s="132" t="s">
        <v>845</v>
      </c>
      <c r="D82" s="85"/>
      <c r="E82" s="132" t="s">
        <v>951</v>
      </c>
      <c r="F82" s="133" t="s">
        <v>952</v>
      </c>
      <c r="G82" s="87" t="s">
        <v>856</v>
      </c>
      <c r="H82" s="87" t="s">
        <v>857</v>
      </c>
      <c r="I82" s="148"/>
      <c r="J82" s="148"/>
      <c r="K82" s="149" t="s">
        <v>953</v>
      </c>
      <c r="L82" s="219" t="s">
        <v>954</v>
      </c>
      <c r="M82" s="232">
        <f>'[2]OTKP Perbaikan'!Y57</f>
        <v>78</v>
      </c>
      <c r="N82" s="119">
        <f>'[2]OTKP Perbaikan'!AN57</f>
        <v>76</v>
      </c>
      <c r="O82" s="119">
        <f>'[2]OTKP Perbaikan'!BC57</f>
        <v>80</v>
      </c>
      <c r="P82" s="119">
        <f>'[2]OTKP Perbaikan'!BR57</f>
        <v>76</v>
      </c>
      <c r="Q82" s="119">
        <f>'[2]OTKP Perbaikan'!BY57</f>
        <v>76.5</v>
      </c>
      <c r="R82" s="227">
        <f>'[2]OTKP Perbaikan'!CL57</f>
        <v>75</v>
      </c>
      <c r="S82" s="232">
        <f>'[2]OTKP Perbaikan'!CS57</f>
        <v>75.75</v>
      </c>
      <c r="T82" s="119">
        <f>'[2]OTKP Perbaikan'!DB57</f>
        <v>75.25</v>
      </c>
      <c r="U82" s="227">
        <f>'[2]OTKP Perbaikan'!EC57</f>
        <v>76</v>
      </c>
      <c r="V82" s="232">
        <f>'[2]OTKP Perbaikan'!EQ57</f>
        <v>75</v>
      </c>
      <c r="W82" s="119">
        <f>'[2]OTKP Perbaikan'!EV57</f>
        <v>77.625</v>
      </c>
      <c r="X82" s="119">
        <f>'[2]OTKP Perbaikan'!FA57</f>
        <v>77.5</v>
      </c>
      <c r="Y82" s="119">
        <f>'[2]OTKP Perbaikan'!FF57</f>
        <v>76.75</v>
      </c>
      <c r="Z82" s="262">
        <f>'[2]OTKP Perbaikan'!GA57</f>
        <v>75.75</v>
      </c>
      <c r="AA82" s="263">
        <f>'[2]OTKP Perbaikan'!IO57</f>
        <v>77.090740740740742</v>
      </c>
      <c r="AB82" s="228">
        <f t="shared" si="3"/>
        <v>76.547716049382714</v>
      </c>
      <c r="AC82" s="228">
        <f>'[2]OTKP Perbaikan'!IS57</f>
        <v>85.5</v>
      </c>
      <c r="AD82" s="228">
        <f>'[2]OTKP Perbaikan'!IT57</f>
        <v>83.5</v>
      </c>
      <c r="AE82" s="277" t="str">
        <f t="shared" si="4"/>
        <v>L U L U S</v>
      </c>
      <c r="AF82" s="152"/>
    </row>
    <row r="83" spans="1:32" x14ac:dyDescent="0.3">
      <c r="A83" s="84">
        <v>27</v>
      </c>
      <c r="B83" s="135">
        <v>19200314</v>
      </c>
      <c r="C83" s="135" t="s">
        <v>846</v>
      </c>
      <c r="D83" s="85"/>
      <c r="E83" s="135" t="s">
        <v>955</v>
      </c>
      <c r="F83" s="133" t="s">
        <v>956</v>
      </c>
      <c r="G83" s="87" t="s">
        <v>856</v>
      </c>
      <c r="H83" s="87" t="s">
        <v>857</v>
      </c>
      <c r="I83" s="148"/>
      <c r="J83" s="148"/>
      <c r="K83" s="149" t="s">
        <v>957</v>
      </c>
      <c r="L83" s="257" t="s">
        <v>1132</v>
      </c>
      <c r="M83" s="232">
        <f>'[2]OTKP Perbaikan'!Y58</f>
        <v>78</v>
      </c>
      <c r="N83" s="119">
        <f>'[2]OTKP Perbaikan'!AN58</f>
        <v>77</v>
      </c>
      <c r="O83" s="119">
        <f>'[2]OTKP Perbaikan'!BC58</f>
        <v>80</v>
      </c>
      <c r="P83" s="119">
        <f>'[2]OTKP Perbaikan'!BR58</f>
        <v>76</v>
      </c>
      <c r="Q83" s="119">
        <f>'[2]OTKP Perbaikan'!BY58</f>
        <v>76.5</v>
      </c>
      <c r="R83" s="227">
        <f>'[2]OTKP Perbaikan'!CL58</f>
        <v>75</v>
      </c>
      <c r="S83" s="232">
        <f>'[2]OTKP Perbaikan'!CS58</f>
        <v>77.5</v>
      </c>
      <c r="T83" s="119">
        <f>'[2]OTKP Perbaikan'!DB58</f>
        <v>77.125</v>
      </c>
      <c r="U83" s="227">
        <f>'[2]OTKP Perbaikan'!EC58</f>
        <v>76</v>
      </c>
      <c r="V83" s="232">
        <f>'[2]OTKP Perbaikan'!EQ58</f>
        <v>75</v>
      </c>
      <c r="W83" s="119">
        <f>'[2]OTKP Perbaikan'!EV58</f>
        <v>75.75</v>
      </c>
      <c r="X83" s="119">
        <f>'[2]OTKP Perbaikan'!FA58</f>
        <v>75.5</v>
      </c>
      <c r="Y83" s="119">
        <f>'[2]OTKP Perbaikan'!FF58</f>
        <v>76.5</v>
      </c>
      <c r="Z83" s="262">
        <f>'[2]OTKP Perbaikan'!GA58</f>
        <v>75.583333333333329</v>
      </c>
      <c r="AA83" s="263">
        <f>'[2]OTKP Perbaikan'!IO58</f>
        <v>77.262962962962959</v>
      </c>
      <c r="AB83" s="228">
        <f t="shared" si="3"/>
        <v>76.581419753086422</v>
      </c>
      <c r="AC83" s="228">
        <f>'[2]OTKP Perbaikan'!IS58</f>
        <v>85.5</v>
      </c>
      <c r="AD83" s="228">
        <f>'[2]OTKP Perbaikan'!IT58</f>
        <v>83.284999999999997</v>
      </c>
      <c r="AE83" s="277" t="str">
        <f t="shared" si="4"/>
        <v>L U L U S</v>
      </c>
      <c r="AF83" s="152"/>
    </row>
    <row r="84" spans="1:32" x14ac:dyDescent="0.3">
      <c r="A84" s="84">
        <v>28</v>
      </c>
      <c r="B84" s="135">
        <v>19200315</v>
      </c>
      <c r="C84" s="135" t="s">
        <v>847</v>
      </c>
      <c r="D84" s="85"/>
      <c r="E84" s="135" t="s">
        <v>958</v>
      </c>
      <c r="F84" s="133" t="s">
        <v>959</v>
      </c>
      <c r="G84" s="87" t="s">
        <v>856</v>
      </c>
      <c r="H84" s="87" t="s">
        <v>857</v>
      </c>
      <c r="I84" s="148"/>
      <c r="J84" s="148"/>
      <c r="K84" s="149" t="s">
        <v>960</v>
      </c>
      <c r="L84" s="219" t="s">
        <v>961</v>
      </c>
      <c r="M84" s="232">
        <f>'[2]OTKP Perbaikan'!Y59</f>
        <v>87</v>
      </c>
      <c r="N84" s="119">
        <f>'[2]OTKP Perbaikan'!AN59</f>
        <v>78</v>
      </c>
      <c r="O84" s="119">
        <f>'[2]OTKP Perbaikan'!BC59</f>
        <v>80</v>
      </c>
      <c r="P84" s="119">
        <f>'[2]OTKP Perbaikan'!BR59</f>
        <v>80</v>
      </c>
      <c r="Q84" s="119">
        <f>'[2]OTKP Perbaikan'!BY59</f>
        <v>80</v>
      </c>
      <c r="R84" s="227">
        <f>'[2]OTKP Perbaikan'!CL59</f>
        <v>80</v>
      </c>
      <c r="S84" s="232">
        <f>'[2]OTKP Perbaikan'!CS59</f>
        <v>80.5</v>
      </c>
      <c r="T84" s="119">
        <f>'[2]OTKP Perbaikan'!DB59</f>
        <v>84.068749999999994</v>
      </c>
      <c r="U84" s="227">
        <f>'[2]OTKP Perbaikan'!EC59</f>
        <v>80</v>
      </c>
      <c r="V84" s="232">
        <f>'[2]OTKP Perbaikan'!EQ59</f>
        <v>76.678124999999994</v>
      </c>
      <c r="W84" s="119">
        <f>'[2]OTKP Perbaikan'!EV59</f>
        <v>87</v>
      </c>
      <c r="X84" s="119">
        <f>'[2]OTKP Perbaikan'!FA59</f>
        <v>87</v>
      </c>
      <c r="Y84" s="119">
        <f>'[2]OTKP Perbaikan'!FF59</f>
        <v>76.724999999999994</v>
      </c>
      <c r="Z84" s="262">
        <f>'[2]OTKP Perbaikan'!GA59</f>
        <v>78.5</v>
      </c>
      <c r="AA84" s="263">
        <f>'[2]OTKP Perbaikan'!IO59</f>
        <v>79.470370370370389</v>
      </c>
      <c r="AB84" s="228">
        <f t="shared" si="3"/>
        <v>80.996149691358013</v>
      </c>
      <c r="AC84" s="228">
        <f>'[2]OTKP Perbaikan'!IS59</f>
        <v>86.72999999999999</v>
      </c>
      <c r="AD84" s="228">
        <f>'[2]OTKP Perbaikan'!IT59</f>
        <v>80.834999999999994</v>
      </c>
      <c r="AE84" s="277" t="str">
        <f t="shared" si="4"/>
        <v>L U L U S</v>
      </c>
      <c r="AF84" s="152"/>
    </row>
    <row r="85" spans="1:32" x14ac:dyDescent="0.3">
      <c r="A85" s="84">
        <v>29</v>
      </c>
      <c r="B85" s="135">
        <v>19200316</v>
      </c>
      <c r="C85" s="135" t="s">
        <v>848</v>
      </c>
      <c r="D85" s="85"/>
      <c r="E85" s="135" t="s">
        <v>962</v>
      </c>
      <c r="F85" s="133" t="s">
        <v>963</v>
      </c>
      <c r="G85" s="87" t="s">
        <v>856</v>
      </c>
      <c r="H85" s="87" t="s">
        <v>857</v>
      </c>
      <c r="I85" s="148"/>
      <c r="J85" s="148"/>
      <c r="K85" s="149" t="s">
        <v>964</v>
      </c>
      <c r="L85" s="219" t="s">
        <v>965</v>
      </c>
      <c r="M85" s="232">
        <f>'[2]OTKP Perbaikan'!Y60</f>
        <v>80</v>
      </c>
      <c r="N85" s="119">
        <f>'[2]OTKP Perbaikan'!AN60</f>
        <v>77</v>
      </c>
      <c r="O85" s="119">
        <f>'[2]OTKP Perbaikan'!BC60</f>
        <v>80</v>
      </c>
      <c r="P85" s="119">
        <f>'[2]OTKP Perbaikan'!BR60</f>
        <v>78</v>
      </c>
      <c r="Q85" s="119">
        <f>'[2]OTKP Perbaikan'!BY60</f>
        <v>78.75</v>
      </c>
      <c r="R85" s="227">
        <f>'[2]OTKP Perbaikan'!CL60</f>
        <v>75</v>
      </c>
      <c r="S85" s="232">
        <f>'[2]OTKP Perbaikan'!CS60</f>
        <v>78.25</v>
      </c>
      <c r="T85" s="119">
        <f>'[2]OTKP Perbaikan'!DB60</f>
        <v>80.599999999999994</v>
      </c>
      <c r="U85" s="227">
        <f>'[2]OTKP Perbaikan'!EC60</f>
        <v>76</v>
      </c>
      <c r="V85" s="232">
        <f>'[2]OTKP Perbaikan'!EQ60</f>
        <v>74.5</v>
      </c>
      <c r="W85" s="119">
        <f>'[2]OTKP Perbaikan'!EV60</f>
        <v>77.5</v>
      </c>
      <c r="X85" s="119">
        <f>'[2]OTKP Perbaikan'!FA60</f>
        <v>76.75</v>
      </c>
      <c r="Y85" s="119">
        <f>'[2]OTKP Perbaikan'!FF60</f>
        <v>76.75</v>
      </c>
      <c r="Z85" s="262">
        <f>'[2]OTKP Perbaikan'!GA60</f>
        <v>78.416666666666671</v>
      </c>
      <c r="AA85" s="263">
        <f>'[2]OTKP Perbaikan'!IO60</f>
        <v>76.981481481481481</v>
      </c>
      <c r="AB85" s="228">
        <f t="shared" si="3"/>
        <v>77.633209876543205</v>
      </c>
      <c r="AC85" s="228">
        <f>'[2]OTKP Perbaikan'!IS60</f>
        <v>77.8</v>
      </c>
      <c r="AD85" s="228">
        <f>'[2]OTKP Perbaikan'!IT60</f>
        <v>39.299999999999997</v>
      </c>
      <c r="AE85" s="277" t="str">
        <f t="shared" si="4"/>
        <v>L U L U S</v>
      </c>
      <c r="AF85" s="152"/>
    </row>
    <row r="86" spans="1:32" x14ac:dyDescent="0.3">
      <c r="A86" s="84">
        <v>30</v>
      </c>
      <c r="B86" s="135">
        <v>19200317</v>
      </c>
      <c r="C86" s="135" t="s">
        <v>849</v>
      </c>
      <c r="D86" s="85"/>
      <c r="E86" s="135" t="s">
        <v>966</v>
      </c>
      <c r="F86" s="133" t="s">
        <v>967</v>
      </c>
      <c r="G86" s="87" t="s">
        <v>856</v>
      </c>
      <c r="H86" s="87" t="s">
        <v>857</v>
      </c>
      <c r="I86" s="148"/>
      <c r="J86" s="148"/>
      <c r="K86" s="149" t="s">
        <v>941</v>
      </c>
      <c r="L86" s="219" t="s">
        <v>968</v>
      </c>
      <c r="M86" s="232">
        <f>'[2]OTKP Perbaikan'!Y61</f>
        <v>86</v>
      </c>
      <c r="N86" s="119">
        <f>'[2]OTKP Perbaikan'!AN61</f>
        <v>77</v>
      </c>
      <c r="O86" s="119">
        <f>'[2]OTKP Perbaikan'!BC61</f>
        <v>80</v>
      </c>
      <c r="P86" s="119">
        <f>'[2]OTKP Perbaikan'!BR61</f>
        <v>80</v>
      </c>
      <c r="Q86" s="119">
        <f>'[2]OTKP Perbaikan'!BY61</f>
        <v>80</v>
      </c>
      <c r="R86" s="227">
        <f>'[2]OTKP Perbaikan'!CL61</f>
        <v>75</v>
      </c>
      <c r="S86" s="232">
        <f>'[2]OTKP Perbaikan'!CS61</f>
        <v>78.5</v>
      </c>
      <c r="T86" s="119">
        <f>'[2]OTKP Perbaikan'!DB61</f>
        <v>79.525000000000006</v>
      </c>
      <c r="U86" s="227">
        <f>'[2]OTKP Perbaikan'!EC61</f>
        <v>80</v>
      </c>
      <c r="V86" s="232">
        <f>'[2]OTKP Perbaikan'!EQ61</f>
        <v>80.8</v>
      </c>
      <c r="W86" s="119">
        <f>'[2]OTKP Perbaikan'!EV61</f>
        <v>77.5</v>
      </c>
      <c r="X86" s="119">
        <f>'[2]OTKP Perbaikan'!FA61</f>
        <v>76.75</v>
      </c>
      <c r="Y86" s="119">
        <f>'[2]OTKP Perbaikan'!FF61</f>
        <v>76.5</v>
      </c>
      <c r="Z86" s="262">
        <f>'[2]OTKP Perbaikan'!GA61</f>
        <v>78.083333333333329</v>
      </c>
      <c r="AA86" s="263">
        <f>'[2]OTKP Perbaikan'!IO61</f>
        <v>78.388888888888886</v>
      </c>
      <c r="AB86" s="228">
        <f t="shared" si="3"/>
        <v>78.936481481481465</v>
      </c>
      <c r="AC86" s="228">
        <f>'[2]OTKP Perbaikan'!IS61</f>
        <v>85.949999999999989</v>
      </c>
      <c r="AD86" s="228">
        <f>'[2]OTKP Perbaikan'!IT61</f>
        <v>79.599999999999994</v>
      </c>
      <c r="AE86" s="277" t="str">
        <f t="shared" si="4"/>
        <v>L U L U S</v>
      </c>
      <c r="AF86" s="152"/>
    </row>
    <row r="87" spans="1:32" x14ac:dyDescent="0.3">
      <c r="A87" s="84">
        <v>31</v>
      </c>
      <c r="B87" s="135">
        <v>19200318</v>
      </c>
      <c r="C87" s="135" t="s">
        <v>850</v>
      </c>
      <c r="D87" s="85"/>
      <c r="E87" s="135" t="s">
        <v>969</v>
      </c>
      <c r="F87" s="133" t="s">
        <v>970</v>
      </c>
      <c r="G87" s="87" t="s">
        <v>856</v>
      </c>
      <c r="H87" s="87" t="s">
        <v>857</v>
      </c>
      <c r="I87" s="148"/>
      <c r="J87" s="148"/>
      <c r="K87" s="149" t="s">
        <v>971</v>
      </c>
      <c r="L87" s="219" t="s">
        <v>972</v>
      </c>
      <c r="M87" s="232">
        <f>'[2]OTKP Perbaikan'!Y62</f>
        <v>82</v>
      </c>
      <c r="N87" s="119">
        <f>'[2]OTKP Perbaikan'!AN62</f>
        <v>78</v>
      </c>
      <c r="O87" s="119">
        <f>'[2]OTKP Perbaikan'!BC62</f>
        <v>80</v>
      </c>
      <c r="P87" s="119">
        <f>'[2]OTKP Perbaikan'!BR62</f>
        <v>78</v>
      </c>
      <c r="Q87" s="119">
        <f>'[2]OTKP Perbaikan'!BY62</f>
        <v>80</v>
      </c>
      <c r="R87" s="227">
        <f>'[2]OTKP Perbaikan'!CL62</f>
        <v>80</v>
      </c>
      <c r="S87" s="232">
        <f>'[2]OTKP Perbaikan'!CS62</f>
        <v>78.916666666666671</v>
      </c>
      <c r="T87" s="119">
        <f>'[2]OTKP Perbaikan'!DB62</f>
        <v>79.948076923076925</v>
      </c>
      <c r="U87" s="227">
        <f>'[2]OTKP Perbaikan'!EC62</f>
        <v>80</v>
      </c>
      <c r="V87" s="232">
        <f>'[2]OTKP Perbaikan'!EQ62</f>
        <v>82.856250000000003</v>
      </c>
      <c r="W87" s="119">
        <f>'[2]OTKP Perbaikan'!EV62</f>
        <v>79</v>
      </c>
      <c r="X87" s="119">
        <f>'[2]OTKP Perbaikan'!FA62</f>
        <v>78.25</v>
      </c>
      <c r="Y87" s="119">
        <f>'[2]OTKP Perbaikan'!FF62</f>
        <v>75.775000000000006</v>
      </c>
      <c r="Z87" s="262">
        <f>'[2]OTKP Perbaikan'!GA62</f>
        <v>79.75</v>
      </c>
      <c r="AA87" s="263">
        <f>'[2]OTKP Perbaikan'!IO62</f>
        <v>78.009259259259252</v>
      </c>
      <c r="AB87" s="228">
        <f t="shared" si="3"/>
        <v>79.367016856600202</v>
      </c>
      <c r="AC87" s="228">
        <f>'[2]OTKP Perbaikan'!IS62</f>
        <v>87</v>
      </c>
      <c r="AD87" s="228">
        <f>'[2]OTKP Perbaikan'!IT62</f>
        <v>84.9</v>
      </c>
      <c r="AE87" s="277" t="str">
        <f t="shared" si="4"/>
        <v>L U L U S</v>
      </c>
      <c r="AF87" s="152"/>
    </row>
    <row r="88" spans="1:32" x14ac:dyDescent="0.3">
      <c r="A88" s="84">
        <v>32</v>
      </c>
      <c r="B88" s="135">
        <v>19200319</v>
      </c>
      <c r="C88" s="135" t="s">
        <v>851</v>
      </c>
      <c r="D88" s="85"/>
      <c r="E88" s="135" t="s">
        <v>973</v>
      </c>
      <c r="F88" s="133" t="s">
        <v>974</v>
      </c>
      <c r="G88" s="87" t="s">
        <v>856</v>
      </c>
      <c r="H88" s="87" t="s">
        <v>857</v>
      </c>
      <c r="I88" s="148"/>
      <c r="J88" s="148"/>
      <c r="K88" s="149" t="s">
        <v>975</v>
      </c>
      <c r="L88" s="219" t="s">
        <v>976</v>
      </c>
      <c r="M88" s="232">
        <f>'[2]OTKP Perbaikan'!Y63</f>
        <v>80</v>
      </c>
      <c r="N88" s="119">
        <f>'[2]OTKP Perbaikan'!AN63</f>
        <v>78</v>
      </c>
      <c r="O88" s="119">
        <f>'[2]OTKP Perbaikan'!BC63</f>
        <v>80</v>
      </c>
      <c r="P88" s="119">
        <f>'[2]OTKP Perbaikan'!BR63</f>
        <v>77</v>
      </c>
      <c r="Q88" s="119">
        <f>'[2]OTKP Perbaikan'!BY63</f>
        <v>76.75</v>
      </c>
      <c r="R88" s="227">
        <f>'[2]OTKP Perbaikan'!CL63</f>
        <v>75</v>
      </c>
      <c r="S88" s="232">
        <f>'[2]OTKP Perbaikan'!CS63</f>
        <v>78.150000000000006</v>
      </c>
      <c r="T88" s="119">
        <f>'[2]OTKP Perbaikan'!DB63</f>
        <v>77.612499999999997</v>
      </c>
      <c r="U88" s="227">
        <f>'[2]OTKP Perbaikan'!EC63</f>
        <v>76</v>
      </c>
      <c r="V88" s="232">
        <f>'[2]OTKP Perbaikan'!EQ63</f>
        <v>79.25</v>
      </c>
      <c r="W88" s="119">
        <f>'[2]OTKP Perbaikan'!EV63</f>
        <v>77.5</v>
      </c>
      <c r="X88" s="119">
        <f>'[2]OTKP Perbaikan'!FA63</f>
        <v>76.75</v>
      </c>
      <c r="Y88" s="119">
        <f>'[2]OTKP Perbaikan'!FF63</f>
        <v>76.3125</v>
      </c>
      <c r="Z88" s="262">
        <f>'[2]OTKP Perbaikan'!GA63</f>
        <v>77.666666666666671</v>
      </c>
      <c r="AA88" s="263">
        <f>'[2]OTKP Perbaikan'!IO63</f>
        <v>77.392592592592592</v>
      </c>
      <c r="AB88" s="228">
        <f t="shared" si="3"/>
        <v>77.558950617283941</v>
      </c>
      <c r="AC88" s="228">
        <f>'[2]OTKP Perbaikan'!IS63</f>
        <v>85.5</v>
      </c>
      <c r="AD88" s="228">
        <f>'[2]OTKP Perbaikan'!IT63</f>
        <v>78.599999999999994</v>
      </c>
      <c r="AE88" s="277" t="str">
        <f t="shared" si="4"/>
        <v>L U L U S</v>
      </c>
      <c r="AF88" s="152"/>
    </row>
    <row r="89" spans="1:32" x14ac:dyDescent="0.3">
      <c r="A89" s="84">
        <v>33</v>
      </c>
      <c r="B89" s="135">
        <v>19200320</v>
      </c>
      <c r="C89" s="135" t="s">
        <v>852</v>
      </c>
      <c r="D89" s="85"/>
      <c r="E89" s="135" t="s">
        <v>977</v>
      </c>
      <c r="F89" s="133" t="s">
        <v>978</v>
      </c>
      <c r="G89" s="87" t="s">
        <v>856</v>
      </c>
      <c r="H89" s="87" t="s">
        <v>857</v>
      </c>
      <c r="I89" s="148"/>
      <c r="J89" s="148"/>
      <c r="K89" s="149" t="s">
        <v>979</v>
      </c>
      <c r="L89" s="219" t="s">
        <v>980</v>
      </c>
      <c r="M89" s="232">
        <f>'[2]OTKP Perbaikan'!Y64</f>
        <v>77</v>
      </c>
      <c r="N89" s="119">
        <f>'[2]OTKP Perbaikan'!AN64</f>
        <v>76</v>
      </c>
      <c r="O89" s="119">
        <f>'[2]OTKP Perbaikan'!BC64</f>
        <v>80</v>
      </c>
      <c r="P89" s="119">
        <f>'[2]OTKP Perbaikan'!BR64</f>
        <v>76</v>
      </c>
      <c r="Q89" s="119">
        <f>'[2]OTKP Perbaikan'!BY64</f>
        <v>76.5</v>
      </c>
      <c r="R89" s="227">
        <f>'[2]OTKP Perbaikan'!CL64</f>
        <v>75</v>
      </c>
      <c r="S89" s="232">
        <f>'[2]OTKP Perbaikan'!CS64</f>
        <v>77</v>
      </c>
      <c r="T89" s="119">
        <f>'[2]OTKP Perbaikan'!DB64</f>
        <v>75.5</v>
      </c>
      <c r="U89" s="227">
        <f>'[2]OTKP Perbaikan'!EC64</f>
        <v>76</v>
      </c>
      <c r="V89" s="232">
        <f>'[2]OTKP Perbaikan'!EQ64</f>
        <v>75</v>
      </c>
      <c r="W89" s="119">
        <f>'[2]OTKP Perbaikan'!EV64</f>
        <v>78</v>
      </c>
      <c r="X89" s="119">
        <f>'[2]OTKP Perbaikan'!FA64</f>
        <v>77.75</v>
      </c>
      <c r="Y89" s="119">
        <f>'[2]OTKP Perbaikan'!FF64</f>
        <v>76.5</v>
      </c>
      <c r="Z89" s="262">
        <f>'[2]OTKP Perbaikan'!GA64</f>
        <v>76.75</v>
      </c>
      <c r="AA89" s="263">
        <f>'[2]OTKP Perbaikan'!IO64</f>
        <v>76.303703703703704</v>
      </c>
      <c r="AB89" s="228">
        <f t="shared" si="3"/>
        <v>76.620246913580246</v>
      </c>
      <c r="AC89" s="228">
        <f>'[2]OTKP Perbaikan'!IS64</f>
        <v>77.8</v>
      </c>
      <c r="AD89" s="228">
        <f>'[2]OTKP Perbaikan'!IT64</f>
        <v>80.174999999999997</v>
      </c>
      <c r="AE89" s="277" t="str">
        <f t="shared" si="4"/>
        <v>L U L U S</v>
      </c>
      <c r="AF89" s="280" t="s">
        <v>1497</v>
      </c>
    </row>
    <row r="90" spans="1:32" x14ac:dyDescent="0.3">
      <c r="A90" s="84">
        <v>34</v>
      </c>
      <c r="B90" s="135">
        <v>19200321</v>
      </c>
      <c r="C90" s="135" t="s">
        <v>853</v>
      </c>
      <c r="D90" s="85"/>
      <c r="E90" s="135" t="s">
        <v>981</v>
      </c>
      <c r="F90" s="133" t="s">
        <v>982</v>
      </c>
      <c r="G90" s="87" t="s">
        <v>856</v>
      </c>
      <c r="H90" s="87" t="s">
        <v>857</v>
      </c>
      <c r="I90" s="148" t="e">
        <v>#DIV/0!</v>
      </c>
      <c r="J90" s="148" t="e">
        <v>#DIV/0!</v>
      </c>
      <c r="K90" s="149" t="s">
        <v>983</v>
      </c>
      <c r="L90" s="219" t="s">
        <v>984</v>
      </c>
      <c r="M90" s="232">
        <f>'[2]OTKP Perbaikan'!Y65</f>
        <v>87</v>
      </c>
      <c r="N90" s="119">
        <f>'[2]OTKP Perbaikan'!AN65</f>
        <v>80</v>
      </c>
      <c r="O90" s="119">
        <f>'[2]OTKP Perbaikan'!BC65</f>
        <v>80</v>
      </c>
      <c r="P90" s="119">
        <f>'[2]OTKP Perbaikan'!BR65</f>
        <v>77</v>
      </c>
      <c r="Q90" s="119">
        <f>'[2]OTKP Perbaikan'!BY65</f>
        <v>80</v>
      </c>
      <c r="R90" s="227">
        <f>'[2]OTKP Perbaikan'!CL65</f>
        <v>75</v>
      </c>
      <c r="S90" s="232">
        <f>'[2]OTKP Perbaikan'!CS65</f>
        <v>80.666666666666671</v>
      </c>
      <c r="T90" s="119">
        <f>'[2]OTKP Perbaikan'!DB65</f>
        <v>85.287499999999994</v>
      </c>
      <c r="U90" s="227">
        <f>'[2]OTKP Perbaikan'!EC65</f>
        <v>80</v>
      </c>
      <c r="V90" s="232">
        <f>'[2]OTKP Perbaikan'!EQ65</f>
        <v>83.512500000000003</v>
      </c>
      <c r="W90" s="119">
        <f>'[2]OTKP Perbaikan'!EV65</f>
        <v>79</v>
      </c>
      <c r="X90" s="119">
        <f>'[2]OTKP Perbaikan'!FA65</f>
        <v>78.75</v>
      </c>
      <c r="Y90" s="119">
        <f>'[2]OTKP Perbaikan'!FF65</f>
        <v>76.25</v>
      </c>
      <c r="Z90" s="262">
        <f>'[2]OTKP Perbaikan'!GA65</f>
        <v>79.583333333333329</v>
      </c>
      <c r="AA90" s="263">
        <f>'[2]OTKP Perbaikan'!IO65</f>
        <v>82.152037037037047</v>
      </c>
      <c r="AB90" s="228">
        <f t="shared" si="3"/>
        <v>80.280135802469132</v>
      </c>
      <c r="AC90" s="228">
        <f>'[2]OTKP Perbaikan'!IS65</f>
        <v>88.22999999999999</v>
      </c>
      <c r="AD90" s="228">
        <f>'[2]OTKP Perbaikan'!IT65</f>
        <v>85.9</v>
      </c>
      <c r="AE90" s="277" t="str">
        <f t="shared" si="4"/>
        <v>L U L U S</v>
      </c>
      <c r="AF90" s="280" t="s">
        <v>1497</v>
      </c>
    </row>
    <row r="91" spans="1:32" hidden="1" x14ac:dyDescent="0.3">
      <c r="A91" s="289" t="s">
        <v>203</v>
      </c>
      <c r="B91" s="290"/>
      <c r="C91" s="290"/>
      <c r="D91" s="290"/>
      <c r="E91" s="290"/>
      <c r="F91" s="290"/>
      <c r="G91" s="157" t="str">
        <f>G59</f>
        <v>XII OTKP 2</v>
      </c>
      <c r="H91" s="157"/>
      <c r="I91" s="157" t="e">
        <f>IF(AND(#REF!&gt;=74.1,#REF!&gt;=74.1,#REF!&gt;=74.1,#REF!&gt;=74.1,Q91&gt;=72,#REF!&gt;=74.1,S91&gt;=72,T91&gt;=73.5,#REF!&gt;=74.5,#REF!&gt;=73.8,#REF!&gt;=73.5,V91&gt;=72,W91&gt;=72,X91&gt;=72,Z91&gt;=72,#REF!&gt;=74.5),"LULUS","TIDAK LULUS")</f>
        <v>#REF!</v>
      </c>
      <c r="J91" s="157" t="e">
        <f>IF(AND(#REF!&gt;=74.4,#REF!&gt;=74.4,#REF!&gt;=74.4,#REF!&gt;=74.4,Q91&gt;=72,#REF!&gt;=74.4,S91&gt;=72,T91&gt;=73.5,#REF!&gt;=74.5,U91&gt;=73.8,#REF!&gt;=73.5,V91&gt;=72,W91&gt;=72,X91&gt;=72,Z91&gt;=72,#REF!&gt;=74.5),"LULUS","TIDAK LULUS")</f>
        <v>#REF!</v>
      </c>
      <c r="K91" s="149"/>
      <c r="L91" s="219"/>
      <c r="M91" s="90"/>
      <c r="N91" s="91"/>
      <c r="O91" s="91"/>
      <c r="P91" s="91"/>
      <c r="Q91" s="213"/>
      <c r="R91" s="233"/>
      <c r="S91" s="260"/>
      <c r="T91" s="213"/>
      <c r="U91" s="230"/>
      <c r="V91" s="260"/>
      <c r="W91" s="213"/>
      <c r="X91" s="213"/>
      <c r="Y91" s="213"/>
      <c r="Z91" s="264"/>
      <c r="AA91" s="265"/>
      <c r="AB91" s="228"/>
      <c r="AC91" s="228"/>
      <c r="AD91" s="228"/>
      <c r="AE91" s="277"/>
      <c r="AF91" s="152"/>
    </row>
    <row r="92" spans="1:32" ht="17.25" hidden="1" thickBot="1" x14ac:dyDescent="0.35">
      <c r="A92" s="291" t="s">
        <v>204</v>
      </c>
      <c r="B92" s="292"/>
      <c r="C92" s="292"/>
      <c r="D92" s="292"/>
      <c r="E92" s="292"/>
      <c r="F92" s="292"/>
      <c r="G92" s="226" t="str">
        <f>G59</f>
        <v>XII OTKP 2</v>
      </c>
      <c r="H92" s="226"/>
      <c r="I92" s="226" t="e">
        <f>IF(AND(#REF!&gt;=74.1,#REF!&gt;=74.1,#REF!&gt;=74.1,#REF!&gt;=74.1,Q92&gt;=72,#REF!&gt;=74.1,S92&gt;=72,T92&gt;=73.5,#REF!&gt;=74.5,#REF!&gt;=73.8,#REF!&gt;=73.5,V92&gt;=72,W92&gt;=72,X92&gt;=72,Z92&gt;=72,#REF!&gt;=74.5),"LULUS","TIDAK LULUS")</f>
        <v>#REF!</v>
      </c>
      <c r="J92" s="226" t="e">
        <f>IF(AND(#REF!&gt;=74.4,#REF!&gt;=74.4,#REF!&gt;=74.4,#REF!&gt;=74.4,Q92&gt;=72,#REF!&gt;=74.4,S92&gt;=72,T92&gt;=73.5,#REF!&gt;=74.5,U92&gt;=73.8,#REF!&gt;=73.5,V92&gt;=72,W92&gt;=72,X92&gt;=72,Z92&gt;=72,#REF!&gt;=74.5),"LULUS","TIDAK LULUS")</f>
        <v>#REF!</v>
      </c>
      <c r="K92" s="168"/>
      <c r="L92" s="235"/>
      <c r="M92" s="170"/>
      <c r="N92" s="171"/>
      <c r="O92" s="171"/>
      <c r="P92" s="171"/>
      <c r="Q92" s="258"/>
      <c r="R92" s="234"/>
      <c r="S92" s="261"/>
      <c r="T92" s="258"/>
      <c r="U92" s="231"/>
      <c r="V92" s="261"/>
      <c r="W92" s="258"/>
      <c r="X92" s="258"/>
      <c r="Y92" s="258"/>
      <c r="Z92" s="266"/>
      <c r="AA92" s="267"/>
      <c r="AB92" s="229"/>
      <c r="AC92" s="229"/>
      <c r="AD92" s="229"/>
      <c r="AE92" s="278"/>
      <c r="AF92" s="160"/>
    </row>
    <row r="93" spans="1:32" ht="5.25" hidden="1" customHeight="1" x14ac:dyDescent="0.3">
      <c r="A93" s="161"/>
      <c r="B93" s="162"/>
      <c r="C93" s="162"/>
      <c r="D93" s="162"/>
      <c r="E93" s="162"/>
      <c r="F93" s="163"/>
      <c r="G93" s="164"/>
      <c r="H93" s="164"/>
      <c r="I93" s="164" t="e">
        <f>IF(AND(#REF!&gt;=74.1,#REF!&gt;=74.1,#REF!&gt;=74.1,#REF!&gt;=74.1,Q93&gt;=72,#REF!&gt;=74.1,S93&gt;=72,T93&gt;=73.5,#REF!&gt;=74.5,#REF!&gt;=73.8,#REF!&gt;=73.5,V93&gt;=72,W93&gt;=72,X93&gt;=72,Z93&gt;=72,#REF!&gt;=74.5),"LULUS","TIDAK LULUS")</f>
        <v>#REF!</v>
      </c>
      <c r="J93" s="164" t="e">
        <f>IF(AND(#REF!&gt;=74.4,#REF!&gt;=74.4,#REF!&gt;=74.4,#REF!&gt;=74.4,Q93&gt;=72,#REF!&gt;=74.4,S93&gt;=72,T93&gt;=73.5,#REF!&gt;=74.5,U93&gt;=73.8,#REF!&gt;=73.5,V93&gt;=72,W93&gt;=72,X93&gt;=72,Z93&gt;=72,#REF!&gt;=74.5),"LULUS","TIDAK LULUS")</f>
        <v>#REF!</v>
      </c>
      <c r="K93" s="223"/>
      <c r="L93" s="224"/>
      <c r="M93" s="47"/>
      <c r="N93" s="47"/>
      <c r="O93" s="47"/>
      <c r="P93" s="47"/>
      <c r="Q93" s="211"/>
      <c r="R93" s="47"/>
      <c r="S93" s="211"/>
      <c r="T93" s="211"/>
      <c r="U93" s="225"/>
      <c r="V93" s="211"/>
      <c r="W93" s="211"/>
      <c r="X93" s="211"/>
      <c r="Y93" s="211"/>
      <c r="Z93" s="268"/>
      <c r="AA93" s="268"/>
      <c r="AB93" s="212"/>
      <c r="AC93" s="166"/>
      <c r="AD93" s="166"/>
    </row>
    <row r="94" spans="1:32" hidden="1" x14ac:dyDescent="0.3"/>
  </sheetData>
  <protectedRanges>
    <protectedRange sqref="Z28:AA125" name="Range1_2"/>
  </protectedRanges>
  <mergeCells count="2">
    <mergeCell ref="A91:F91"/>
    <mergeCell ref="A92:F92"/>
  </mergeCells>
  <conditionalFormatting sqref="M2:AA26 M28:AA93">
    <cfRule type="cellIs" dxfId="7" priority="11" operator="equal">
      <formula>50.5</formula>
    </cfRule>
  </conditionalFormatting>
  <conditionalFormatting sqref="M2:AD26 M28:AD93">
    <cfRule type="cellIs" dxfId="6" priority="9" operator="lessThan">
      <formula>75</formula>
    </cfRule>
    <cfRule type="cellIs" dxfId="5" priority="10" operator="equal">
      <formula>50.5</formula>
    </cfRule>
  </conditionalFormatting>
  <conditionalFormatting sqref="I2:J26 I28:J93">
    <cfRule type="containsText" dxfId="4" priority="8" operator="containsText" text="TIDAK LULUS">
      <formula>NOT(ISERROR(SEARCH("TIDAK LULUS",I2)))</formula>
    </cfRule>
  </conditionalFormatting>
  <conditionalFormatting sqref="M27:AA27">
    <cfRule type="cellIs" dxfId="3" priority="4" operator="equal">
      <formula>50.5</formula>
    </cfRule>
  </conditionalFormatting>
  <conditionalFormatting sqref="M27:AD27">
    <cfRule type="cellIs" dxfId="2" priority="2" operator="lessThan">
      <formula>75</formula>
    </cfRule>
    <cfRule type="cellIs" dxfId="1" priority="3" operator="equal">
      <formula>50.5</formula>
    </cfRule>
  </conditionalFormatting>
  <conditionalFormatting sqref="I27:J27">
    <cfRule type="containsText" dxfId="0" priority="1" operator="containsText" text="TIDAK LULUS">
      <formula>NOT(ISERROR(SEARCH("TIDAK LULUS",I27)))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</vt:lpstr>
      <vt:lpstr>TKRO-TKJ-TPM</vt:lpstr>
      <vt:lpstr>AKL-OTKP</vt:lpstr>
      <vt:lpstr>'AKL-OTKP'!Print_Area</vt:lpstr>
      <vt:lpstr>MASTER!Print_Area</vt:lpstr>
      <vt:lpstr>'TKRO-TKJ-TPM'!Print_Area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</dc:creator>
  <cp:lastModifiedBy>hp 10</cp:lastModifiedBy>
  <cp:lastPrinted>2022-05-29T00:21:14Z</cp:lastPrinted>
  <dcterms:created xsi:type="dcterms:W3CDTF">2022-05-25T08:27:51Z</dcterms:created>
  <dcterms:modified xsi:type="dcterms:W3CDTF">2022-06-15T22:38:17Z</dcterms:modified>
</cp:coreProperties>
</file>