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080" yWindow="300" windowWidth="15060" windowHeight="7956" activeTab="1"/>
  </bookViews>
  <sheets>
    <sheet name="Novo Ranking 2013 E 2014" sheetId="13" r:id="rId1"/>
    <sheet name="Acumulado dos Corretores" sheetId="5" r:id="rId2"/>
  </sheets>
  <definedNames>
    <definedName name="_xlnm._FilterDatabase" localSheetId="1" hidden="1">'Acumulado dos Corretores'!$A$1:$I$1</definedName>
  </definedNames>
  <calcPr calcId="145621"/>
  <pivotCaches>
    <pivotCache cacheId="8" r:id="rId3"/>
  </pivotCaches>
</workbook>
</file>

<file path=xl/calcChain.xml><?xml version="1.0" encoding="utf-8"?>
<calcChain xmlns="http://schemas.openxmlformats.org/spreadsheetml/2006/main">
  <c r="I30" i="5" l="1"/>
  <c r="I31" i="5"/>
  <c r="I23" i="5"/>
  <c r="I24" i="5"/>
  <c r="I25" i="5"/>
  <c r="I26" i="5"/>
  <c r="I4" i="5" l="1"/>
  <c r="I3" i="5"/>
  <c r="I6" i="5"/>
  <c r="I5" i="5"/>
</calcChain>
</file>

<file path=xl/sharedStrings.xml><?xml version="1.0" encoding="utf-8"?>
<sst xmlns="http://schemas.openxmlformats.org/spreadsheetml/2006/main" count="509" uniqueCount="94">
  <si>
    <t>Unidade</t>
  </si>
  <si>
    <t>Data da Venda</t>
  </si>
  <si>
    <t>Nome</t>
  </si>
  <si>
    <t>VGV</t>
  </si>
  <si>
    <t>Gerente</t>
  </si>
  <si>
    <t>Torre</t>
  </si>
  <si>
    <t>Empreendimento</t>
  </si>
  <si>
    <t>MAGAL</t>
  </si>
  <si>
    <t>TINO</t>
  </si>
  <si>
    <t>ROBSON</t>
  </si>
  <si>
    <t>ABILIO</t>
  </si>
  <si>
    <t>JIMMY</t>
  </si>
  <si>
    <t>MOSHE</t>
  </si>
  <si>
    <t>VITOR</t>
  </si>
  <si>
    <t>BONAFE</t>
  </si>
  <si>
    <t>FANY</t>
  </si>
  <si>
    <t>CAXAMBU</t>
  </si>
  <si>
    <t>LIBERATO</t>
  </si>
  <si>
    <t>CLASS VARANDA MARIANA</t>
  </si>
  <si>
    <t>DOUGLAS</t>
  </si>
  <si>
    <t>DANIELA</t>
  </si>
  <si>
    <t>GUILHERMINA</t>
  </si>
  <si>
    <t>DECOR PARAÍSO</t>
  </si>
  <si>
    <t>BURITI</t>
  </si>
  <si>
    <t>RAPHAEL</t>
  </si>
  <si>
    <t>GISELE</t>
  </si>
  <si>
    <t>ARETHA</t>
  </si>
  <si>
    <t>GALLERY OFFICES</t>
  </si>
  <si>
    <t>AMIZADE</t>
  </si>
  <si>
    <t>AMISTÁ BOSQUE LAZER</t>
  </si>
  <si>
    <t xml:space="preserve">GILDA </t>
  </si>
  <si>
    <t>REYNALDO</t>
  </si>
  <si>
    <t>VAGA EXTRA</t>
  </si>
  <si>
    <t>AMISTÁ SPECIAL RESORT</t>
  </si>
  <si>
    <t>DENISE</t>
  </si>
  <si>
    <t>TONS DA VILLA</t>
  </si>
  <si>
    <t>MALU</t>
  </si>
  <si>
    <t>PATRICIA</t>
  </si>
  <si>
    <t>NETHO</t>
  </si>
  <si>
    <t>CAROL</t>
  </si>
  <si>
    <t>IRIS</t>
  </si>
  <si>
    <t>IRENE</t>
  </si>
  <si>
    <t>ERICA</t>
  </si>
  <si>
    <t>ESTHER</t>
  </si>
  <si>
    <t>MARTA</t>
  </si>
  <si>
    <t>NEIVA</t>
  </si>
  <si>
    <t>SILVIA</t>
  </si>
  <si>
    <t>Soma de VGV</t>
  </si>
  <si>
    <t>Tipo de Venda</t>
  </si>
  <si>
    <t>TERCEIROS</t>
  </si>
  <si>
    <t>Estilo Venda</t>
  </si>
  <si>
    <t>ESTOQUE</t>
  </si>
  <si>
    <t>LANÇAMENTO</t>
  </si>
  <si>
    <t>FRED</t>
  </si>
  <si>
    <t>CRISTIANE</t>
  </si>
  <si>
    <t>COSMOPOLITAN HIGH GARDEN</t>
  </si>
  <si>
    <t>HOST PARAÍSO</t>
  </si>
  <si>
    <t>PASSEIO DO BOSQUE - BONFIGLIOLI</t>
  </si>
  <si>
    <t>GIULIANO</t>
  </si>
  <si>
    <t>ARIANE</t>
  </si>
  <si>
    <t>IMOB. T. - FERNANDO</t>
  </si>
  <si>
    <t>IMOB. T. - MAX</t>
  </si>
  <si>
    <t>IMOB. T. - MACHADO</t>
  </si>
  <si>
    <t>ANDRE</t>
  </si>
  <si>
    <t>BOULEVARD LAPA</t>
  </si>
  <si>
    <t>NOW STUDIOS IPIRANGA</t>
  </si>
  <si>
    <t>SUSANA</t>
  </si>
  <si>
    <t>MARINA</t>
  </si>
  <si>
    <t/>
  </si>
  <si>
    <t>VASCONCELOS</t>
  </si>
  <si>
    <t xml:space="preserve">RODRIGUES </t>
  </si>
  <si>
    <t>ACÁCIA</t>
  </si>
  <si>
    <t>FLAMBOYANT</t>
  </si>
  <si>
    <t>CAMBUÍ</t>
  </si>
  <si>
    <t>FELICIDADE</t>
  </si>
  <si>
    <t>LAÇOS DA LAPA</t>
  </si>
  <si>
    <t>ORIGENS LAPA</t>
  </si>
  <si>
    <t>202M</t>
  </si>
  <si>
    <t>CARVALHO</t>
  </si>
  <si>
    <t>CEDRO</t>
  </si>
  <si>
    <t>JEQUITIBÁ</t>
  </si>
  <si>
    <t>OLIVEIRA</t>
  </si>
  <si>
    <t>EDNA</t>
  </si>
  <si>
    <t>ANTONIETA</t>
  </si>
  <si>
    <t>KEYLA</t>
  </si>
  <si>
    <t>ROMANA</t>
  </si>
  <si>
    <t>RITA</t>
  </si>
  <si>
    <t>PAULO</t>
  </si>
  <si>
    <t>IMOB. T. - CESAR</t>
  </si>
  <si>
    <t>Row Labels</t>
  </si>
  <si>
    <t>Grand Total</t>
  </si>
  <si>
    <t>DIRETA</t>
  </si>
  <si>
    <t>IMOB. T. - MARCIO</t>
  </si>
  <si>
    <t>REVENDA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</si>
</sst>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(&quot;R$ &quot;* #,##0.00_);_(&quot;R$ &quot;* \(#,##0.00\);_(&quot;R$ &quot;* &quot;-&quot;??_);_(@_)"/>
    <numFmt numFmtId="167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/>
    <xf numFmtId="0" fontId="0" fillId="0" borderId="0" xfId="0" applyAlignment="1">
      <alignment horizontal="left" indent="1"/>
    </xf>
    <xf numFmtId="167" fontId="0" fillId="0" borderId="0" xfId="0" applyNumberFormat="1" applyAlignment="1">
      <alignment horizontal="left"/>
    </xf>
    <xf numFmtId="0" fontId="0" fillId="0" borderId="0" xfId="0" applyAlignment="1">
      <alignment horizontal="left" indent="2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1" fontId="4" fillId="0" borderId="0" xfId="0" applyNumberFormat="1" applyFont="1" applyFill="1" applyBorder="1" applyAlignment="1">
      <alignment horizontal="center"/>
    </xf>
    <xf numFmtId="43" fontId="4" fillId="0" borderId="0" xfId="3" applyFont="1" applyFill="1" applyBorder="1" applyAlignment="1">
      <alignment horizontal="center"/>
    </xf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4" fontId="5" fillId="0" borderId="0" xfId="0" applyNumberFormat="1" applyFont="1" applyFill="1" applyBorder="1" applyAlignment="1">
      <alignment horizontal="center"/>
    </xf>
    <xf numFmtId="3" fontId="0" fillId="0" borderId="0" xfId="0" applyNumberFormat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43" fontId="6" fillId="0" borderId="0" xfId="3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43" fontId="7" fillId="0" borderId="0" xfId="3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43" fontId="8" fillId="0" borderId="0" xfId="3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43" fontId="9" fillId="0" borderId="0" xfId="3" applyFont="1" applyFill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0" fillId="0" borderId="0" xfId="0" applyNumberFormat="1"/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/>
    </xf>
  </cellXfs>
  <cellStyles count="6">
    <cellStyle name="Moeda 2" xfId="1"/>
    <cellStyle name="Moeda 3" xfId="4"/>
    <cellStyle name="Normal" xfId="0" builtinId="0"/>
    <cellStyle name="Normal 2" xfId="2"/>
    <cellStyle name="Separador de milhares 2" xfId="5"/>
    <cellStyle name="Vírgula 2" xfId="3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68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relativeIndent="0" justifyLastLine="0" shrinkToFit="0" readingOrder="0"/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</dxf>
    <dxf>
      <numFmt numFmtId="4" formatCode="#,##0.00"/>
    </dxf>
    <dxf>
      <numFmt numFmtId="5" formatCode="#,##0_);\(#,##0\)"/>
    </dxf>
    <dxf>
      <numFmt numFmtId="35" formatCode="_(* #,##0.00_);_(* \(#,##0.00\);_(* &quot;-&quot;??_);_(@_)"/>
    </dxf>
    <dxf>
      <numFmt numFmtId="5" formatCode="#,##0_);\(#,##0\)"/>
    </dxf>
    <dxf>
      <numFmt numFmtId="166" formatCode="_(&quot;R$ &quot;* #,##0.00_);_(&quot;R$ &quot;* \(#,##0.00\);_(&quot;R$ &quot;* &quot;-&quot;??_);_(@_)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colors>
    <mruColors>
      <color rgb="FF00CC00"/>
      <color rgb="FF0066FF"/>
      <color rgb="FFFFFFFF"/>
      <color rgb="FF00FFFF"/>
      <color rgb="FF3184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02-02_03_04-01(FEV-2_MAR_ABR-1).xlsx]Novo Ranking 2013 E 2014!Tabela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Vendas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5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2014'!$B$4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strRef>
              <c:f>'Novo Ranking 2013 E 2014'!$A$5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'Novo Ranking 2013 E 2014'!$B$5</c:f>
              <c:numCache>
                <c:formatCode>#,##0_);\(#,##0\)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62" footer="0.3149606200000166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02-02_03_04-01(FEV-2_MAR_ABR-1).xlsx]Novo Ranking 2013 E 2014!Tabela dinâmica6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Revenda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dLbl>
          <c:idx val="0"/>
          <c:layout>
            <c:manualLayout>
              <c:x val="-8.600851029984885E-2"/>
              <c:y val="-0.38868365412656752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2014'!$B$25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strRef>
              <c:f>'Novo Ranking 2013 E 2014'!$A$26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'Novo Ranking 2013 E 2014'!$B$26</c:f>
              <c:numCache>
                <c:formatCode>#,##0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51" footer="0.3149606200000165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02-02_03_04-01(FEV-2_MAR_ABR-1).xlsx]Novo Ranking 2013 E 2014!Tabela dinâmica7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t-BR"/>
              <a:t>Terceiros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555555555555556"/>
          <c:y val="0.19432888597258677"/>
          <c:w val="0.58602909011373583"/>
          <c:h val="0.75474518810152114"/>
        </c:manualLayout>
      </c:layout>
      <c:pie3DChart>
        <c:varyColors val="1"/>
        <c:ser>
          <c:idx val="0"/>
          <c:order val="0"/>
          <c:tx>
            <c:strRef>
              <c:f>'Novo Ranking 2013 E 2014'!$B$40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2014'!$A$41:$A$47</c:f>
              <c:multiLvlStrCache>
                <c:ptCount val="4"/>
                <c:lvl>
                  <c:pt idx="0">
                    <c:v>IMOB. T. - MACHADO</c:v>
                  </c:pt>
                  <c:pt idx="1">
                    <c:v>IMOB. T. - MAX</c:v>
                  </c:pt>
                  <c:pt idx="2">
                    <c:v>IMOB. T. - FERNANDO</c:v>
                  </c:pt>
                  <c:pt idx="3">
                    <c:v>IMOB. T. - CESAR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2014'!$B$41:$B$47</c:f>
              <c:numCache>
                <c:formatCode>#,##0.00</c:formatCode>
                <c:ptCount val="4"/>
                <c:pt idx="0">
                  <c:v>2779833.85</c:v>
                </c:pt>
                <c:pt idx="1">
                  <c:v>1330209.54</c:v>
                </c:pt>
                <c:pt idx="2">
                  <c:v>503000</c:v>
                </c:pt>
                <c:pt idx="3">
                  <c:v>257842.29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51" footer="0.3149606200000165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352426</xdr:colOff>
      <xdr:row>1</xdr:row>
      <xdr:rowOff>66675</xdr:rowOff>
    </xdr:from>
    <xdr:to>
      <xdr:col>21</xdr:col>
      <xdr:colOff>552450</xdr:colOff>
      <xdr:row>18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18</xdr:row>
      <xdr:rowOff>152400</xdr:rowOff>
    </xdr:from>
    <xdr:to>
      <xdr:col>21</xdr:col>
      <xdr:colOff>533400</xdr:colOff>
      <xdr:row>33</xdr:row>
      <xdr:rowOff>133350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371475</xdr:colOff>
      <xdr:row>34</xdr:row>
      <xdr:rowOff>28575</xdr:rowOff>
    </xdr:from>
    <xdr:to>
      <xdr:col>21</xdr:col>
      <xdr:colOff>523876</xdr:colOff>
      <xdr:row>49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runo" refreshedDate="41743.592164004629" createdVersion="3" refreshedVersion="4" minRefreshableVersion="3" recordCount="80">
  <cacheSource type="worksheet">
    <worksheetSource name="Tabela1"/>
  </cacheSource>
  <cacheFields count="9">
    <cacheField name="Empreendimento" numFmtId="0">
      <sharedItems/>
    </cacheField>
    <cacheField name="Torre" numFmtId="0">
      <sharedItems/>
    </cacheField>
    <cacheField name="Unidade" numFmtId="1">
      <sharedItems containsMixedTypes="1" containsNumber="1" containsInteger="1" minValue="2" maxValue="2315"/>
    </cacheField>
    <cacheField name="Tipo de Venda" numFmtId="1">
      <sharedItems containsBlank="1" count="9">
        <s v="TERCEIROS"/>
        <s v="DIRETA"/>
        <m u="1"/>
        <s v="REVENDA" u="1"/>
        <s v="ESTOQUE" u="1"/>
        <s v="IMOB. TERCEIROS" u="1"/>
        <s v="SALÃO" u="1"/>
        <s v="VENDAS" u="1"/>
        <s v="VENDA" u="1"/>
      </sharedItems>
    </cacheField>
    <cacheField name="Estilo Venda" numFmtId="1">
      <sharedItems/>
    </cacheField>
    <cacheField name="Data da Venda" numFmtId="14">
      <sharedItems containsSemiMixedTypes="0" containsNonDate="0" containsDate="1" containsString="0" minDate="2014-02-15T00:00:00" maxDate="2014-04-09T00:00:00"/>
    </cacheField>
    <cacheField name="Nome" numFmtId="14">
      <sharedItems containsBlank="1" count="235">
        <s v="IMOB. T. - FERNANDO"/>
        <s v="GUILHERMINA"/>
        <s v="MALU"/>
        <s v="MARINA"/>
        <s v="IRENE"/>
        <s v="SILVIA"/>
        <s v="CAROL"/>
        <s v="IMOB. T. - MACHADO"/>
        <s v="MAGAL"/>
        <s v="PATRICIA"/>
        <s v="GISELE"/>
        <s v="ANDRE"/>
        <s v="VASCONCELOS"/>
        <s v="CAXAMBU"/>
        <s v="GILDA "/>
        <s v="RODRIGUES "/>
        <s v="DANIELA"/>
        <s v="IMOB. T. - MAX"/>
        <s v="ESTHER"/>
        <s v="MARTA"/>
        <s v="SUSANA"/>
        <s v="NEIVA"/>
        <s v="ARETHA"/>
        <s v="IRIS"/>
        <s v="REYNALDO"/>
        <s v="RAPHAEL"/>
        <s v="ANTONIETA"/>
        <s v="FANY"/>
        <s v="DENISE"/>
        <s v="EDNA"/>
        <s v="KEYLA"/>
        <s v="NETHO"/>
        <s v="ARIANE"/>
        <s v="TINO"/>
        <s v="ERICA"/>
        <s v="ROMANA"/>
        <s v="RITA"/>
        <s v="PAULO"/>
        <s v="LIBERATO"/>
        <s v="IMOB. T. - CESAR"/>
        <m u="1"/>
        <s v="TOME" u="1"/>
        <s v="ANDREYA" u="1"/>
        <s v="AUGUSTO" u="1"/>
        <s v="CASAR" u="1"/>
        <s v="DENNIS" u="1"/>
        <s v="IDALICE" u="1"/>
        <s v="DIEGO" u="1"/>
        <s v="DIEGO " u="1"/>
        <s v="ANSELMO" u="1"/>
        <s v="SUZUKI" u="1"/>
        <s v="JANAINA" u="1"/>
        <s v="ANA" u="1"/>
        <s v="LIANY" u="1"/>
        <s v="SYLMARA" u="1"/>
        <s v="COELHO" u="1"/>
        <s v="IMOB. T - MAX" u="1"/>
        <s v="BIANCO" u="1"/>
        <s v="CAIO" u="1"/>
        <s v="LEONEL" u="1"/>
        <s v="TROIA" u="1"/>
        <s v="PEIXOTO" u="1"/>
        <s v="FERNANDA" u="1"/>
        <s v="VALMIR" u="1"/>
        <s v="IVONE" u="1"/>
        <s v="VITORIA" u="1"/>
        <s v="LIZ" u="1"/>
        <s v="ALVARO" u="1"/>
        <s v="MIRIAM" u="1"/>
        <s v="MAIA" u="1"/>
        <s v="VANIA" u="1"/>
        <s v="VANIA " u="1"/>
        <s v="MICHEL" u="1"/>
        <s v="SENNA" u="1"/>
        <s v="GREGORIO" u="1"/>
        <s v="IRINEU" u="1"/>
        <s v="EVITA" u="1"/>
        <s v="SERGIO" u="1"/>
        <s v="MARRONE" u="1"/>
        <s v="CHANNEL" u="1"/>
        <s v="RODRIGUES" u="1"/>
        <s v="CRIS" u="1"/>
        <s v="SOLANGE" u="1"/>
        <s v="NATAL" u="1"/>
        <s v="FARIA" u="1"/>
        <s v="FARIA " u="1"/>
        <s v="FREIRE" u="1"/>
        <s v="MITUI" u="1"/>
        <s v="FELIPE" u="1"/>
        <s v="MADONA" u="1"/>
        <s v="CAITANO" u="1"/>
        <s v="DIAS" u="1"/>
        <s v="ROBERTO" u="1"/>
        <s v="NEUZZA" u="1"/>
        <s v="SUELI" u="1"/>
        <s v="VERA" u="1"/>
        <s v="GLASER" u="1"/>
        <s v="OLAVO" u="1"/>
        <s v="BLUMA" u="1"/>
        <s v="NOGUEIRA" u="1"/>
        <s v="FERRARI" u="1"/>
        <s v="SARAIVA" u="1"/>
        <s v="CACAU" u="1"/>
        <s v="EMILIO" u="1"/>
        <s v="GARCIA" u="1"/>
        <s v="CESAR" u="1"/>
        <s v="IMOBILIARIA TERCEIROS - FERNANDO" u="1"/>
        <s v="BENTO" u="1"/>
        <s v="SIMONE" u="1"/>
        <s v="KATE" u="1"/>
        <s v="MEL" u="1"/>
        <s v="TONY" u="1"/>
        <s v="CLEO" u="1"/>
        <s v="MARCELO" u="1"/>
        <s v="THIAGO" u="1"/>
        <s v="WILLIAM" u="1"/>
        <s v="AMANDA" u="1"/>
        <s v="KELI" u="1"/>
        <s v="WILLIAN" u="1"/>
        <s v="KHAL" u="1"/>
        <s v="ANTUNIETA" u="1"/>
        <s v="BRUNO" u="1"/>
        <s v="LUSIMERE" u="1"/>
        <s v="BRUNO " u="1"/>
        <s v="EDSON" u="1"/>
        <s v="SUZANA" u="1"/>
        <s v="CIDA" u="1"/>
        <s v="EDUARDO" u="1"/>
        <s v="CARLOS" u="1"/>
        <s v="JULIANA" u="1"/>
        <s v="IMOB. T. - BLUMA" u="1"/>
        <s v="IMOB. T. - HUDSON" u="1"/>
        <s v="ADRIANO " u="1"/>
        <s v="HAMILTON" u="1"/>
        <s v="ROSE" u="1"/>
        <s v="CRISTIANO" u="1"/>
        <s v="RONALDO" u="1"/>
        <s v="KEIKO" u="1"/>
        <s v="ALEXANDRE" u="1"/>
        <s v="ALEXANDRE " u="1"/>
        <s v="NEUZA" u="1"/>
        <s v="IMOBILIARIA TERCEIROS" u="1"/>
        <s v="VICINO" u="1"/>
        <s v="AMARILIS" u="1"/>
        <s v="NIL" u="1"/>
        <s v="MATIAS" u="1"/>
        <s v="GALILEU" u="1"/>
        <s v="LUDMILLA" u="1"/>
        <s v="JONAS" u="1"/>
        <s v="JADE" u="1"/>
        <s v="TOBIAS" u="1"/>
        <s v="GASPAR" u="1"/>
        <s v="CLAUDIA" u="1"/>
        <s v="DANTE" u="1"/>
        <s v="LUIZA" u="1"/>
        <s v="BRUNA" u="1"/>
        <s v="LEANDRO" u="1"/>
        <s v="HAROLDO" u="1"/>
        <s v="ITAMAR" u="1"/>
        <s v="ROGERIO" u="1"/>
        <s v="AILTON" u="1"/>
        <s v="JOSELIA" u="1"/>
        <s v="HORTENCIA" u="1"/>
        <s v="FATIMA" u="1"/>
        <s v="ARAUJO" u="1"/>
        <s v="ISABEL" u="1"/>
        <s v="LUCIA" u="1"/>
        <s v="MATHEUS" u="1"/>
        <s v="CABRAL" u="1"/>
        <s v="JOAL" u="1"/>
        <s v="MATHEUS(1)" u="1"/>
        <s v="IMOB. T - FERNANDO" u="1"/>
        <s v="MYUNG" u="1"/>
        <s v="CRISTINA" u="1"/>
        <s v="PADUA" u="1"/>
        <s v="MATILDES" u="1"/>
        <s v="LUIZ" u="1"/>
        <s v="ERNESTO" u="1"/>
        <s v="GIMENEZ" u="1"/>
        <s v="TILICO" u="1"/>
        <s v="TILICO " u="1"/>
        <s v="TATYANA" u="1"/>
        <s v="ENZO" u="1"/>
        <s v="VINNI" u="1"/>
        <s v="CLAUDIO" u="1"/>
        <s v="MAURICIO" u="1"/>
        <s v="IMOB. T. - FALCÃO" u="1"/>
        <s v="IMOBILIARIA TERCEIROS - MACHADO" u="1"/>
        <s v="IMOBILIÁRIA TERCEIROS - MACHADO" u="1"/>
        <s v="ERCIO" u="1"/>
        <s v="BACCAN" u="1"/>
        <s v="MEDEIROS" u="1"/>
        <s v="JORGE" u="1"/>
        <s v="MARIANA" u="1"/>
        <s v="JHENIFER" u="1"/>
        <s v="SOUZA" u="1"/>
        <s v="DAMIÃO" u="1"/>
        <s v="VAZ" u="1"/>
        <s v="TALES" u="1"/>
        <s v="NEIVA " u="1"/>
        <s v="GISELE " u="1"/>
        <s v="RENATO" u="1"/>
        <s v="ROMULO" u="1"/>
        <s v="COSTA" u="1"/>
        <s v="JULINHO" u="1"/>
        <s v="MIL" u="1"/>
        <s v="CLARA" u="1"/>
        <s v="CAMIS" u="1"/>
        <s v="JAIME" u="1"/>
        <s v="KAMILA" u="1"/>
        <s v="AFRAH" u="1"/>
        <s v="ARTTE " u="1"/>
        <s v="JAIME " u="1"/>
        <s v="IMOB. T - MACHADO" u="1"/>
        <s v="EVA" u="1"/>
        <s v="HELOISA" u="1"/>
        <s v="MARCIA" u="1"/>
        <s v="ANDERSON" u="1"/>
        <s v="JOÃO" u="1"/>
        <s v="Bonafé" u="1"/>
        <s v="CARINA" u="1"/>
        <s v="MAURO" u="1"/>
        <s v="RAFAEL" u="1"/>
        <s v="GILDA" u="1"/>
        <s v="GUSTAVO" u="1"/>
        <s v="GILBERTO" u="1"/>
        <s v="DEBORA" u="1"/>
        <s v="SILVA" u="1"/>
        <s v="FLAVIO" u="1"/>
        <s v="VALENTINA" u="1"/>
        <s v="IMOB. T. - ROSE" u="1"/>
        <s v="HANNAH" u="1"/>
        <s v="QUEIROZ" u="1"/>
        <s v="PATRICIO" u="1"/>
        <s v="IMOBILIARIA TERCEIROS - FALCÃO" u="1"/>
      </sharedItems>
    </cacheField>
    <cacheField name="Gerente" numFmtId="43">
      <sharedItems containsMixedTypes="1" containsNumber="1" containsInteger="1" minValue="0" maxValue="0" count="11">
        <s v="BONAFE"/>
        <s v="VITOR"/>
        <s v="GIULIANO"/>
        <s v="JIMMY"/>
        <s v="DOUGLAS"/>
        <s v="MOSHE"/>
        <s v="ROBSON"/>
        <s v="CRISTIANE"/>
        <s v="FRED"/>
        <s v="ABILIO"/>
        <n v="0" u="1"/>
      </sharedItems>
    </cacheField>
    <cacheField name="VGV" numFmtId="43">
      <sharedItems containsSemiMixedTypes="0" containsString="0" containsNumber="1" minValue="17064.5" maxValue="68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s v="AMISTÁ BOSQUE LAZER"/>
    <s v="CAMBUÍ"/>
    <n v="38"/>
    <x v="0"/>
    <s v="ESTOQUE"/>
    <d v="2014-02-15T00:00:00"/>
    <x v="0"/>
    <x v="0"/>
    <n v="203000"/>
  </r>
  <r>
    <s v="CLASS VARANDA MARIANA"/>
    <s v="CLASS VARANDA MARIANA"/>
    <n v="94"/>
    <x v="1"/>
    <s v="ESTOQUE"/>
    <d v="2014-02-16T00:00:00"/>
    <x v="1"/>
    <x v="1"/>
    <n v="291688.21500000003"/>
  </r>
  <r>
    <s v="CLASS VARANDA MARIANA"/>
    <s v="CLASS VARANDA MARIANA"/>
    <n v="94"/>
    <x v="1"/>
    <s v="ESTOQUE"/>
    <d v="2014-02-16T00:00:00"/>
    <x v="2"/>
    <x v="1"/>
    <n v="291688.21500000003"/>
  </r>
  <r>
    <s v="CLASS VARANDA MARIANA"/>
    <s v="VAGA EXTRA"/>
    <s v="202M"/>
    <x v="1"/>
    <s v="ESTOQUE"/>
    <d v="2014-02-16T00:00:00"/>
    <x v="1"/>
    <x v="1"/>
    <n v="17064.5"/>
  </r>
  <r>
    <s v="CLASS VARANDA MARIANA"/>
    <s v="VAGA EXTRA"/>
    <s v="202M"/>
    <x v="1"/>
    <s v="ESTOQUE"/>
    <d v="2014-02-16T00:00:00"/>
    <x v="2"/>
    <x v="1"/>
    <n v="17064.5"/>
  </r>
  <r>
    <s v="DECOR PARAÍSO"/>
    <s v="DECOR PARAÍSO"/>
    <n v="38"/>
    <x v="1"/>
    <s v="ESTOQUE"/>
    <d v="2014-02-16T00:00:00"/>
    <x v="3"/>
    <x v="2"/>
    <n v="454177.97"/>
  </r>
  <r>
    <s v="PASSEIO DO BOSQUE - BONFIGLIOLI"/>
    <s v="OLIVEIRA"/>
    <n v="2"/>
    <x v="1"/>
    <s v="ESTOQUE"/>
    <d v="2014-02-16T00:00:00"/>
    <x v="4"/>
    <x v="3"/>
    <n v="502500"/>
  </r>
  <r>
    <s v="AMISTÁ BOSQUE LAZER"/>
    <s v="ACÁCIA"/>
    <n v="46"/>
    <x v="1"/>
    <s v="ESTOQUE"/>
    <d v="2014-02-17T00:00:00"/>
    <x v="5"/>
    <x v="4"/>
    <n v="250998.53"/>
  </r>
  <r>
    <s v="PASSEIO DO BOSQUE - BONFIGLIOLI"/>
    <s v="CEDRO"/>
    <n v="44"/>
    <x v="1"/>
    <s v="ESTOQUE"/>
    <d v="2014-02-17T00:00:00"/>
    <x v="6"/>
    <x v="5"/>
    <n v="394800"/>
  </r>
  <r>
    <s v="TONS DA VILLA"/>
    <s v="TONS DA VILLA"/>
    <n v="142"/>
    <x v="0"/>
    <s v="ESTOQUE"/>
    <d v="2014-02-17T00:00:00"/>
    <x v="7"/>
    <x v="0"/>
    <n v="360000"/>
  </r>
  <r>
    <s v="DECOR PARAÍSO"/>
    <s v="DECOR PARAÍSO"/>
    <n v="112"/>
    <x v="0"/>
    <s v="ESTOQUE"/>
    <d v="2014-02-18T00:00:00"/>
    <x v="7"/>
    <x v="0"/>
    <n v="441000"/>
  </r>
  <r>
    <s v="AMISTÁ BOSQUE LAZER"/>
    <s v="FLAMBOYANT"/>
    <n v="13"/>
    <x v="0"/>
    <s v="ESTOQUE"/>
    <d v="2014-02-19T00:00:00"/>
    <x v="7"/>
    <x v="0"/>
    <n v="203000"/>
  </r>
  <r>
    <s v="AMISTÁ BOSQUE LAZER"/>
    <s v="CAMBUÍ"/>
    <n v="21"/>
    <x v="1"/>
    <s v="ESTOQUE"/>
    <d v="2014-02-19T00:00:00"/>
    <x v="8"/>
    <x v="1"/>
    <n v="117500"/>
  </r>
  <r>
    <s v="AMISTÁ BOSQUE LAZER"/>
    <s v="CAMBUÍ"/>
    <n v="21"/>
    <x v="1"/>
    <s v="ESTOQUE"/>
    <d v="2014-02-19T00:00:00"/>
    <x v="9"/>
    <x v="1"/>
    <n v="117500"/>
  </r>
  <r>
    <s v="AMISTÁ BOSQUE LAZER"/>
    <s v="FLAMBOYANT"/>
    <n v="25"/>
    <x v="1"/>
    <s v="ESTOQUE"/>
    <d v="2014-02-19T00:00:00"/>
    <x v="10"/>
    <x v="5"/>
    <n v="232200"/>
  </r>
  <r>
    <s v="AMISTÁ BOSQUE LAZER"/>
    <s v="BURITI"/>
    <n v="111"/>
    <x v="1"/>
    <s v="ESTOQUE"/>
    <d v="2014-02-19T00:00:00"/>
    <x v="10"/>
    <x v="5"/>
    <n v="245000"/>
  </r>
  <r>
    <s v="AMISTÁ BOSQUE LAZER"/>
    <s v="FLAMBOYANT"/>
    <n v="166"/>
    <x v="1"/>
    <s v="ESTOQUE"/>
    <d v="2014-02-20T00:00:00"/>
    <x v="8"/>
    <x v="1"/>
    <n v="257000"/>
  </r>
  <r>
    <s v="AMISTÁ BOSQUE LAZER"/>
    <s v="FLAMBOYANT"/>
    <n v="85"/>
    <x v="1"/>
    <s v="ESTOQUE"/>
    <d v="2014-02-21T00:00:00"/>
    <x v="9"/>
    <x v="1"/>
    <n v="240000"/>
  </r>
  <r>
    <s v="DECOR PARAÍSO"/>
    <s v="DECOR PARAÍSO"/>
    <n v="61"/>
    <x v="1"/>
    <s v="ESTOQUE"/>
    <d v="2014-02-21T00:00:00"/>
    <x v="11"/>
    <x v="5"/>
    <n v="232500"/>
  </r>
  <r>
    <s v="DECOR PARAÍSO"/>
    <s v="DECOR PARAÍSO"/>
    <n v="61"/>
    <x v="1"/>
    <s v="ESTOQUE"/>
    <d v="2014-02-21T00:00:00"/>
    <x v="12"/>
    <x v="2"/>
    <n v="232500"/>
  </r>
  <r>
    <s v="AMISTÁ BOSQUE LAZER"/>
    <s v="FLAMBOYANT"/>
    <n v="41"/>
    <x v="1"/>
    <s v="ESTOQUE"/>
    <d v="2014-02-23T00:00:00"/>
    <x v="8"/>
    <x v="1"/>
    <n v="240000"/>
  </r>
  <r>
    <s v="CLASS VARANDA MARIANA"/>
    <s v="CLASS VARANDA MARIANA"/>
    <n v="56"/>
    <x v="1"/>
    <s v="ESTOQUE"/>
    <d v="2014-02-23T00:00:00"/>
    <x v="13"/>
    <x v="1"/>
    <n v="338500"/>
  </r>
  <r>
    <s v="CLASS VARANDA MARIANA"/>
    <s v="CLASS VARANDA MARIANA"/>
    <n v="56"/>
    <x v="1"/>
    <s v="ESTOQUE"/>
    <d v="2014-02-23T00:00:00"/>
    <x v="14"/>
    <x v="1"/>
    <n v="338500"/>
  </r>
  <r>
    <s v="PASSEIO DO BOSQUE - BONFIGLIOLI"/>
    <s v="CARVALHO"/>
    <n v="43"/>
    <x v="1"/>
    <s v="ESTOQUE"/>
    <d v="2014-02-23T00:00:00"/>
    <x v="9"/>
    <x v="1"/>
    <n v="233562"/>
  </r>
  <r>
    <s v="PASSEIO DO BOSQUE - BONFIGLIOLI"/>
    <s v="CARVALHO"/>
    <n v="43"/>
    <x v="1"/>
    <s v="ESTOQUE"/>
    <d v="2014-02-23T00:00:00"/>
    <x v="15"/>
    <x v="1"/>
    <n v="233562"/>
  </r>
  <r>
    <s v="PASSEIO DO BOSQUE - BONFIGLIOLI"/>
    <s v="OLIVEIRA"/>
    <n v="27"/>
    <x v="1"/>
    <s v="ESTOQUE"/>
    <d v="2014-02-25T00:00:00"/>
    <x v="16"/>
    <x v="3"/>
    <n v="515690"/>
  </r>
  <r>
    <s v="PASSEIO DO BOSQUE - BONFIGLIOLI"/>
    <s v="CEDRO"/>
    <n v="33"/>
    <x v="1"/>
    <s v="ESTOQUE"/>
    <d v="2014-02-25T00:00:00"/>
    <x v="2"/>
    <x v="1"/>
    <n v="487500"/>
  </r>
  <r>
    <s v="AMISTÁ BOSQUE LAZER"/>
    <s v="CAMBUÍ"/>
    <n v="76"/>
    <x v="1"/>
    <s v="ESTOQUE"/>
    <d v="2014-02-26T00:00:00"/>
    <x v="8"/>
    <x v="1"/>
    <n v="256000"/>
  </r>
  <r>
    <s v="AMISTÁ BOSQUE LAZER"/>
    <s v="FLAMBOYANT"/>
    <n v="163"/>
    <x v="1"/>
    <s v="ESTOQUE"/>
    <d v="2014-02-26T00:00:00"/>
    <x v="8"/>
    <x v="1"/>
    <n v="105000"/>
  </r>
  <r>
    <s v="AMISTÁ BOSQUE LAZER"/>
    <s v="FLAMBOYANT"/>
    <n v="163"/>
    <x v="1"/>
    <s v="ESTOQUE"/>
    <d v="2014-02-26T00:00:00"/>
    <x v="9"/>
    <x v="1"/>
    <n v="105000"/>
  </r>
  <r>
    <s v="GALLERY OFFICES"/>
    <s v="GALLERY OFFICES"/>
    <n v="308"/>
    <x v="0"/>
    <s v="ESTOQUE"/>
    <d v="2014-02-27T00:00:00"/>
    <x v="7"/>
    <x v="0"/>
    <n v="448981.85"/>
  </r>
  <r>
    <s v="AMISTÁ BOSQUE LAZER"/>
    <s v="ACÁCIA"/>
    <n v="161"/>
    <x v="1"/>
    <s v="ESTOQUE"/>
    <d v="2014-02-28T00:00:00"/>
    <x v="10"/>
    <x v="5"/>
    <n v="270000"/>
  </r>
  <r>
    <s v="AMISTÁ SPECIAL RESORT"/>
    <s v="AMIZADE"/>
    <n v="187"/>
    <x v="0"/>
    <s v="ESTOQUE"/>
    <d v="2014-03-07T00:00:00"/>
    <x v="17"/>
    <x v="0"/>
    <n v="287209.53999999998"/>
  </r>
  <r>
    <s v="DECOR PARAÍSO"/>
    <s v="DECOR PARAÍSO"/>
    <n v="98"/>
    <x v="1"/>
    <s v="ESTOQUE"/>
    <d v="2014-03-09T00:00:00"/>
    <x v="18"/>
    <x v="5"/>
    <n v="445000"/>
  </r>
  <r>
    <s v="AMISTÁ BOSQUE LAZER"/>
    <s v="BURITI"/>
    <n v="66"/>
    <x v="1"/>
    <s v="ESTOQUE"/>
    <d v="2014-03-11T00:00:00"/>
    <x v="8"/>
    <x v="1"/>
    <n v="246000"/>
  </r>
  <r>
    <s v="AMISTÁ BOSQUE LAZER"/>
    <s v="BURITI"/>
    <n v="84"/>
    <x v="1"/>
    <s v="ESTOQUE"/>
    <d v="2014-03-11T00:00:00"/>
    <x v="10"/>
    <x v="5"/>
    <n v="205000"/>
  </r>
  <r>
    <s v="BOULEVARD LAPA"/>
    <s v="ORIGENS LAPA"/>
    <n v="144"/>
    <x v="1"/>
    <s v="ESTOQUE"/>
    <d v="2014-03-11T00:00:00"/>
    <x v="19"/>
    <x v="5"/>
    <n v="495000"/>
  </r>
  <r>
    <s v="DECOR PARAÍSO"/>
    <s v="DECOR PARAÍSO"/>
    <n v="46"/>
    <x v="1"/>
    <s v="ESTOQUE"/>
    <d v="2014-03-11T00:00:00"/>
    <x v="20"/>
    <x v="6"/>
    <n v="460000"/>
  </r>
  <r>
    <s v="AMISTÁ BOSQUE LAZER"/>
    <s v="BURITI"/>
    <n v="43"/>
    <x v="1"/>
    <s v="ESTOQUE"/>
    <d v="2014-03-12T00:00:00"/>
    <x v="10"/>
    <x v="5"/>
    <n v="206000"/>
  </r>
  <r>
    <s v="AMISTÁ BOSQUE LAZER"/>
    <s v="ACÁCIA"/>
    <n v="67"/>
    <x v="1"/>
    <s v="ESTOQUE"/>
    <d v="2014-03-15T00:00:00"/>
    <x v="21"/>
    <x v="7"/>
    <n v="208776.75"/>
  </r>
  <r>
    <s v="AMISTÁ BOSQUE LAZER"/>
    <s v="BURITI"/>
    <n v="8"/>
    <x v="1"/>
    <s v="ESTOQUE"/>
    <d v="2014-03-16T00:00:00"/>
    <x v="8"/>
    <x v="1"/>
    <n v="95500"/>
  </r>
  <r>
    <s v="AMISTÁ BOSQUE LAZER"/>
    <s v="BURITI"/>
    <n v="8"/>
    <x v="1"/>
    <s v="ESTOQUE"/>
    <d v="2014-03-16T00:00:00"/>
    <x v="9"/>
    <x v="1"/>
    <n v="95500"/>
  </r>
  <r>
    <s v="PASSEIO DO BOSQUE - BONFIGLIOLI"/>
    <s v="OLIVEIRA"/>
    <n v="3"/>
    <x v="1"/>
    <s v="ESTOQUE"/>
    <d v="2014-03-16T00:00:00"/>
    <x v="15"/>
    <x v="1"/>
    <n v="400000"/>
  </r>
  <r>
    <s v="AMISTÁ BOSQUE LAZER"/>
    <s v="BURITI"/>
    <n v="101"/>
    <x v="0"/>
    <s v="ESTOQUE"/>
    <d v="2014-03-18T00:00:00"/>
    <x v="17"/>
    <x v="0"/>
    <n v="250000"/>
  </r>
  <r>
    <s v="AMISTÁ BOSQUE LAZER"/>
    <s v="BURITI"/>
    <n v="176"/>
    <x v="1"/>
    <s v="ESTOQUE"/>
    <d v="2014-03-18T00:00:00"/>
    <x v="10"/>
    <x v="2"/>
    <n v="129000"/>
  </r>
  <r>
    <s v="AMISTÁ BOSQUE LAZER"/>
    <s v="BURITI"/>
    <n v="176"/>
    <x v="1"/>
    <s v="ESTOQUE"/>
    <d v="2014-03-18T00:00:00"/>
    <x v="22"/>
    <x v="8"/>
    <n v="129000"/>
  </r>
  <r>
    <s v="PASSEIO DO BOSQUE - BONFIGLIOLI"/>
    <s v="CEDRO"/>
    <n v="37"/>
    <x v="1"/>
    <s v="ESTOQUE"/>
    <d v="2014-03-18T00:00:00"/>
    <x v="23"/>
    <x v="5"/>
    <n v="490817.91"/>
  </r>
  <r>
    <s v="CLASS VARANDA MARIANA"/>
    <s v="CLASS VARANDA MARIANA"/>
    <n v="133"/>
    <x v="1"/>
    <s v="ESTOQUE"/>
    <d v="2014-03-19T00:00:00"/>
    <x v="24"/>
    <x v="6"/>
    <n v="687000"/>
  </r>
  <r>
    <s v="HOST PARAÍSO"/>
    <s v="HOST PARAÍSO"/>
    <n v="1406"/>
    <x v="1"/>
    <s v="ESTOQUE"/>
    <d v="2014-03-19T00:00:00"/>
    <x v="25"/>
    <x v="2"/>
    <n v="610000"/>
  </r>
  <r>
    <s v="AMISTÁ BOSQUE LAZER"/>
    <s v="ACÁCIA"/>
    <n v="126"/>
    <x v="1"/>
    <s v="ESTOQUE"/>
    <d v="2014-03-20T00:00:00"/>
    <x v="10"/>
    <x v="2"/>
    <n v="250000"/>
  </r>
  <r>
    <s v="AMISTÁ BOSQUE LAZER"/>
    <s v="ACÁCIA"/>
    <n v="157"/>
    <x v="1"/>
    <s v="ESTOQUE"/>
    <d v="2014-03-20T00:00:00"/>
    <x v="26"/>
    <x v="6"/>
    <n v="226000"/>
  </r>
  <r>
    <s v="HOST PARAÍSO"/>
    <s v="HOST PARAÍSO"/>
    <n v="1306"/>
    <x v="0"/>
    <s v="ESTOQUE"/>
    <d v="2014-03-20T00:00:00"/>
    <x v="7"/>
    <x v="0"/>
    <n v="300000"/>
  </r>
  <r>
    <s v="HOST PARAÍSO"/>
    <s v="HOST PARAÍSO"/>
    <n v="1306"/>
    <x v="0"/>
    <s v="ESTOQUE"/>
    <d v="2014-03-20T00:00:00"/>
    <x v="0"/>
    <x v="0"/>
    <n v="300000"/>
  </r>
  <r>
    <s v="AMISTÁ SPECIAL RESORT"/>
    <s v="AMIZADE"/>
    <n v="23"/>
    <x v="1"/>
    <s v="ESTOQUE"/>
    <d v="2014-03-21T00:00:00"/>
    <x v="27"/>
    <x v="1"/>
    <n v="250133"/>
  </r>
  <r>
    <s v="NOW STUDIOS IPIRANGA"/>
    <s v="NOW STUDIOS IPIRANGA"/>
    <n v="1211"/>
    <x v="1"/>
    <s v="LANÇAMENTO"/>
    <d v="2014-03-23T00:00:00"/>
    <x v="20"/>
    <x v="7"/>
    <n v="195000"/>
  </r>
  <r>
    <s v="NOW STUDIOS IPIRANGA"/>
    <s v="NOW STUDIOS IPIRANGA"/>
    <n v="1211"/>
    <x v="1"/>
    <s v="LANÇAMENTO"/>
    <d v="2014-03-23T00:00:00"/>
    <x v="20"/>
    <x v="6"/>
    <n v="195000"/>
  </r>
  <r>
    <s v="PASSEIO DO BOSQUE - BONFIGLIOLI"/>
    <s v="JEQUITIBÁ"/>
    <n v="33"/>
    <x v="1"/>
    <s v="LANÇAMENTO"/>
    <d v="2014-03-23T00:00:00"/>
    <x v="6"/>
    <x v="2"/>
    <n v="253130"/>
  </r>
  <r>
    <s v="PASSEIO DO BOSQUE - BONFIGLIOLI"/>
    <s v="JEQUITIBÁ"/>
    <n v="33"/>
    <x v="1"/>
    <s v="LANÇAMENTO"/>
    <d v="2014-03-23T00:00:00"/>
    <x v="28"/>
    <x v="2"/>
    <n v="253130"/>
  </r>
  <r>
    <s v="AMISTÁ BOSQUE LAZER"/>
    <s v="FLAMBOYANT"/>
    <n v="71"/>
    <x v="1"/>
    <s v="ESTOQUE"/>
    <d v="2014-03-24T00:00:00"/>
    <x v="26"/>
    <x v="6"/>
    <n v="250000"/>
  </r>
  <r>
    <s v="AMISTÁ BOSQUE LAZER"/>
    <s v="ACÁCIA"/>
    <n v="57"/>
    <x v="1"/>
    <s v="ESTOQUE"/>
    <d v="2014-03-26T00:00:00"/>
    <x v="29"/>
    <x v="1"/>
    <n v="202400"/>
  </r>
  <r>
    <s v="AMISTÁ BOSQUE LAZER"/>
    <s v="FLAMBOYANT"/>
    <n v="27"/>
    <x v="1"/>
    <s v="ESTOQUE"/>
    <d v="2014-03-27T00:00:00"/>
    <x v="10"/>
    <x v="5"/>
    <n v="208510"/>
  </r>
  <r>
    <s v="DECOR PARAÍSO"/>
    <s v="DECOR PARAÍSO"/>
    <n v="104"/>
    <x v="0"/>
    <s v="ESTOQUE"/>
    <d v="2014-03-27T00:00:00"/>
    <x v="7"/>
    <x v="0"/>
    <n v="526852"/>
  </r>
  <r>
    <s v="AMISTÁ BOSQUE LAZER"/>
    <s v="BURITI"/>
    <n v="102"/>
    <x v="1"/>
    <s v="ESTOQUE"/>
    <d v="2014-03-28T00:00:00"/>
    <x v="30"/>
    <x v="7"/>
    <n v="244800"/>
  </r>
  <r>
    <s v="COSMOPOLITAN HIGH GARDEN"/>
    <s v="COSMOPOLITAN HIGH GARDEN"/>
    <n v="2315"/>
    <x v="1"/>
    <s v="ESTOQUE"/>
    <d v="2014-03-29T00:00:00"/>
    <x v="31"/>
    <x v="9"/>
    <n v="431605.59"/>
  </r>
  <r>
    <s v="TONS DA VILLA"/>
    <s v="TONS DA VILLA"/>
    <n v="172"/>
    <x v="0"/>
    <s v="ESTOQUE"/>
    <d v="2014-03-29T00:00:00"/>
    <x v="17"/>
    <x v="0"/>
    <n v="356000"/>
  </r>
  <r>
    <s v="AMISTÁ BOSQUE LAZER"/>
    <s v="CAMBUÍ"/>
    <n v="152"/>
    <x v="1"/>
    <s v="ESTOQUE"/>
    <d v="2014-03-30T00:00:00"/>
    <x v="32"/>
    <x v="5"/>
    <n v="271337.15999999997"/>
  </r>
  <r>
    <s v="AMISTÁ BOSQUE LAZER"/>
    <s v="BURITI"/>
    <n v="75"/>
    <x v="1"/>
    <s v="ESTOQUE"/>
    <d v="2014-03-30T00:00:00"/>
    <x v="10"/>
    <x v="5"/>
    <n v="255000"/>
  </r>
  <r>
    <s v="CLASS VARANDA MARIANA"/>
    <s v="CLASS VARANDA MARIANA"/>
    <n v="105"/>
    <x v="1"/>
    <s v="ESTOQUE"/>
    <d v="2014-03-30T00:00:00"/>
    <x v="33"/>
    <x v="2"/>
    <n v="456000"/>
  </r>
  <r>
    <s v="PASSEIO DO BOSQUE - BONFIGLIOLI"/>
    <s v="CEDRO"/>
    <n v="27"/>
    <x v="1"/>
    <s v="ESTOQUE"/>
    <d v="2014-03-30T00:00:00"/>
    <x v="2"/>
    <x v="7"/>
    <n v="459400"/>
  </r>
  <r>
    <s v="DECOR PARAÍSO"/>
    <s v="DECOR PARAÍSO"/>
    <n v="36"/>
    <x v="1"/>
    <s v="ESTOQUE"/>
    <d v="2014-03-31T00:00:00"/>
    <x v="34"/>
    <x v="9"/>
    <n v="465000"/>
  </r>
  <r>
    <s v="DECOR PARAÍSO"/>
    <s v="DECOR PARAÍSO"/>
    <n v="102"/>
    <x v="0"/>
    <s v="ESTOQUE"/>
    <d v="2014-03-31T00:00:00"/>
    <x v="17"/>
    <x v="0"/>
    <n v="437000"/>
  </r>
  <r>
    <s v="AMISTÁ BOSQUE LAZER"/>
    <s v="CAMBUÍ"/>
    <n v="28"/>
    <x v="1"/>
    <s v="ESTOQUE"/>
    <d v="2014-04-02T00:00:00"/>
    <x v="29"/>
    <x v="1"/>
    <n v="200000"/>
  </r>
  <r>
    <s v="TONS DA VILLA"/>
    <s v="TONS DA VILLA"/>
    <n v="162"/>
    <x v="1"/>
    <s v="ESTOQUE"/>
    <d v="2014-04-03T00:00:00"/>
    <x v="35"/>
    <x v="9"/>
    <n v="360000"/>
  </r>
  <r>
    <s v="AMISTÁ BOSQUE LAZER"/>
    <s v="FLAMBOYANT"/>
    <n v="97"/>
    <x v="1"/>
    <s v="ESTOQUE"/>
    <d v="2014-04-06T00:00:00"/>
    <x v="10"/>
    <x v="2"/>
    <n v="208000"/>
  </r>
  <r>
    <s v="CLASS VARANDA MARIANA"/>
    <s v="CLASS VARANDA MARIANA"/>
    <n v="27"/>
    <x v="1"/>
    <s v="ESTOQUE"/>
    <d v="2014-04-06T00:00:00"/>
    <x v="33"/>
    <x v="2"/>
    <n v="366000"/>
  </r>
  <r>
    <s v="CLASS VARANDA MARIANA"/>
    <s v="CLASS VARANDA MARIANA"/>
    <n v="27"/>
    <x v="1"/>
    <s v="ESTOQUE"/>
    <d v="2014-04-06T00:00:00"/>
    <x v="36"/>
    <x v="6"/>
    <n v="366000"/>
  </r>
  <r>
    <s v="BOULEVARD LAPA"/>
    <s v="LAÇOS DA LAPA"/>
    <n v="126"/>
    <x v="1"/>
    <s v="ESTOQUE"/>
    <d v="2014-04-07T00:00:00"/>
    <x v="37"/>
    <x v="1"/>
    <n v="463000"/>
  </r>
  <r>
    <s v="TONS DA VILLA"/>
    <s v="TONS DA VILLA"/>
    <n v="108"/>
    <x v="1"/>
    <s v="ESTOQUE"/>
    <d v="2014-04-07T00:00:00"/>
    <x v="38"/>
    <x v="2"/>
    <n v="345000"/>
  </r>
  <r>
    <s v="AMISTÁ SPECIAL RESORT"/>
    <s v="FELICIDADE"/>
    <n v="128"/>
    <x v="0"/>
    <s v="ESTOQUE"/>
    <d v="2014-04-08T00:00:00"/>
    <x v="39"/>
    <x v="0"/>
    <n v="257842.29"/>
  </r>
  <r>
    <s v="DECOR PARAÍSO"/>
    <s v="DECOR PARAÍSO"/>
    <n v="106"/>
    <x v="0"/>
    <s v="ESTOQUE"/>
    <d v="2014-04-08T00:00:00"/>
    <x v="7"/>
    <x v="0"/>
    <n v="5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6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6">
  <location ref="A25:B26" firstHeaderRow="1" firstDataRow="1" firstDataCol="1"/>
  <pivotFields count="9">
    <pivotField showAll="0"/>
    <pivotField showAll="0"/>
    <pivotField showAll="0"/>
    <pivotField axis="axisRow" showAll="0">
      <items count="10">
        <item h="1" x="1"/>
        <item m="1" x="3"/>
        <item h="1" x="0"/>
        <item h="1" m="1" x="2"/>
        <item h="1" m="1" x="8"/>
        <item h="1" m="1" x="5"/>
        <item h="1" m="1" x="7"/>
        <item h="1" m="1" x="6"/>
        <item h="1" m="1" x="4"/>
        <item t="default"/>
      </items>
    </pivotField>
    <pivotField showAll="0" defaultSubtotal="0"/>
    <pivotField showAll="0"/>
    <pivotField axis="axisRow" showAll="0" sortType="descending">
      <items count="236">
        <item m="1" x="132"/>
        <item m="1" x="210"/>
        <item m="1" x="160"/>
        <item m="1" x="138"/>
        <item m="1" x="139"/>
        <item m="1" x="143"/>
        <item m="1" x="217"/>
        <item m="1" x="42"/>
        <item m="1" x="49"/>
        <item m="1" x="164"/>
        <item x="22"/>
        <item m="1" x="211"/>
        <item m="1" x="43"/>
        <item m="1" x="190"/>
        <item m="1" x="107"/>
        <item m="1" x="98"/>
        <item m="1" x="219"/>
        <item m="1" x="121"/>
        <item m="1" x="123"/>
        <item m="1" x="168"/>
        <item m="1" x="102"/>
        <item m="1" x="207"/>
        <item m="1" x="220"/>
        <item m="1" x="128"/>
        <item x="6"/>
        <item x="13"/>
        <item m="1" x="105"/>
        <item m="1" x="79"/>
        <item m="1" x="126"/>
        <item m="1" x="152"/>
        <item m="1" x="55"/>
        <item m="1" x="203"/>
        <item m="1" x="135"/>
        <item m="1" x="196"/>
        <item x="16"/>
        <item m="1" x="153"/>
        <item m="1" x="226"/>
        <item x="28"/>
        <item m="1" x="45"/>
        <item m="1" x="91"/>
        <item m="1" x="48"/>
        <item m="1" x="124"/>
        <item m="1" x="127"/>
        <item m="1" x="182"/>
        <item m="1" x="189"/>
        <item x="34"/>
        <item x="18"/>
        <item m="1" x="214"/>
        <item m="1" x="76"/>
        <item x="27"/>
        <item m="1" x="84"/>
        <item m="1" x="85"/>
        <item m="1" x="163"/>
        <item m="1" x="62"/>
        <item m="1" x="228"/>
        <item m="1" x="86"/>
        <item m="1" x="146"/>
        <item m="1" x="104"/>
        <item m="1" x="151"/>
        <item m="1" x="225"/>
        <item m="1" x="223"/>
        <item x="14"/>
        <item m="1" x="178"/>
        <item x="10"/>
        <item m="1" x="96"/>
        <item m="1" x="74"/>
        <item x="1"/>
        <item m="1" x="133"/>
        <item m="1" x="231"/>
        <item m="1" x="157"/>
        <item m="1" x="215"/>
        <item m="1" x="162"/>
        <item m="1" x="46"/>
        <item m="1" x="171"/>
        <item m="1" x="213"/>
        <item m="1" x="186"/>
        <item m="1" x="131"/>
        <item m="1" x="230"/>
        <item m="1" x="141"/>
        <item m="1" x="234"/>
        <item m="1" x="106"/>
        <item m="1" x="187"/>
        <item m="1" x="188"/>
        <item x="4"/>
        <item m="1" x="75"/>
        <item x="23"/>
        <item m="1" x="158"/>
        <item m="1" x="64"/>
        <item m="1" x="149"/>
        <item m="1" x="208"/>
        <item m="1" x="212"/>
        <item m="1" x="169"/>
        <item m="1" x="148"/>
        <item m="1" x="161"/>
        <item m="1" x="204"/>
        <item m="1" x="209"/>
        <item m="1" x="109"/>
        <item m="1" x="137"/>
        <item m="1" x="119"/>
        <item m="1" x="156"/>
        <item m="1" x="53"/>
        <item x="38"/>
        <item m="1" x="166"/>
        <item m="1" x="147"/>
        <item m="1" x="154"/>
        <item m="1" x="122"/>
        <item x="8"/>
        <item x="2"/>
        <item m="1" x="113"/>
        <item m="1" x="216"/>
        <item m="1" x="193"/>
        <item x="19"/>
        <item m="1" x="167"/>
        <item m="1" x="185"/>
        <item m="1" x="221"/>
        <item m="1" x="191"/>
        <item m="1" x="110"/>
        <item m="1" x="68"/>
        <item m="1" x="87"/>
        <item m="1" x="83"/>
        <item x="21"/>
        <item x="31"/>
        <item m="1" x="97"/>
        <item x="9"/>
        <item x="25"/>
        <item x="24"/>
        <item m="1" x="92"/>
        <item m="1" x="202"/>
        <item m="1" x="136"/>
        <item m="1" x="134"/>
        <item m="1" x="101"/>
        <item m="1" x="73"/>
        <item m="1" x="227"/>
        <item x="5"/>
        <item m="1" x="82"/>
        <item m="1" x="195"/>
        <item m="1" x="50"/>
        <item m="1" x="54"/>
        <item m="1" x="181"/>
        <item m="1" x="114"/>
        <item m="1" x="179"/>
        <item m="1" x="180"/>
        <item x="33"/>
        <item m="1" x="150"/>
        <item m="1" x="41"/>
        <item m="1" x="111"/>
        <item m="1" x="60"/>
        <item m="1" x="63"/>
        <item m="1" x="70"/>
        <item m="1" x="71"/>
        <item m="1" x="95"/>
        <item m="1" x="142"/>
        <item m="1" x="183"/>
        <item m="1" x="65"/>
        <item m="1" x="40"/>
        <item m="1" x="232"/>
        <item m="1" x="94"/>
        <item m="1" x="130"/>
        <item m="1" x="224"/>
        <item m="1" x="159"/>
        <item m="1" x="170"/>
        <item m="1" x="175"/>
        <item m="1" x="88"/>
        <item m="1" x="120"/>
        <item m="1" x="192"/>
        <item m="1" x="47"/>
        <item m="1" x="155"/>
        <item m="1" x="57"/>
        <item m="1" x="229"/>
        <item m="1" x="197"/>
        <item m="1" x="56"/>
        <item m="1" x="201"/>
        <item m="1" x="52"/>
        <item x="32"/>
        <item m="1" x="117"/>
        <item x="7"/>
        <item x="0"/>
        <item x="17"/>
        <item x="11"/>
        <item m="1" x="199"/>
        <item m="1" x="116"/>
        <item m="1" x="206"/>
        <item m="1" x="67"/>
        <item m="1" x="100"/>
        <item m="1" x="61"/>
        <item m="1" x="129"/>
        <item m="1" x="80"/>
        <item m="1" x="222"/>
        <item m="1" x="198"/>
        <item m="1" x="77"/>
        <item m="1" x="144"/>
        <item m="1" x="172"/>
        <item m="1" x="69"/>
        <item m="1" x="184"/>
        <item m="1" x="205"/>
        <item m="1" x="140"/>
        <item m="1" x="176"/>
        <item m="1" x="81"/>
        <item m="1" x="44"/>
        <item m="1" x="66"/>
        <item m="1" x="72"/>
        <item m="1" x="112"/>
        <item m="1" x="78"/>
        <item m="1" x="103"/>
        <item m="1" x="108"/>
        <item m="1" x="145"/>
        <item x="20"/>
        <item m="1" x="174"/>
        <item m="1" x="59"/>
        <item m="1" x="58"/>
        <item m="1" x="51"/>
        <item m="1" x="93"/>
        <item m="1" x="173"/>
        <item m="1" x="218"/>
        <item m="1" x="118"/>
        <item m="1" x="99"/>
        <item x="3"/>
        <item m="1" x="90"/>
        <item m="1" x="233"/>
        <item m="1" x="89"/>
        <item m="1" x="200"/>
        <item m="1" x="115"/>
        <item m="1" x="125"/>
        <item m="1" x="177"/>
        <item m="1" x="165"/>
        <item x="12"/>
        <item x="15"/>
        <item x="29"/>
        <item x="26"/>
        <item m="1" x="194"/>
        <item x="30"/>
        <item x="35"/>
        <item x="36"/>
        <item x="37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2">
    <field x="3"/>
    <field x="6"/>
  </rowFields>
  <rowItems count="1">
    <i t="grand">
      <x/>
    </i>
  </rowItems>
  <colItems count="1">
    <i/>
  </colItems>
  <dataFields count="1">
    <dataField name="Soma de VGV" fld="8" baseField="0" baseItem="0" numFmtId="4"/>
  </dataFields>
  <formats count="2"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2">
    <conditionalFormat priority="5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3">
              <x v="76"/>
              <x v="77"/>
              <x v="157"/>
            </reference>
          </references>
        </pivotArea>
      </pivotAreas>
    </conditionalFormat>
    <conditionalFormat priority="5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2">
              <x v="76"/>
              <x v="77"/>
            </reference>
          </references>
        </pivotArea>
      </pivotAreas>
    </conditionalFormat>
  </conditional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 rowHeaderCaption="">
  <location ref="A4:B5" firstHeaderRow="1" firstDataRow="1" firstDataCol="1"/>
  <pivotFields count="9">
    <pivotField showAll="0"/>
    <pivotField showAll="0"/>
    <pivotField showAll="0"/>
    <pivotField axis="axisRow" showAll="0" defaultSubtotal="0">
      <items count="9">
        <item h="1" x="1"/>
        <item h="1" m="1" x="3"/>
        <item h="1" x="0"/>
        <item h="1" m="1" x="2"/>
        <item h="1" m="1" x="8"/>
        <item h="1" m="1" x="5"/>
        <item h="1" m="1" x="7"/>
        <item m="1" x="6"/>
        <item h="1" m="1" x="4"/>
      </items>
    </pivotField>
    <pivotField showAll="0" defaultSubtotal="0"/>
    <pivotField showAll="0"/>
    <pivotField showAll="0"/>
    <pivotField axis="axisRow" showAll="0" sortType="descending">
      <items count="12">
        <item x="9"/>
        <item x="4"/>
        <item x="3"/>
        <item x="5"/>
        <item x="6"/>
        <item x="1"/>
        <item x="0"/>
        <item x="2"/>
        <item x="8"/>
        <item m="1" x="10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3"/>
    <field x="7"/>
  </rowFields>
  <rowItems count="1">
    <i t="grand">
      <x/>
    </i>
  </rowItems>
  <colItems count="1">
    <i/>
  </colItems>
  <dataFields count="1">
    <dataField name="Soma de VGV" fld="8" baseField="0" baseItem="0" numFmtId="43"/>
  </dataFields>
  <formats count="2">
    <format dxfId="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1"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7"/>
            </reference>
            <reference field="7" count="9">
              <x v="0"/>
              <x v="1"/>
              <x v="2"/>
              <x v="3"/>
              <x v="4"/>
              <x v="5"/>
              <x v="7"/>
              <x v="8"/>
              <x v="10"/>
            </reference>
          </references>
        </pivotArea>
      </pivotAreas>
    </conditionalFormat>
  </conditionalFormat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2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J6:K7" firstHeaderRow="1" firstDataRow="1" firstDataCol="1"/>
  <pivotFields count="9">
    <pivotField showAll="0"/>
    <pivotField showAll="0"/>
    <pivotField showAll="0"/>
    <pivotField axis="axisRow" showAll="0" sortType="descending">
      <items count="10">
        <item h="1" m="1" x="2"/>
        <item m="1" x="7"/>
        <item m="1" x="8"/>
        <item h="1" x="0"/>
        <item m="1" x="6"/>
        <item h="1" m="1" x="3"/>
        <item h="1" m="1" x="5"/>
        <item h="1" m="1" x="4"/>
        <item h="1" x="1"/>
        <item t="default"/>
      </items>
    </pivotField>
    <pivotField showAll="0"/>
    <pivotField numFmtId="14" showAll="0"/>
    <pivotField axis="axisRow" showAll="0" sortType="descending">
      <items count="236">
        <item m="1" x="132"/>
        <item m="1" x="210"/>
        <item m="1" x="160"/>
        <item m="1" x="138"/>
        <item m="1" x="139"/>
        <item m="1" x="67"/>
        <item m="1" x="116"/>
        <item m="1" x="143"/>
        <item m="1" x="52"/>
        <item m="1" x="217"/>
        <item x="11"/>
        <item m="1" x="42"/>
        <item m="1" x="49"/>
        <item x="26"/>
        <item m="1" x="120"/>
        <item m="1" x="164"/>
        <item x="22"/>
        <item x="32"/>
        <item m="1" x="211"/>
        <item m="1" x="43"/>
        <item m="1" x="190"/>
        <item m="1" x="107"/>
        <item m="1" x="57"/>
        <item m="1" x="98"/>
        <item m="1" x="219"/>
        <item m="1" x="155"/>
        <item m="1" x="121"/>
        <item m="1" x="123"/>
        <item m="1" x="168"/>
        <item m="1" x="102"/>
        <item m="1" x="58"/>
        <item m="1" x="90"/>
        <item m="1" x="207"/>
        <item m="1" x="220"/>
        <item m="1" x="128"/>
        <item x="6"/>
        <item m="1" x="44"/>
        <item x="13"/>
        <item m="1" x="105"/>
        <item m="1" x="79"/>
        <item m="1" x="126"/>
        <item m="1" x="206"/>
        <item m="1" x="152"/>
        <item m="1" x="184"/>
        <item m="1" x="112"/>
        <item m="1" x="55"/>
        <item m="1" x="203"/>
        <item m="1" x="81"/>
        <item m="1" x="135"/>
        <item m="1" x="173"/>
        <item m="1" x="196"/>
        <item x="16"/>
        <item m="1" x="153"/>
        <item m="1" x="226"/>
        <item x="28"/>
        <item m="1" x="45"/>
        <item m="1" x="91"/>
        <item m="1" x="47"/>
        <item m="1" x="48"/>
        <item x="29"/>
        <item m="1" x="124"/>
        <item m="1" x="127"/>
        <item m="1" x="103"/>
        <item m="1" x="182"/>
        <item m="1" x="189"/>
        <item x="34"/>
        <item m="1" x="177"/>
        <item x="18"/>
        <item m="1" x="214"/>
        <item m="1" x="76"/>
        <item x="27"/>
        <item m="1" x="84"/>
        <item m="1" x="85"/>
        <item m="1" x="163"/>
        <item m="1" x="88"/>
        <item m="1" x="62"/>
        <item m="1" x="100"/>
        <item m="1" x="228"/>
        <item m="1" x="86"/>
        <item m="1" x="146"/>
        <item m="1" x="104"/>
        <item m="1" x="151"/>
        <item m="1" x="225"/>
        <item m="1" x="223"/>
        <item x="14"/>
        <item m="1" x="178"/>
        <item x="10"/>
        <item m="1" x="200"/>
        <item m="1" x="96"/>
        <item m="1" x="74"/>
        <item x="1"/>
        <item m="1" x="224"/>
        <item m="1" x="133"/>
        <item m="1" x="231"/>
        <item m="1" x="157"/>
        <item m="1" x="215"/>
        <item m="1" x="162"/>
        <item m="1" x="46"/>
        <item m="1" x="171"/>
        <item m="1" x="213"/>
        <item m="1" x="56"/>
        <item m="1" x="130"/>
        <item m="1" x="186"/>
        <item x="0"/>
        <item m="1" x="131"/>
        <item x="7"/>
        <item x="17"/>
        <item m="1" x="230"/>
        <item m="1" x="141"/>
        <item m="1" x="234"/>
        <item m="1" x="106"/>
        <item m="1" x="187"/>
        <item m="1" x="188"/>
        <item x="4"/>
        <item m="1" x="75"/>
        <item x="23"/>
        <item m="1" x="165"/>
        <item m="1" x="158"/>
        <item m="1" x="64"/>
        <item m="1" x="149"/>
        <item m="1" x="208"/>
        <item m="1" x="212"/>
        <item m="1" x="51"/>
        <item m="1" x="194"/>
        <item m="1" x="169"/>
        <item m="1" x="218"/>
        <item m="1" x="148"/>
        <item m="1" x="192"/>
        <item m="1" x="161"/>
        <item m="1" x="129"/>
        <item m="1" x="204"/>
        <item m="1" x="209"/>
        <item m="1" x="109"/>
        <item m="1" x="137"/>
        <item m="1" x="117"/>
        <item x="30"/>
        <item m="1" x="119"/>
        <item m="1" x="156"/>
        <item m="1" x="59"/>
        <item m="1" x="53"/>
        <item x="38"/>
        <item m="1" x="66"/>
        <item m="1" x="166"/>
        <item m="1" x="147"/>
        <item m="1" x="176"/>
        <item m="1" x="154"/>
        <item m="1" x="122"/>
        <item m="1" x="89"/>
        <item x="8"/>
        <item m="1" x="69"/>
        <item x="2"/>
        <item m="1" x="113"/>
        <item m="1" x="216"/>
        <item m="1" x="193"/>
        <item x="3"/>
        <item m="1" x="78"/>
        <item x="19"/>
        <item m="1" x="167"/>
        <item m="1" x="170"/>
        <item m="1" x="145"/>
        <item m="1" x="175"/>
        <item m="1" x="185"/>
        <item m="1" x="221"/>
        <item m="1" x="191"/>
        <item m="1" x="110"/>
        <item m="1" x="72"/>
        <item m="1" x="205"/>
        <item m="1" x="68"/>
        <item m="1" x="87"/>
        <item m="1" x="172"/>
        <item m="1" x="83"/>
        <item x="21"/>
        <item m="1" x="199"/>
        <item x="31"/>
        <item m="1" x="140"/>
        <item m="1" x="93"/>
        <item m="1" x="144"/>
        <item m="1" x="99"/>
        <item m="1" x="97"/>
        <item m="1" x="174"/>
        <item x="9"/>
        <item m="1" x="233"/>
        <item m="1" x="61"/>
        <item m="1" x="232"/>
        <item m="1" x="222"/>
        <item x="25"/>
        <item m="1" x="201"/>
        <item x="24"/>
        <item m="1" x="92"/>
        <item m="1" x="80"/>
        <item x="15"/>
        <item m="1" x="159"/>
        <item x="35"/>
        <item m="1" x="202"/>
        <item m="1" x="136"/>
        <item m="1" x="134"/>
        <item m="1" x="101"/>
        <item m="1" x="73"/>
        <item m="1" x="77"/>
        <item m="1" x="227"/>
        <item x="5"/>
        <item m="1" x="108"/>
        <item m="1" x="82"/>
        <item m="1" x="195"/>
        <item m="1" x="94"/>
        <item x="20"/>
        <item m="1" x="125"/>
        <item m="1" x="50"/>
        <item m="1" x="54"/>
        <item m="1" x="198"/>
        <item m="1" x="181"/>
        <item m="1" x="114"/>
        <item m="1" x="179"/>
        <item m="1" x="180"/>
        <item x="33"/>
        <item m="1" x="150"/>
        <item m="1" x="41"/>
        <item m="1" x="111"/>
        <item m="1" x="60"/>
        <item m="1" x="229"/>
        <item m="1" x="63"/>
        <item m="1" x="70"/>
        <item m="1" x="71"/>
        <item x="12"/>
        <item m="1" x="197"/>
        <item m="1" x="95"/>
        <item m="1" x="142"/>
        <item m="1" x="183"/>
        <item m="1" x="65"/>
        <item m="1" x="115"/>
        <item m="1" x="118"/>
        <item m="1" x="40"/>
        <item x="36"/>
        <item x="37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2">
    <field x="3"/>
    <field x="6"/>
  </rowFields>
  <rowItems count="1">
    <i t="grand">
      <x/>
    </i>
  </rowItems>
  <colItems count="1">
    <i/>
  </colItems>
  <dataFields count="1">
    <dataField name="Soma de VGV" fld="8" baseField="6" baseItem="6" numFmtId="37"/>
  </dataFields>
  <formats count="2">
    <format dxfId="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">
      <pivotArea outline="0" fieldPosition="0">
        <references count="1">
          <reference field="4294967294" count="1">
            <x v="0"/>
          </reference>
        </references>
      </pivotArea>
    </format>
  </formats>
  <conditionalFormats count="20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9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0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  <x v="23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8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  <x v="23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7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6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5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2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1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51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7">
              <x v="10"/>
              <x v="13"/>
              <x v="16"/>
              <x v="17"/>
              <x v="28"/>
              <x v="31"/>
              <x v="35"/>
              <x v="37"/>
              <x v="49"/>
              <x v="51"/>
              <x v="59"/>
              <x v="64"/>
              <x v="65"/>
              <x v="66"/>
              <x v="67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2">
              <x v="10"/>
              <x v="17"/>
              <x v="28"/>
              <x v="31"/>
              <x v="35"/>
              <x v="37"/>
              <x v="49"/>
              <x v="51"/>
              <x v="59"/>
              <x v="64"/>
              <x v="66"/>
              <x v="67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0">
              <x v="10"/>
              <x v="17"/>
              <x v="28"/>
              <x v="31"/>
              <x v="35"/>
              <x v="37"/>
              <x v="49"/>
              <x v="64"/>
              <x v="65"/>
              <x v="66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33">
              <x v="17"/>
              <x v="28"/>
              <x v="31"/>
              <x v="35"/>
              <x v="49"/>
              <x v="64"/>
              <x v="65"/>
              <x v="66"/>
              <x v="76"/>
              <x v="86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4"/>
              <x v="201"/>
              <x v="204"/>
              <x v="205"/>
              <x v="215"/>
              <x v="224"/>
              <x v="228"/>
              <x v="229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30">
              <x v="17"/>
              <x v="28"/>
              <x v="31"/>
              <x v="35"/>
              <x v="49"/>
              <x v="64"/>
              <x v="66"/>
              <x v="76"/>
              <x v="86"/>
              <x v="113"/>
              <x v="115"/>
              <x v="131"/>
              <x v="146"/>
              <x v="147"/>
              <x v="148"/>
              <x v="150"/>
              <x v="154"/>
              <x v="156"/>
              <x v="170"/>
              <x v="171"/>
              <x v="177"/>
              <x v="180"/>
              <x v="194"/>
              <x v="201"/>
              <x v="204"/>
              <x v="205"/>
              <x v="215"/>
              <x v="224"/>
              <x v="228"/>
              <x v="229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24">
              <x v="17"/>
              <x v="28"/>
              <x v="31"/>
              <x v="49"/>
              <x v="64"/>
              <x v="76"/>
              <x v="86"/>
              <x v="113"/>
              <x v="115"/>
              <x v="131"/>
              <x v="147"/>
              <x v="148"/>
              <x v="150"/>
              <x v="154"/>
              <x v="156"/>
              <x v="177"/>
              <x v="180"/>
              <x v="194"/>
              <x v="201"/>
              <x v="204"/>
              <x v="205"/>
              <x v="215"/>
              <x v="224"/>
              <x v="229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8">
              <x v="17"/>
              <x v="28"/>
              <x v="31"/>
              <x v="64"/>
              <x v="86"/>
              <x v="113"/>
              <x v="115"/>
              <x v="148"/>
              <x v="150"/>
              <x v="154"/>
              <x v="156"/>
              <x v="177"/>
              <x v="181"/>
              <x v="194"/>
              <x v="201"/>
              <x v="204"/>
              <x v="224"/>
              <x v="230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9">
              <x v="28"/>
              <x v="115"/>
              <x v="148"/>
              <x v="150"/>
              <x v="156"/>
              <x v="177"/>
              <x v="194"/>
              <x v="201"/>
              <x v="230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80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2"/>
              <x v="124"/>
              <x v="125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5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9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2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4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7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>
  <location ref="A40:B47" firstHeaderRow="1" firstDataRow="1" firstDataCol="1"/>
  <pivotFields count="9">
    <pivotField showAll="0"/>
    <pivotField showAll="0"/>
    <pivotField showAll="0"/>
    <pivotField axis="axisRow" showAll="0">
      <items count="10">
        <item h="1" x="1"/>
        <item h="1" m="1" x="3"/>
        <item x="0"/>
        <item h="1" m="1" x="2"/>
        <item h="1" m="1" x="8"/>
        <item h="1" m="1" x="5"/>
        <item h="1" m="1" x="7"/>
        <item h="1" m="1" x="6"/>
        <item h="1" m="1" x="4"/>
        <item t="default"/>
      </items>
    </pivotField>
    <pivotField showAll="0" defaultSubtotal="0"/>
    <pivotField showAll="0"/>
    <pivotField axis="axisRow" showAll="0" sortType="descending">
      <items count="236">
        <item m="1" x="132"/>
        <item m="1" x="210"/>
        <item m="1" x="160"/>
        <item m="1" x="138"/>
        <item m="1" x="139"/>
        <item m="1" x="143"/>
        <item m="1" x="217"/>
        <item m="1" x="164"/>
        <item x="22"/>
        <item m="1" x="211"/>
        <item m="1" x="43"/>
        <item m="1" x="190"/>
        <item m="1" x="107"/>
        <item m="1" x="98"/>
        <item m="1" x="219"/>
        <item m="1" x="121"/>
        <item m="1" x="123"/>
        <item m="1" x="168"/>
        <item m="1" x="102"/>
        <item m="1" x="207"/>
        <item m="1" x="220"/>
        <item m="1" x="128"/>
        <item x="6"/>
        <item x="13"/>
        <item m="1" x="105"/>
        <item m="1" x="79"/>
        <item m="1" x="126"/>
        <item m="1" x="152"/>
        <item m="1" x="55"/>
        <item m="1" x="203"/>
        <item m="1" x="135"/>
        <item m="1" x="196"/>
        <item x="16"/>
        <item m="1" x="153"/>
        <item m="1" x="226"/>
        <item x="28"/>
        <item m="1" x="91"/>
        <item m="1" x="48"/>
        <item m="1" x="127"/>
        <item m="1" x="182"/>
        <item m="1" x="189"/>
        <item x="34"/>
        <item x="18"/>
        <item m="1" x="214"/>
        <item m="1" x="76"/>
        <item x="27"/>
        <item m="1" x="84"/>
        <item m="1" x="85"/>
        <item m="1" x="163"/>
        <item m="1" x="62"/>
        <item m="1" x="228"/>
        <item m="1" x="86"/>
        <item m="1" x="146"/>
        <item m="1" x="104"/>
        <item m="1" x="151"/>
        <item m="1" x="225"/>
        <item x="14"/>
        <item m="1" x="178"/>
        <item x="10"/>
        <item m="1" x="96"/>
        <item m="1" x="74"/>
        <item x="1"/>
        <item m="1" x="133"/>
        <item m="1" x="157"/>
        <item m="1" x="215"/>
        <item m="1" x="46"/>
        <item x="4"/>
        <item m="1" x="75"/>
        <item x="23"/>
        <item m="1" x="158"/>
        <item m="1" x="64"/>
        <item m="1" x="149"/>
        <item m="1" x="208"/>
        <item m="1" x="212"/>
        <item m="1" x="169"/>
        <item m="1" x="148"/>
        <item m="1" x="161"/>
        <item m="1" x="204"/>
        <item m="1" x="209"/>
        <item m="1" x="109"/>
        <item m="1" x="137"/>
        <item m="1" x="119"/>
        <item m="1" x="156"/>
        <item m="1" x="53"/>
        <item x="38"/>
        <item m="1" x="166"/>
        <item m="1" x="147"/>
        <item m="1" x="154"/>
        <item m="1" x="122"/>
        <item x="8"/>
        <item x="2"/>
        <item m="1" x="113"/>
        <item m="1" x="216"/>
        <item m="1" x="193"/>
        <item x="19"/>
        <item m="1" x="167"/>
        <item m="1" x="185"/>
        <item m="1" x="221"/>
        <item m="1" x="191"/>
        <item m="1" x="110"/>
        <item m="1" x="68"/>
        <item m="1" x="87"/>
        <item m="1" x="83"/>
        <item x="21"/>
        <item x="31"/>
        <item m="1" x="97"/>
        <item x="9"/>
        <item x="25"/>
        <item x="24"/>
        <item m="1" x="92"/>
        <item m="1" x="202"/>
        <item m="1" x="136"/>
        <item m="1" x="134"/>
        <item m="1" x="101"/>
        <item m="1" x="73"/>
        <item m="1" x="227"/>
        <item x="5"/>
        <item m="1" x="82"/>
        <item m="1" x="195"/>
        <item m="1" x="54"/>
        <item m="1" x="181"/>
        <item m="1" x="114"/>
        <item m="1" x="179"/>
        <item m="1" x="180"/>
        <item x="33"/>
        <item m="1" x="150"/>
        <item m="1" x="41"/>
        <item m="1" x="111"/>
        <item m="1" x="60"/>
        <item m="1" x="63"/>
        <item m="1" x="70"/>
        <item m="1" x="71"/>
        <item m="1" x="95"/>
        <item m="1" x="142"/>
        <item m="1" x="183"/>
        <item m="1" x="65"/>
        <item m="1" x="40"/>
        <item m="1" x="234"/>
        <item m="1" x="106"/>
        <item m="1" x="187"/>
        <item m="1" x="188"/>
        <item m="1" x="141"/>
        <item m="1" x="231"/>
        <item m="1" x="162"/>
        <item m="1" x="42"/>
        <item m="1" x="223"/>
        <item m="1" x="49"/>
        <item m="1" x="50"/>
        <item m="1" x="45"/>
        <item m="1" x="124"/>
        <item m="1" x="186"/>
        <item m="1" x="171"/>
        <item m="1" x="213"/>
        <item m="1" x="230"/>
        <item m="1" x="131"/>
        <item m="1" x="232"/>
        <item m="1" x="94"/>
        <item m="1" x="130"/>
        <item m="1" x="224"/>
        <item m="1" x="159"/>
        <item m="1" x="170"/>
        <item m="1" x="175"/>
        <item m="1" x="88"/>
        <item m="1" x="120"/>
        <item m="1" x="192"/>
        <item m="1" x="47"/>
        <item m="1" x="155"/>
        <item m="1" x="57"/>
        <item m="1" x="229"/>
        <item m="1" x="197"/>
        <item m="1" x="56"/>
        <item m="1" x="201"/>
        <item m="1" x="52"/>
        <item x="32"/>
        <item m="1" x="117"/>
        <item x="7"/>
        <item x="0"/>
        <item x="17"/>
        <item x="11"/>
        <item m="1" x="199"/>
        <item m="1" x="116"/>
        <item m="1" x="206"/>
        <item m="1" x="67"/>
        <item m="1" x="100"/>
        <item m="1" x="61"/>
        <item m="1" x="129"/>
        <item m="1" x="80"/>
        <item m="1" x="222"/>
        <item m="1" x="198"/>
        <item m="1" x="77"/>
        <item m="1" x="144"/>
        <item m="1" x="172"/>
        <item m="1" x="69"/>
        <item m="1" x="184"/>
        <item m="1" x="205"/>
        <item m="1" x="140"/>
        <item m="1" x="176"/>
        <item m="1" x="81"/>
        <item m="1" x="44"/>
        <item m="1" x="66"/>
        <item m="1" x="72"/>
        <item m="1" x="112"/>
        <item m="1" x="78"/>
        <item m="1" x="103"/>
        <item m="1" x="108"/>
        <item m="1" x="145"/>
        <item x="20"/>
        <item m="1" x="174"/>
        <item m="1" x="59"/>
        <item m="1" x="58"/>
        <item m="1" x="51"/>
        <item m="1" x="93"/>
        <item m="1" x="173"/>
        <item m="1" x="218"/>
        <item m="1" x="118"/>
        <item m="1" x="99"/>
        <item x="3"/>
        <item m="1" x="90"/>
        <item m="1" x="233"/>
        <item m="1" x="89"/>
        <item m="1" x="200"/>
        <item m="1" x="115"/>
        <item m="1" x="125"/>
        <item m="1" x="177"/>
        <item m="1" x="165"/>
        <item x="12"/>
        <item x="15"/>
        <item x="29"/>
        <item x="26"/>
        <item m="1" x="194"/>
        <item x="30"/>
        <item x="35"/>
        <item x="36"/>
        <item x="37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2">
        <item x="9"/>
        <item x="4"/>
        <item x="3"/>
        <item x="5"/>
        <item x="6"/>
        <item x="1"/>
        <item x="0"/>
        <item x="2"/>
        <item x="8"/>
        <item m="1" x="10"/>
        <item x="7"/>
        <item t="default"/>
      </items>
    </pivotField>
    <pivotField dataField="1" showAll="0"/>
  </pivotFields>
  <rowFields count="3">
    <field x="3"/>
    <field x="7"/>
    <field x="6"/>
  </rowFields>
  <rowItems count="7">
    <i>
      <x v="2"/>
    </i>
    <i r="1">
      <x v="6"/>
    </i>
    <i r="2">
      <x v="175"/>
    </i>
    <i r="2">
      <x v="177"/>
    </i>
    <i r="2">
      <x v="176"/>
    </i>
    <i r="2">
      <x v="234"/>
    </i>
    <i t="grand">
      <x/>
    </i>
  </rowItems>
  <colItems count="1">
    <i/>
  </colItems>
  <dataFields count="1">
    <dataField name="Soma de VGV" fld="8" baseField="0" baseItem="0" numFmtId="4"/>
  </dataFields>
  <formats count="5">
    <format dxfId="22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21">
      <pivotArea collapsedLevelsAreSubtotals="1" fieldPosition="0">
        <references count="3">
          <reference field="4294967294" count="1" selected="0">
            <x v="0"/>
          </reference>
          <reference field="3" count="0" selected="0"/>
          <reference field="7" count="1">
            <x v="6"/>
          </reference>
        </references>
      </pivotArea>
    </format>
    <format dxfId="20">
      <pivotArea collapsedLevelsAreSubtotals="1" fieldPosition="0">
        <references count="4">
          <reference field="4294967294" count="1" selected="0">
            <x v="0"/>
          </reference>
          <reference field="3" count="0" selected="0"/>
          <reference field="6" count="3">
            <x v="137"/>
            <x v="138"/>
            <x v="139"/>
          </reference>
          <reference field="7" count="1" selected="0">
            <x v="6"/>
          </reference>
        </references>
      </pivotArea>
    </format>
    <format dxfId="19">
      <pivotArea outline="0" fieldPosition="0">
        <references count="1">
          <reference field="4294967294" count="1">
            <x v="0"/>
          </reference>
        </references>
      </pivotArea>
    </format>
    <format dxfId="18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4">
    <conditionalFormat priority="4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75"/>
              <x v="176"/>
              <x v="177"/>
            </reference>
            <reference field="7" count="1" selected="0">
              <x v="6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51"/>
              <x v="152"/>
              <x v="170"/>
            </reference>
            <reference field="7" count="1" selected="0">
              <x v="6"/>
            </reference>
          </references>
        </pivotArea>
      </pivotAreas>
    </conditionalFormat>
    <conditionalFormat priority="5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50"/>
              <x v="151"/>
              <x v="152"/>
            </reference>
            <reference field="7" count="1" selected="0">
              <x v="6"/>
            </reference>
          </references>
        </pivotArea>
      </pivotAreas>
    </conditionalFormat>
    <conditionalFormat priority="6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37"/>
              <x v="138"/>
              <x v="139"/>
            </reference>
            <reference field="7" count="1" selected="0">
              <x v="6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I81" totalsRowShown="0" headerRowDxfId="11" dataDxfId="10" tableBorderDxfId="9" dataCellStyle="Vírgula 2">
  <autoFilter ref="A1:I81"/>
  <tableColumns count="9">
    <tableColumn id="1" name="Empreendimento" dataDxfId="8"/>
    <tableColumn id="2" name="Torre" dataDxfId="7"/>
    <tableColumn id="3" name="Unidade" dataDxfId="6"/>
    <tableColumn id="13" name="Tipo de Venda" dataDxfId="5"/>
    <tableColumn id="14" name="Estilo Venda" dataDxfId="4"/>
    <tableColumn id="4" name="Data da Venda" dataDxfId="3"/>
    <tableColumn id="5" name="Nome" dataDxfId="2"/>
    <tableColumn id="17" name="Gerente" dataDxfId="1" dataCellStyle="Vírgula 2"/>
    <tableColumn id="9" name="VGV" dataDxfId="0" dataCellStyle="Vírgula 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6"/>
  <sheetViews>
    <sheetView showGridLines="0" zoomScaleNormal="100" workbookViewId="0">
      <selection activeCell="B15" activeCellId="2" sqref="B8 B10 B15"/>
    </sheetView>
  </sheetViews>
  <sheetFormatPr defaultRowHeight="14.4" x14ac:dyDescent="0.3"/>
  <cols>
    <col min="1" max="1" width="25.44140625" customWidth="1"/>
    <col min="2" max="2" width="11.88671875" customWidth="1"/>
    <col min="3" max="3" width="15.6640625" customWidth="1"/>
    <col min="4" max="4" width="6.109375" customWidth="1"/>
    <col min="5" max="7" width="6.109375" style="10" customWidth="1"/>
    <col min="8" max="8" width="10" customWidth="1"/>
    <col min="9" max="9" width="18" customWidth="1"/>
    <col min="10" max="10" width="12.44140625" customWidth="1"/>
    <col min="11" max="11" width="11.88671875" customWidth="1"/>
    <col min="12" max="13" width="15.6640625" style="10" customWidth="1"/>
    <col min="14" max="14" width="12.5546875" customWidth="1"/>
    <col min="15" max="15" width="12.5546875" bestFit="1" customWidth="1"/>
  </cols>
  <sheetData>
    <row r="1" spans="1:13" x14ac:dyDescent="0.3">
      <c r="I1" s="10"/>
      <c r="J1" s="3"/>
    </row>
    <row r="2" spans="1:13" x14ac:dyDescent="0.3">
      <c r="I2" s="10"/>
      <c r="J2" s="10"/>
    </row>
    <row r="4" spans="1:13" x14ac:dyDescent="0.3">
      <c r="A4" s="12" t="s">
        <v>68</v>
      </c>
      <c r="B4" t="s">
        <v>47</v>
      </c>
    </row>
    <row r="5" spans="1:13" x14ac:dyDescent="0.3">
      <c r="A5" s="13" t="s">
        <v>90</v>
      </c>
      <c r="B5" s="40"/>
      <c r="I5" s="10"/>
      <c r="J5" s="10"/>
      <c r="K5" s="10"/>
    </row>
    <row r="6" spans="1:13" x14ac:dyDescent="0.3">
      <c r="I6" s="13"/>
      <c r="J6" s="12" t="s">
        <v>89</v>
      </c>
      <c r="K6" t="s">
        <v>47</v>
      </c>
      <c r="L6"/>
      <c r="M6" s="11"/>
    </row>
    <row r="7" spans="1:13" x14ac:dyDescent="0.3">
      <c r="I7" s="2"/>
      <c r="J7" s="13" t="s">
        <v>90</v>
      </c>
      <c r="K7" s="40"/>
      <c r="L7"/>
      <c r="M7" s="11"/>
    </row>
    <row r="8" spans="1:13" x14ac:dyDescent="0.3">
      <c r="I8" s="2"/>
      <c r="L8"/>
      <c r="M8" s="11"/>
    </row>
    <row r="9" spans="1:13" x14ac:dyDescent="0.3">
      <c r="I9" s="2"/>
      <c r="L9"/>
      <c r="M9" s="11"/>
    </row>
    <row r="10" spans="1:13" x14ac:dyDescent="0.3">
      <c r="I10" s="2"/>
      <c r="L10"/>
      <c r="M10" s="11"/>
    </row>
    <row r="11" spans="1:13" x14ac:dyDescent="0.3">
      <c r="I11" s="2"/>
      <c r="L11"/>
      <c r="M11" s="11"/>
    </row>
    <row r="12" spans="1:13" x14ac:dyDescent="0.3">
      <c r="I12" s="2"/>
      <c r="L12"/>
      <c r="M12" s="11"/>
    </row>
    <row r="13" spans="1:13" x14ac:dyDescent="0.3">
      <c r="I13" s="2"/>
      <c r="L13"/>
      <c r="M13" s="11"/>
    </row>
    <row r="14" spans="1:13" x14ac:dyDescent="0.3">
      <c r="I14" s="2"/>
      <c r="L14"/>
      <c r="M14" s="11"/>
    </row>
    <row r="15" spans="1:13" x14ac:dyDescent="0.3">
      <c r="I15" s="2"/>
      <c r="L15"/>
      <c r="M15" s="11"/>
    </row>
    <row r="16" spans="1:13" x14ac:dyDescent="0.3">
      <c r="I16" s="2"/>
      <c r="L16"/>
      <c r="M16" s="11"/>
    </row>
    <row r="17" spans="1:13" x14ac:dyDescent="0.3">
      <c r="I17" s="2"/>
      <c r="L17"/>
      <c r="M17" s="11"/>
    </row>
    <row r="18" spans="1:13" x14ac:dyDescent="0.3">
      <c r="I18" s="2"/>
      <c r="L18"/>
      <c r="M18" s="11"/>
    </row>
    <row r="19" spans="1:13" x14ac:dyDescent="0.3">
      <c r="I19" s="2"/>
      <c r="L19"/>
      <c r="M19" s="11"/>
    </row>
    <row r="20" spans="1:13" x14ac:dyDescent="0.3">
      <c r="I20" s="2"/>
      <c r="L20"/>
      <c r="M20" s="11"/>
    </row>
    <row r="21" spans="1:13" x14ac:dyDescent="0.3">
      <c r="I21" s="2"/>
      <c r="L21"/>
      <c r="M21" s="11"/>
    </row>
    <row r="22" spans="1:13" x14ac:dyDescent="0.3">
      <c r="I22" s="2"/>
      <c r="L22"/>
      <c r="M22" s="11"/>
    </row>
    <row r="23" spans="1:13" x14ac:dyDescent="0.3">
      <c r="I23" s="2"/>
      <c r="L23"/>
      <c r="M23" s="11"/>
    </row>
    <row r="24" spans="1:13" x14ac:dyDescent="0.3">
      <c r="I24" s="2"/>
      <c r="L24"/>
      <c r="M24" s="11"/>
    </row>
    <row r="25" spans="1:13" x14ac:dyDescent="0.3">
      <c r="A25" s="12" t="s">
        <v>89</v>
      </c>
      <c r="B25" t="s">
        <v>47</v>
      </c>
      <c r="D25" s="1"/>
      <c r="H25" s="1"/>
      <c r="I25" s="2"/>
      <c r="L25"/>
      <c r="M25" s="11"/>
    </row>
    <row r="26" spans="1:13" x14ac:dyDescent="0.3">
      <c r="A26" s="13" t="s">
        <v>90</v>
      </c>
      <c r="B26" s="16"/>
      <c r="D26" s="1"/>
      <c r="H26" s="1"/>
      <c r="I26" s="2"/>
      <c r="L26"/>
      <c r="M26" s="11"/>
    </row>
    <row r="27" spans="1:13" x14ac:dyDescent="0.3">
      <c r="I27" s="2"/>
      <c r="L27"/>
      <c r="M27" s="11"/>
    </row>
    <row r="28" spans="1:13" x14ac:dyDescent="0.3">
      <c r="I28" s="2"/>
      <c r="L28"/>
      <c r="M28" s="11"/>
    </row>
    <row r="29" spans="1:13" x14ac:dyDescent="0.3">
      <c r="I29" s="2"/>
      <c r="L29"/>
      <c r="M29" s="11"/>
    </row>
    <row r="30" spans="1:13" x14ac:dyDescent="0.3">
      <c r="I30" s="2"/>
      <c r="L30"/>
      <c r="M30" s="11"/>
    </row>
    <row r="31" spans="1:13" x14ac:dyDescent="0.3">
      <c r="I31" s="2"/>
      <c r="L31"/>
      <c r="M31" s="11"/>
    </row>
    <row r="32" spans="1:13" x14ac:dyDescent="0.3">
      <c r="I32" s="2"/>
      <c r="L32"/>
      <c r="M32" s="11"/>
    </row>
    <row r="33" spans="1:13" x14ac:dyDescent="0.3">
      <c r="I33" s="2"/>
      <c r="L33"/>
      <c r="M33" s="11"/>
    </row>
    <row r="34" spans="1:13" x14ac:dyDescent="0.3">
      <c r="I34" s="2"/>
      <c r="L34"/>
      <c r="M34" s="11"/>
    </row>
    <row r="35" spans="1:13" x14ac:dyDescent="0.3">
      <c r="I35" s="2"/>
      <c r="L35"/>
      <c r="M35" s="11"/>
    </row>
    <row r="36" spans="1:13" x14ac:dyDescent="0.3">
      <c r="I36" s="2"/>
      <c r="L36"/>
      <c r="M36" s="11"/>
    </row>
    <row r="37" spans="1:13" x14ac:dyDescent="0.3">
      <c r="I37" s="2"/>
      <c r="L37"/>
      <c r="M37" s="11"/>
    </row>
    <row r="38" spans="1:13" x14ac:dyDescent="0.3">
      <c r="I38" s="2"/>
      <c r="L38"/>
      <c r="M38" s="11"/>
    </row>
    <row r="39" spans="1:13" x14ac:dyDescent="0.3">
      <c r="A39" s="1"/>
      <c r="I39" s="2"/>
      <c r="L39"/>
      <c r="M39" s="11"/>
    </row>
    <row r="40" spans="1:13" x14ac:dyDescent="0.3">
      <c r="A40" s="12" t="s">
        <v>89</v>
      </c>
      <c r="B40" t="s">
        <v>47</v>
      </c>
      <c r="I40" s="2"/>
      <c r="L40"/>
      <c r="M40" s="11"/>
    </row>
    <row r="41" spans="1:13" x14ac:dyDescent="0.3">
      <c r="A41" s="13" t="s">
        <v>49</v>
      </c>
      <c r="B41" s="14">
        <v>4870885.6800000006</v>
      </c>
      <c r="I41" s="2"/>
      <c r="L41"/>
      <c r="M41" s="11"/>
    </row>
    <row r="42" spans="1:13" x14ac:dyDescent="0.3">
      <c r="A42" s="2" t="s">
        <v>14</v>
      </c>
      <c r="B42" s="14">
        <v>4870885.6800000006</v>
      </c>
      <c r="I42" s="2"/>
      <c r="L42"/>
      <c r="M42" s="11"/>
    </row>
    <row r="43" spans="1:13" x14ac:dyDescent="0.3">
      <c r="A43" s="4" t="s">
        <v>62</v>
      </c>
      <c r="B43" s="14">
        <v>2779833.85</v>
      </c>
      <c r="I43" s="2"/>
      <c r="L43"/>
      <c r="M43" s="11"/>
    </row>
    <row r="44" spans="1:13" x14ac:dyDescent="0.3">
      <c r="A44" s="4" t="s">
        <v>61</v>
      </c>
      <c r="B44" s="14">
        <v>1330209.54</v>
      </c>
      <c r="I44" s="2"/>
      <c r="L44"/>
      <c r="M44" s="11"/>
    </row>
    <row r="45" spans="1:13" x14ac:dyDescent="0.3">
      <c r="A45" s="4" t="s">
        <v>60</v>
      </c>
      <c r="B45" s="14">
        <v>503000</v>
      </c>
      <c r="I45" s="2"/>
      <c r="L45"/>
      <c r="M45" s="11"/>
    </row>
    <row r="46" spans="1:13" x14ac:dyDescent="0.3">
      <c r="A46" s="4" t="s">
        <v>88</v>
      </c>
      <c r="B46" s="14">
        <v>257842.29</v>
      </c>
      <c r="I46" s="2"/>
      <c r="L46"/>
      <c r="M46" s="11"/>
    </row>
    <row r="47" spans="1:13" x14ac:dyDescent="0.3">
      <c r="A47" s="13" t="s">
        <v>90</v>
      </c>
      <c r="B47" s="16">
        <v>4870885.6800000006</v>
      </c>
      <c r="I47" s="2"/>
      <c r="L47"/>
      <c r="M47" s="11"/>
    </row>
    <row r="48" spans="1:13" x14ac:dyDescent="0.3">
      <c r="I48" s="2"/>
      <c r="L48"/>
      <c r="M48" s="11"/>
    </row>
    <row r="49" spans="2:13" x14ac:dyDescent="0.3">
      <c r="I49" s="2"/>
      <c r="L49"/>
      <c r="M49" s="11"/>
    </row>
    <row r="50" spans="2:13" x14ac:dyDescent="0.3">
      <c r="I50" s="2"/>
      <c r="L50"/>
      <c r="M50" s="11"/>
    </row>
    <row r="51" spans="2:13" x14ac:dyDescent="0.3">
      <c r="I51" s="2"/>
      <c r="L51"/>
      <c r="M51" s="11"/>
    </row>
    <row r="52" spans="2:13" x14ac:dyDescent="0.3">
      <c r="I52" s="2"/>
      <c r="L52"/>
      <c r="M52" s="11"/>
    </row>
    <row r="53" spans="2:13" x14ac:dyDescent="0.3">
      <c r="I53" s="2"/>
      <c r="L53"/>
      <c r="M53" s="11"/>
    </row>
    <row r="54" spans="2:13" x14ac:dyDescent="0.3">
      <c r="C54" s="14"/>
      <c r="I54" s="2"/>
      <c r="L54"/>
      <c r="M54" s="11"/>
    </row>
    <row r="55" spans="2:13" x14ac:dyDescent="0.3">
      <c r="B55" s="16"/>
      <c r="I55" s="2"/>
      <c r="L55"/>
      <c r="M55" s="11"/>
    </row>
    <row r="56" spans="2:13" x14ac:dyDescent="0.3">
      <c r="B56" s="16"/>
      <c r="I56" s="2"/>
      <c r="L56"/>
      <c r="M56" s="11"/>
    </row>
    <row r="57" spans="2:13" x14ac:dyDescent="0.3">
      <c r="I57" s="2"/>
      <c r="L57"/>
      <c r="M57" s="11"/>
    </row>
    <row r="58" spans="2:13" x14ac:dyDescent="0.3">
      <c r="I58" s="2"/>
      <c r="L58"/>
      <c r="M58" s="11"/>
    </row>
    <row r="59" spans="2:13" x14ac:dyDescent="0.3">
      <c r="I59" s="2"/>
      <c r="L59"/>
      <c r="M59" s="11"/>
    </row>
    <row r="60" spans="2:13" x14ac:dyDescent="0.3">
      <c r="I60" s="2"/>
      <c r="L60"/>
      <c r="M60" s="11"/>
    </row>
    <row r="61" spans="2:13" x14ac:dyDescent="0.3">
      <c r="I61" s="2"/>
      <c r="L61"/>
      <c r="M61" s="11"/>
    </row>
    <row r="62" spans="2:13" x14ac:dyDescent="0.3">
      <c r="I62" s="2"/>
      <c r="L62"/>
      <c r="M62" s="11"/>
    </row>
    <row r="63" spans="2:13" x14ac:dyDescent="0.3">
      <c r="I63" s="2"/>
      <c r="L63"/>
      <c r="M63" s="11"/>
    </row>
    <row r="64" spans="2:13" x14ac:dyDescent="0.3">
      <c r="I64" s="2"/>
      <c r="L64"/>
      <c r="M64" s="11"/>
    </row>
    <row r="65" spans="9:13" x14ac:dyDescent="0.3">
      <c r="I65" s="2"/>
      <c r="L65"/>
      <c r="M65" s="11"/>
    </row>
    <row r="66" spans="9:13" x14ac:dyDescent="0.3">
      <c r="I66" s="2"/>
      <c r="L66"/>
      <c r="M66" s="11"/>
    </row>
    <row r="67" spans="9:13" x14ac:dyDescent="0.3">
      <c r="I67" s="2"/>
      <c r="L67"/>
      <c r="M67" s="11"/>
    </row>
    <row r="68" spans="9:13" x14ac:dyDescent="0.3">
      <c r="I68" s="2"/>
      <c r="L68"/>
      <c r="M68" s="11"/>
    </row>
    <row r="69" spans="9:13" x14ac:dyDescent="0.3">
      <c r="I69" s="2"/>
      <c r="L69"/>
      <c r="M69" s="11"/>
    </row>
    <row r="70" spans="9:13" x14ac:dyDescent="0.3">
      <c r="I70" s="2"/>
      <c r="L70"/>
      <c r="M70" s="11"/>
    </row>
    <row r="71" spans="9:13" x14ac:dyDescent="0.3">
      <c r="I71" s="2"/>
      <c r="L71"/>
      <c r="M71" s="11"/>
    </row>
    <row r="72" spans="9:13" x14ac:dyDescent="0.3">
      <c r="I72" s="2"/>
      <c r="L72"/>
      <c r="M72" s="11"/>
    </row>
    <row r="73" spans="9:13" x14ac:dyDescent="0.3">
      <c r="I73" s="2"/>
      <c r="L73"/>
      <c r="M73" s="11"/>
    </row>
    <row r="74" spans="9:13" x14ac:dyDescent="0.3">
      <c r="I74" s="2"/>
      <c r="L74"/>
      <c r="M74" s="11"/>
    </row>
    <row r="75" spans="9:13" x14ac:dyDescent="0.3">
      <c r="I75" s="2"/>
      <c r="L75"/>
      <c r="M75" s="11"/>
    </row>
    <row r="76" spans="9:13" x14ac:dyDescent="0.3">
      <c r="I76" s="2"/>
      <c r="L76"/>
      <c r="M76" s="11"/>
    </row>
    <row r="77" spans="9:13" x14ac:dyDescent="0.3">
      <c r="I77" s="2"/>
      <c r="L77"/>
      <c r="M77" s="11"/>
    </row>
    <row r="78" spans="9:13" x14ac:dyDescent="0.3">
      <c r="I78" s="2"/>
      <c r="L78"/>
      <c r="M78" s="11"/>
    </row>
    <row r="79" spans="9:13" x14ac:dyDescent="0.3">
      <c r="I79" s="2"/>
      <c r="L79"/>
      <c r="M79" s="11"/>
    </row>
    <row r="80" spans="9:13" x14ac:dyDescent="0.3">
      <c r="I80" s="2"/>
      <c r="L80"/>
      <c r="M80" s="11"/>
    </row>
    <row r="81" spans="9:13" x14ac:dyDescent="0.3">
      <c r="I81" s="2"/>
      <c r="L81"/>
      <c r="M81" s="11"/>
    </row>
    <row r="82" spans="9:13" x14ac:dyDescent="0.3">
      <c r="I82" s="2"/>
      <c r="L82"/>
      <c r="M82" s="11"/>
    </row>
    <row r="83" spans="9:13" x14ac:dyDescent="0.3">
      <c r="I83" s="2"/>
      <c r="L83"/>
      <c r="M83" s="11"/>
    </row>
    <row r="84" spans="9:13" x14ac:dyDescent="0.3">
      <c r="I84" s="2"/>
      <c r="L84"/>
      <c r="M84" s="11"/>
    </row>
    <row r="85" spans="9:13" x14ac:dyDescent="0.3">
      <c r="I85" s="2"/>
      <c r="L85"/>
      <c r="M85" s="11"/>
    </row>
    <row r="86" spans="9:13" x14ac:dyDescent="0.3">
      <c r="I86" s="2"/>
      <c r="L86"/>
      <c r="M86" s="11"/>
    </row>
    <row r="87" spans="9:13" x14ac:dyDescent="0.3">
      <c r="I87" s="2"/>
      <c r="L87"/>
      <c r="M87" s="11"/>
    </row>
    <row r="88" spans="9:13" x14ac:dyDescent="0.3">
      <c r="I88" s="2"/>
      <c r="L88"/>
      <c r="M88" s="11"/>
    </row>
    <row r="89" spans="9:13" x14ac:dyDescent="0.3">
      <c r="I89" s="2"/>
      <c r="L89"/>
      <c r="M89" s="11"/>
    </row>
    <row r="90" spans="9:13" x14ac:dyDescent="0.3">
      <c r="I90" s="2"/>
      <c r="L90"/>
      <c r="M90" s="11"/>
    </row>
    <row r="91" spans="9:13" x14ac:dyDescent="0.3">
      <c r="I91" s="2"/>
      <c r="L91"/>
      <c r="M91" s="11"/>
    </row>
    <row r="92" spans="9:13" x14ac:dyDescent="0.3">
      <c r="I92" s="2"/>
      <c r="L92"/>
      <c r="M92" s="11"/>
    </row>
    <row r="93" spans="9:13" x14ac:dyDescent="0.3">
      <c r="I93" s="2"/>
      <c r="L93"/>
      <c r="M93" s="11"/>
    </row>
    <row r="94" spans="9:13" x14ac:dyDescent="0.3">
      <c r="I94" s="2"/>
      <c r="L94"/>
      <c r="M94" s="11"/>
    </row>
    <row r="95" spans="9:13" x14ac:dyDescent="0.3">
      <c r="I95" s="2"/>
      <c r="L95"/>
      <c r="M95" s="11"/>
    </row>
    <row r="96" spans="9:13" x14ac:dyDescent="0.3">
      <c r="I96" s="2"/>
      <c r="L96"/>
      <c r="M96" s="11"/>
    </row>
    <row r="97" spans="9:13" x14ac:dyDescent="0.3">
      <c r="I97" s="2"/>
      <c r="L97"/>
      <c r="M97" s="11"/>
    </row>
    <row r="98" spans="9:13" x14ac:dyDescent="0.3">
      <c r="I98" s="2"/>
      <c r="L98"/>
      <c r="M98" s="11"/>
    </row>
    <row r="99" spans="9:13" x14ac:dyDescent="0.3">
      <c r="I99" s="2"/>
      <c r="L99"/>
      <c r="M99" s="11"/>
    </row>
    <row r="100" spans="9:13" x14ac:dyDescent="0.3">
      <c r="I100" s="2"/>
      <c r="L100"/>
      <c r="M100" s="11"/>
    </row>
    <row r="101" spans="9:13" x14ac:dyDescent="0.3">
      <c r="I101" s="2"/>
      <c r="L101"/>
      <c r="M101" s="11"/>
    </row>
    <row r="102" spans="9:13" x14ac:dyDescent="0.3">
      <c r="I102" s="2"/>
      <c r="L102"/>
      <c r="M102" s="11"/>
    </row>
    <row r="103" spans="9:13" x14ac:dyDescent="0.3">
      <c r="I103" s="2"/>
      <c r="L103"/>
      <c r="M103" s="11"/>
    </row>
    <row r="104" spans="9:13" x14ac:dyDescent="0.3">
      <c r="I104" s="2"/>
      <c r="L104"/>
      <c r="M104" s="11"/>
    </row>
    <row r="105" spans="9:13" x14ac:dyDescent="0.3">
      <c r="I105" s="2"/>
      <c r="L105"/>
      <c r="M105" s="11"/>
    </row>
    <row r="106" spans="9:13" x14ac:dyDescent="0.3">
      <c r="I106" s="2"/>
      <c r="L106"/>
      <c r="M106" s="11"/>
    </row>
    <row r="107" spans="9:13" x14ac:dyDescent="0.3">
      <c r="I107" s="2"/>
      <c r="L107"/>
      <c r="M107" s="11"/>
    </row>
    <row r="108" spans="9:13" x14ac:dyDescent="0.3">
      <c r="I108" s="2"/>
      <c r="L108"/>
      <c r="M108" s="11"/>
    </row>
    <row r="109" spans="9:13" x14ac:dyDescent="0.3">
      <c r="I109" s="2"/>
      <c r="L109"/>
      <c r="M109" s="11"/>
    </row>
    <row r="110" spans="9:13" x14ac:dyDescent="0.3">
      <c r="I110" s="2"/>
      <c r="L110"/>
      <c r="M110" s="11"/>
    </row>
    <row r="111" spans="9:13" x14ac:dyDescent="0.3">
      <c r="I111" s="2"/>
      <c r="L111"/>
      <c r="M111" s="11"/>
    </row>
    <row r="112" spans="9:13" x14ac:dyDescent="0.3">
      <c r="I112" s="2"/>
      <c r="L112"/>
      <c r="M112" s="11"/>
    </row>
    <row r="113" spans="9:13" x14ac:dyDescent="0.3">
      <c r="I113" s="2"/>
      <c r="L113"/>
      <c r="M113" s="11"/>
    </row>
    <row r="114" spans="9:13" x14ac:dyDescent="0.3">
      <c r="I114" s="2"/>
      <c r="L114"/>
      <c r="M114" s="11"/>
    </row>
    <row r="115" spans="9:13" x14ac:dyDescent="0.3">
      <c r="I115" s="2"/>
      <c r="L115"/>
      <c r="M115" s="11"/>
    </row>
    <row r="116" spans="9:13" x14ac:dyDescent="0.3">
      <c r="I116" s="2"/>
      <c r="L116"/>
      <c r="M116" s="11"/>
    </row>
    <row r="117" spans="9:13" x14ac:dyDescent="0.3">
      <c r="I117" s="2"/>
      <c r="L117"/>
      <c r="M117" s="11"/>
    </row>
    <row r="118" spans="9:13" x14ac:dyDescent="0.3">
      <c r="I118" s="2"/>
      <c r="L118"/>
      <c r="M118" s="11"/>
    </row>
    <row r="119" spans="9:13" x14ac:dyDescent="0.3">
      <c r="I119" s="2"/>
      <c r="L119"/>
      <c r="M119" s="11"/>
    </row>
    <row r="120" spans="9:13" x14ac:dyDescent="0.3">
      <c r="I120" s="2"/>
      <c r="L120"/>
      <c r="M120" s="11"/>
    </row>
    <row r="121" spans="9:13" x14ac:dyDescent="0.3">
      <c r="I121" s="2"/>
      <c r="L121"/>
      <c r="M121" s="11"/>
    </row>
    <row r="122" spans="9:13" x14ac:dyDescent="0.3">
      <c r="I122" s="2"/>
      <c r="L122"/>
      <c r="M122" s="11"/>
    </row>
    <row r="123" spans="9:13" x14ac:dyDescent="0.3">
      <c r="I123" s="2"/>
      <c r="L123"/>
      <c r="M123" s="11"/>
    </row>
    <row r="124" spans="9:13" x14ac:dyDescent="0.3">
      <c r="I124" s="2"/>
      <c r="L124"/>
      <c r="M124" s="11"/>
    </row>
    <row r="125" spans="9:13" x14ac:dyDescent="0.3">
      <c r="I125" s="2"/>
      <c r="L125"/>
      <c r="M125" s="11"/>
    </row>
    <row r="126" spans="9:13" x14ac:dyDescent="0.3">
      <c r="I126" s="2"/>
      <c r="L126"/>
      <c r="M126" s="11"/>
    </row>
    <row r="127" spans="9:13" x14ac:dyDescent="0.3">
      <c r="I127" s="2"/>
      <c r="L127"/>
      <c r="M127" s="11"/>
    </row>
    <row r="128" spans="9:13" x14ac:dyDescent="0.3">
      <c r="I128" s="2"/>
      <c r="L128"/>
      <c r="M128" s="11"/>
    </row>
    <row r="129" spans="9:13" x14ac:dyDescent="0.3">
      <c r="I129" s="2"/>
      <c r="L129"/>
      <c r="M129" s="11"/>
    </row>
    <row r="130" spans="9:13" x14ac:dyDescent="0.3">
      <c r="I130" s="2"/>
      <c r="L130"/>
      <c r="M130" s="11"/>
    </row>
    <row r="131" spans="9:13" x14ac:dyDescent="0.3">
      <c r="I131" s="2"/>
      <c r="L131"/>
      <c r="M131" s="11"/>
    </row>
    <row r="132" spans="9:13" x14ac:dyDescent="0.3">
      <c r="I132" s="2"/>
      <c r="L132"/>
      <c r="M132" s="11"/>
    </row>
    <row r="133" spans="9:13" x14ac:dyDescent="0.3">
      <c r="I133" s="2"/>
      <c r="L133"/>
      <c r="M133" s="11"/>
    </row>
    <row r="134" spans="9:13" x14ac:dyDescent="0.3">
      <c r="I134" s="2"/>
      <c r="L134"/>
      <c r="M134" s="11"/>
    </row>
    <row r="135" spans="9:13" x14ac:dyDescent="0.3">
      <c r="I135" s="2"/>
      <c r="L135"/>
      <c r="M135" s="11"/>
    </row>
    <row r="136" spans="9:13" x14ac:dyDescent="0.3">
      <c r="I136" s="2"/>
      <c r="L136"/>
      <c r="M136" s="11"/>
    </row>
    <row r="137" spans="9:13" x14ac:dyDescent="0.3">
      <c r="I137" s="2"/>
      <c r="L137"/>
      <c r="M137" s="11"/>
    </row>
    <row r="138" spans="9:13" x14ac:dyDescent="0.3">
      <c r="I138" s="2"/>
      <c r="L138"/>
      <c r="M138" s="11"/>
    </row>
    <row r="139" spans="9:13" x14ac:dyDescent="0.3">
      <c r="I139" s="2"/>
      <c r="L139"/>
      <c r="M139" s="11"/>
    </row>
    <row r="140" spans="9:13" x14ac:dyDescent="0.3">
      <c r="I140" s="2"/>
      <c r="L140"/>
      <c r="M140" s="11"/>
    </row>
    <row r="141" spans="9:13" x14ac:dyDescent="0.3">
      <c r="I141" s="2"/>
      <c r="L141"/>
      <c r="M141" s="11"/>
    </row>
    <row r="142" spans="9:13" x14ac:dyDescent="0.3">
      <c r="I142" s="2"/>
      <c r="L142"/>
      <c r="M142" s="11"/>
    </row>
    <row r="143" spans="9:13" x14ac:dyDescent="0.3">
      <c r="I143" s="2"/>
      <c r="L143"/>
      <c r="M143" s="11"/>
    </row>
    <row r="144" spans="9:13" x14ac:dyDescent="0.3">
      <c r="I144" s="2"/>
      <c r="L144"/>
      <c r="M144" s="11"/>
    </row>
    <row r="145" spans="9:13" x14ac:dyDescent="0.3">
      <c r="I145" s="2"/>
      <c r="L145"/>
      <c r="M145" s="11"/>
    </row>
    <row r="146" spans="9:13" x14ac:dyDescent="0.3">
      <c r="I146" s="2"/>
      <c r="L146"/>
      <c r="M146" s="11"/>
    </row>
    <row r="147" spans="9:13" x14ac:dyDescent="0.3">
      <c r="I147" s="2"/>
      <c r="L147"/>
      <c r="M147" s="11"/>
    </row>
    <row r="148" spans="9:13" x14ac:dyDescent="0.3">
      <c r="I148" s="2"/>
      <c r="L148"/>
      <c r="M148" s="11"/>
    </row>
    <row r="149" spans="9:13" x14ac:dyDescent="0.3">
      <c r="I149" s="2"/>
      <c r="L149"/>
      <c r="M149" s="11"/>
    </row>
    <row r="150" spans="9:13" x14ac:dyDescent="0.3">
      <c r="I150" s="2"/>
      <c r="L150"/>
      <c r="M150" s="11"/>
    </row>
    <row r="151" spans="9:13" x14ac:dyDescent="0.3">
      <c r="I151" s="2"/>
      <c r="L151"/>
      <c r="M151" s="11"/>
    </row>
    <row r="152" spans="9:13" x14ac:dyDescent="0.3">
      <c r="I152" s="2"/>
      <c r="L152"/>
      <c r="M152" s="11"/>
    </row>
    <row r="153" spans="9:13" x14ac:dyDescent="0.3">
      <c r="I153" s="2"/>
      <c r="L153"/>
      <c r="M153" s="11"/>
    </row>
    <row r="154" spans="9:13" x14ac:dyDescent="0.3">
      <c r="I154" s="2"/>
      <c r="L154"/>
      <c r="M154" s="11"/>
    </row>
    <row r="155" spans="9:13" x14ac:dyDescent="0.3">
      <c r="I155" s="2"/>
      <c r="L155"/>
      <c r="M155" s="11"/>
    </row>
    <row r="156" spans="9:13" x14ac:dyDescent="0.3">
      <c r="I156" s="2"/>
      <c r="L156"/>
      <c r="M156" s="11"/>
    </row>
    <row r="157" spans="9:13" x14ac:dyDescent="0.3">
      <c r="I157" s="2"/>
      <c r="L157"/>
      <c r="M157" s="11"/>
    </row>
    <row r="158" spans="9:13" x14ac:dyDescent="0.3">
      <c r="I158" s="2"/>
      <c r="L158"/>
      <c r="M158" s="11"/>
    </row>
    <row r="159" spans="9:13" x14ac:dyDescent="0.3">
      <c r="I159" s="2"/>
      <c r="L159"/>
      <c r="M159" s="11"/>
    </row>
    <row r="160" spans="9:13" x14ac:dyDescent="0.3">
      <c r="I160" s="2"/>
      <c r="L160"/>
      <c r="M160" s="11"/>
    </row>
    <row r="161" spans="9:13" x14ac:dyDescent="0.3">
      <c r="I161" s="2"/>
      <c r="L161"/>
      <c r="M161" s="11"/>
    </row>
    <row r="162" spans="9:13" x14ac:dyDescent="0.3">
      <c r="I162" s="2"/>
      <c r="L162"/>
      <c r="M162" s="11"/>
    </row>
    <row r="163" spans="9:13" x14ac:dyDescent="0.3">
      <c r="I163" s="2"/>
      <c r="L163"/>
      <c r="M163" s="11"/>
    </row>
    <row r="164" spans="9:13" x14ac:dyDescent="0.3">
      <c r="I164" s="2"/>
      <c r="L164"/>
      <c r="M164" s="11"/>
    </row>
    <row r="165" spans="9:13" x14ac:dyDescent="0.3">
      <c r="I165" s="2"/>
      <c r="L165"/>
      <c r="M165" s="11"/>
    </row>
    <row r="166" spans="9:13" x14ac:dyDescent="0.3">
      <c r="I166" s="2"/>
      <c r="L166"/>
      <c r="M166" s="11"/>
    </row>
    <row r="167" spans="9:13" x14ac:dyDescent="0.3">
      <c r="I167" s="2"/>
      <c r="L167"/>
      <c r="M167" s="11"/>
    </row>
    <row r="168" spans="9:13" x14ac:dyDescent="0.3">
      <c r="I168" s="2"/>
      <c r="L168"/>
      <c r="M168" s="11"/>
    </row>
    <row r="169" spans="9:13" x14ac:dyDescent="0.3">
      <c r="I169" s="2"/>
      <c r="L169"/>
      <c r="M169" s="11"/>
    </row>
    <row r="170" spans="9:13" x14ac:dyDescent="0.3">
      <c r="I170" s="2"/>
      <c r="L170"/>
      <c r="M170" s="11"/>
    </row>
    <row r="171" spans="9:13" x14ac:dyDescent="0.3">
      <c r="I171" s="2"/>
      <c r="L171"/>
      <c r="M171" s="11"/>
    </row>
    <row r="172" spans="9:13" x14ac:dyDescent="0.3">
      <c r="I172" s="2"/>
      <c r="L172"/>
      <c r="M172" s="11"/>
    </row>
    <row r="173" spans="9:13" x14ac:dyDescent="0.3">
      <c r="I173" s="2"/>
      <c r="L173"/>
      <c r="M173" s="11"/>
    </row>
    <row r="174" spans="9:13" x14ac:dyDescent="0.3">
      <c r="I174" s="2"/>
      <c r="L174"/>
      <c r="M174" s="11"/>
    </row>
    <row r="175" spans="9:13" x14ac:dyDescent="0.3">
      <c r="I175" s="2"/>
      <c r="L175"/>
      <c r="M175" s="11"/>
    </row>
    <row r="176" spans="9:13" x14ac:dyDescent="0.3">
      <c r="I176" s="2"/>
      <c r="L176"/>
      <c r="M176" s="11"/>
    </row>
    <row r="177" spans="9:13" x14ac:dyDescent="0.3">
      <c r="I177" s="2"/>
      <c r="L177"/>
      <c r="M177" s="11"/>
    </row>
    <row r="178" spans="9:13" x14ac:dyDescent="0.3">
      <c r="I178" s="2"/>
      <c r="L178"/>
      <c r="M178" s="11"/>
    </row>
    <row r="179" spans="9:13" x14ac:dyDescent="0.3">
      <c r="I179" s="2"/>
      <c r="L179"/>
      <c r="M179" s="11"/>
    </row>
    <row r="180" spans="9:13" x14ac:dyDescent="0.3">
      <c r="I180" s="2"/>
      <c r="L180"/>
      <c r="M180" s="11"/>
    </row>
    <row r="181" spans="9:13" x14ac:dyDescent="0.3">
      <c r="I181" s="2"/>
      <c r="L181"/>
      <c r="M181" s="11"/>
    </row>
    <row r="182" spans="9:13" x14ac:dyDescent="0.3">
      <c r="I182" s="2"/>
      <c r="L182"/>
      <c r="M182" s="11"/>
    </row>
    <row r="183" spans="9:13" x14ac:dyDescent="0.3">
      <c r="I183" s="2"/>
      <c r="L183"/>
      <c r="M183" s="11"/>
    </row>
    <row r="184" spans="9:13" x14ac:dyDescent="0.3">
      <c r="I184" s="2"/>
      <c r="L184"/>
      <c r="M184" s="11"/>
    </row>
    <row r="185" spans="9:13" x14ac:dyDescent="0.3">
      <c r="I185" s="13"/>
      <c r="L185"/>
      <c r="M185" s="11"/>
    </row>
    <row r="186" spans="9:13" x14ac:dyDescent="0.3">
      <c r="L186"/>
    </row>
    <row r="187" spans="9:13" x14ac:dyDescent="0.3">
      <c r="L187"/>
    </row>
    <row r="188" spans="9:13" x14ac:dyDescent="0.3">
      <c r="L188"/>
    </row>
    <row r="189" spans="9:13" x14ac:dyDescent="0.3">
      <c r="L189"/>
    </row>
    <row r="190" spans="9:13" x14ac:dyDescent="0.3">
      <c r="L190"/>
    </row>
    <row r="191" spans="9:13" x14ac:dyDescent="0.3">
      <c r="L191"/>
    </row>
    <row r="192" spans="9:13" x14ac:dyDescent="0.3">
      <c r="L192"/>
    </row>
    <row r="193" spans="12:12" x14ac:dyDescent="0.3">
      <c r="L193"/>
    </row>
    <row r="194" spans="12:12" x14ac:dyDescent="0.3">
      <c r="L194"/>
    </row>
    <row r="195" spans="12:12" x14ac:dyDescent="0.3">
      <c r="L195"/>
    </row>
    <row r="196" spans="12:12" x14ac:dyDescent="0.3">
      <c r="L196"/>
    </row>
  </sheetData>
  <conditionalFormatting pivot="1">
    <cfRule type="dataBar" priority="61">
      <dataBar>
        <cfvo type="min"/>
        <cfvo type="max"/>
        <color rgb="FF638EC6"/>
      </dataBar>
    </cfRule>
  </conditionalFormatting>
  <conditionalFormatting pivot="1">
    <cfRule type="dataBar" priority="58">
      <dataBar>
        <cfvo type="min"/>
        <cfvo type="max"/>
        <color rgb="FF638EC6"/>
      </dataBar>
    </cfRule>
  </conditionalFormatting>
  <conditionalFormatting pivot="1">
    <cfRule type="dataBar" priority="56">
      <dataBar>
        <cfvo type="min"/>
        <cfvo type="max"/>
        <color rgb="FF638EC6"/>
      </dataBar>
    </cfRule>
  </conditionalFormatting>
  <conditionalFormatting pivot="1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{AB4A0F1A-562F-4A95-AD61-764A6982885F}</x14:id>
        </ext>
      </extLst>
    </cfRule>
  </conditionalFormatting>
  <conditionalFormatting pivot="1">
    <cfRule type="dataBar" priority="46">
      <dataBar>
        <cfvo type="min"/>
        <cfvo type="max"/>
        <color rgb="FF638EC6"/>
      </dataBar>
    </cfRule>
  </conditionalFormatting>
  <conditionalFormatting pivot="1" sqref="B43:B45">
    <cfRule type="dataBar" priority="44">
      <dataBar>
        <cfvo type="min"/>
        <cfvo type="max"/>
        <color rgb="FF638EC6"/>
      </dataBar>
    </cfRule>
  </conditionalFormatting>
  <conditionalFormatting pivot="1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{9EA848CE-5003-4A3D-9843-3074062A7B40}</x14:id>
        </ext>
      </extLst>
    </cfRule>
  </conditionalFormatting>
  <conditionalFormatting pivot="1">
    <cfRule type="dataBar" priority="21">
      <dataBar>
        <cfvo type="min"/>
        <cfvo type="max"/>
        <color rgb="FF638EC6"/>
      </dataBar>
    </cfRule>
  </conditionalFormatting>
  <conditionalFormatting pivot="1">
    <cfRule type="dataBar" priority="20">
      <dataBar>
        <cfvo type="min"/>
        <cfvo type="max"/>
        <color rgb="FF638EC6"/>
      </dataBar>
    </cfRule>
  </conditionalFormatting>
  <conditionalFormatting pivot="1">
    <cfRule type="dataBar" priority="17">
      <dataBar>
        <cfvo type="min"/>
        <cfvo type="max"/>
        <color rgb="FF638EC6"/>
      </dataBar>
    </cfRule>
  </conditionalFormatting>
  <conditionalFormatting pivot="1">
    <cfRule type="dataBar" priority="18">
      <dataBar>
        <cfvo type="min"/>
        <cfvo type="max"/>
        <color rgb="FF638EC6"/>
      </dataBar>
    </cfRule>
  </conditionalFormatting>
  <conditionalFormatting pivot="1">
    <cfRule type="dataBar" priority="16">
      <dataBar>
        <cfvo type="min"/>
        <cfvo type="max"/>
        <color rgb="FF638EC6"/>
      </dataBar>
    </cfRule>
  </conditionalFormatting>
  <conditionalFormatting pivot="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{162BCA58-476E-440A-9E40-CE2C5009E190}</x14:id>
        </ext>
      </extLst>
    </cfRule>
  </conditionalFormatting>
  <conditionalFormatting pivot="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{3C6F3C78-B242-4A18-9220-EAA3A3012FAE}</x14:id>
        </ext>
      </extLst>
    </cfRule>
  </conditionalFormatting>
  <conditionalFormatting pivot="1">
    <cfRule type="dataBar" priority="13">
      <dataBar>
        <cfvo type="min"/>
        <cfvo type="max"/>
        <color rgb="FF638EC6"/>
      </dataBar>
    </cfRule>
  </conditionalFormatting>
  <conditionalFormatting pivot="1">
    <cfRule type="dataBar" priority="12">
      <dataBar>
        <cfvo type="min"/>
        <cfvo type="max"/>
        <color rgb="FF638EC6"/>
      </dataBar>
    </cfRule>
  </conditionalFormatting>
  <conditionalFormatting pivot="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{E63084A9-FAD9-4A73-BEF6-8D42AE7D0D0C}</x14:id>
        </ext>
      </extLst>
    </cfRule>
  </conditionalFormatting>
  <conditionalFormatting pivot="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{8952DFC9-0249-447F-A3D7-08A83FA2AE83}</x14:id>
        </ext>
      </extLst>
    </cfRule>
  </conditionalFormatting>
  <conditionalFormatting pivot="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{78E1958B-5BF5-4B6E-B7FB-DB27E5E37D1A}</x14:id>
        </ext>
      </extLst>
    </cfRule>
  </conditionalFormatting>
  <conditionalFormatting pivot="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{2031D2E3-9EFD-4922-996A-623397203A9B}</x14:id>
        </ext>
      </extLst>
    </cfRule>
  </conditionalFormatting>
  <conditionalFormatting pivot="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{E78521C0-BEE3-4A82-B139-DEB0A45914B6}</x14:id>
        </ext>
      </extLst>
    </cfRule>
  </conditionalFormatting>
  <conditionalFormatting pivot="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{7825FB57-C5D8-4B65-91EB-4AED320A6B39}</x14:id>
        </ext>
      </extLst>
    </cfRule>
  </conditionalFormatting>
  <conditionalFormatting pivot="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{64DFC222-F81E-4341-BB8C-A1F651E23FC3}</x14:id>
        </ext>
      </extLst>
    </cfRule>
  </conditionalFormatting>
  <conditionalFormatting pivot="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{E7142538-3529-4597-935E-6721FF5E1C73}</x14:id>
        </ext>
      </extLst>
    </cfRule>
  </conditionalFormatting>
  <conditionalFormatting pivot="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{0049D388-9457-4674-864B-EE1D719D79A9}</x14:id>
        </ext>
      </extLst>
    </cfRule>
  </conditionalFormatting>
  <conditionalFormatting pivot="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{425A7881-446E-4C5C-92A5-3D9364404B7E}</x14:id>
        </ext>
      </extLst>
    </cfRule>
  </conditionalFormatting>
  <conditionalFormatting pivot="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{75D58797-3A19-4128-8D7F-DE078EC947DC}</x14:id>
        </ext>
      </extLst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55" orientation="portrait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B4A0F1A-562F-4A95-AD61-764A698288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9EA848CE-5003-4A3D-9843-3074062A7B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162BCA58-476E-440A-9E40-CE2C5009E1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3C6F3C78-B242-4A18-9220-EAA3A3012F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63084A9-FAD9-4A73-BEF6-8D42AE7D0D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8952DFC9-0249-447F-A3D7-08A83FA2AE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8E1958B-5BF5-4B6E-B7FB-DB27E5E37D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2031D2E3-9EFD-4922-996A-623397203A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78521C0-BEE3-4A82-B139-DEB0A4591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825FB57-C5D8-4B65-91EB-4AED320A6B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64DFC222-F81E-4341-BB8C-A1F651E23F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7142538-3529-4597-935E-6721FF5E1C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0049D388-9457-4674-864B-EE1D719D79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425A7881-446E-4C5C-92A5-3D9364404B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5D58797-3A19-4128-8D7F-DE078EC947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zoomScaleNormal="100" workbookViewId="0">
      <pane ySplit="1" topLeftCell="A20" activePane="bottomLeft" state="frozen"/>
      <selection pane="bottomLeft" activeCell="D47" sqref="D47"/>
    </sheetView>
  </sheetViews>
  <sheetFormatPr defaultColWidth="9.109375" defaultRowHeight="14.4" x14ac:dyDescent="0.3"/>
  <cols>
    <col min="1" max="1" width="32.6640625" style="7" bestFit="1" customWidth="1"/>
    <col min="2" max="2" width="30.5546875" style="7" bestFit="1" customWidth="1"/>
    <col min="3" max="3" width="16.109375" style="7" customWidth="1"/>
    <col min="4" max="4" width="17.109375" style="7" customWidth="1"/>
    <col min="5" max="5" width="16.33203125" style="7" customWidth="1"/>
    <col min="6" max="6" width="14.88671875" style="7" customWidth="1"/>
    <col min="7" max="7" width="19.6640625" style="7" customWidth="1"/>
    <col min="8" max="8" width="14.5546875" style="7" customWidth="1"/>
    <col min="9" max="9" width="15.33203125" style="7" customWidth="1"/>
    <col min="10" max="16384" width="9.109375" style="7"/>
  </cols>
  <sheetData>
    <row r="1" spans="1:9" x14ac:dyDescent="0.3">
      <c r="A1" s="41" t="s">
        <v>6</v>
      </c>
      <c r="B1" s="42" t="s">
        <v>5</v>
      </c>
      <c r="C1" s="41" t="s">
        <v>0</v>
      </c>
      <c r="D1" s="41" t="s">
        <v>48</v>
      </c>
      <c r="E1" s="41" t="s">
        <v>50</v>
      </c>
      <c r="F1" s="41" t="s">
        <v>1</v>
      </c>
      <c r="G1" s="41" t="s">
        <v>2</v>
      </c>
      <c r="H1" s="41" t="s">
        <v>4</v>
      </c>
      <c r="I1" s="41" t="s">
        <v>3</v>
      </c>
    </row>
    <row r="2" spans="1:9" x14ac:dyDescent="0.3">
      <c r="A2" s="17" t="s">
        <v>29</v>
      </c>
      <c r="B2" s="6" t="s">
        <v>73</v>
      </c>
      <c r="C2" s="19">
        <v>38</v>
      </c>
      <c r="D2" s="19" t="s">
        <v>49</v>
      </c>
      <c r="E2" s="8" t="s">
        <v>51</v>
      </c>
      <c r="F2" s="23">
        <v>41685</v>
      </c>
      <c r="G2" s="39" t="s">
        <v>60</v>
      </c>
      <c r="H2" s="20" t="s">
        <v>14</v>
      </c>
      <c r="I2" s="20">
        <v>203000</v>
      </c>
    </row>
    <row r="3" spans="1:9" x14ac:dyDescent="0.3">
      <c r="A3" s="17" t="s">
        <v>18</v>
      </c>
      <c r="B3" s="6" t="s">
        <v>18</v>
      </c>
      <c r="C3" s="19">
        <v>94</v>
      </c>
      <c r="D3" s="8" t="s">
        <v>91</v>
      </c>
      <c r="E3" s="8" t="s">
        <v>51</v>
      </c>
      <c r="F3" s="23">
        <v>41686</v>
      </c>
      <c r="G3" s="23" t="s">
        <v>21</v>
      </c>
      <c r="H3" s="20" t="s">
        <v>13</v>
      </c>
      <c r="I3" s="20">
        <f>583376.43/2</f>
        <v>291688.21500000003</v>
      </c>
    </row>
    <row r="4" spans="1:9" x14ac:dyDescent="0.3">
      <c r="A4" s="17" t="s">
        <v>18</v>
      </c>
      <c r="B4" s="6" t="s">
        <v>18</v>
      </c>
      <c r="C4" s="19">
        <v>94</v>
      </c>
      <c r="D4" s="8" t="s">
        <v>91</v>
      </c>
      <c r="E4" s="8" t="s">
        <v>51</v>
      </c>
      <c r="F4" s="23">
        <v>41686</v>
      </c>
      <c r="G4" s="23" t="s">
        <v>36</v>
      </c>
      <c r="H4" s="20" t="s">
        <v>13</v>
      </c>
      <c r="I4" s="20">
        <f>583376.43/2</f>
        <v>291688.21500000003</v>
      </c>
    </row>
    <row r="5" spans="1:9" x14ac:dyDescent="0.3">
      <c r="A5" s="17" t="s">
        <v>18</v>
      </c>
      <c r="B5" s="6" t="s">
        <v>32</v>
      </c>
      <c r="C5" s="19" t="s">
        <v>77</v>
      </c>
      <c r="D5" s="8" t="s">
        <v>91</v>
      </c>
      <c r="E5" s="8" t="s">
        <v>51</v>
      </c>
      <c r="F5" s="23">
        <v>41686</v>
      </c>
      <c r="G5" s="23" t="s">
        <v>21</v>
      </c>
      <c r="H5" s="20" t="s">
        <v>13</v>
      </c>
      <c r="I5" s="20">
        <f>34129/2</f>
        <v>17064.5</v>
      </c>
    </row>
    <row r="6" spans="1:9" x14ac:dyDescent="0.3">
      <c r="A6" s="17" t="s">
        <v>18</v>
      </c>
      <c r="B6" s="6" t="s">
        <v>32</v>
      </c>
      <c r="C6" s="19" t="s">
        <v>77</v>
      </c>
      <c r="D6" s="8" t="s">
        <v>91</v>
      </c>
      <c r="E6" s="8" t="s">
        <v>51</v>
      </c>
      <c r="F6" s="21">
        <v>41686</v>
      </c>
      <c r="G6" s="23" t="s">
        <v>36</v>
      </c>
      <c r="H6" s="20" t="s">
        <v>13</v>
      </c>
      <c r="I6" s="20">
        <f>34129/2</f>
        <v>17064.5</v>
      </c>
    </row>
    <row r="7" spans="1:9" x14ac:dyDescent="0.3">
      <c r="A7" s="17" t="s">
        <v>22</v>
      </c>
      <c r="B7" s="6" t="s">
        <v>22</v>
      </c>
      <c r="C7" s="19">
        <v>38</v>
      </c>
      <c r="D7" s="8" t="s">
        <v>91</v>
      </c>
      <c r="E7" s="8" t="s">
        <v>51</v>
      </c>
      <c r="F7" s="21">
        <v>41686</v>
      </c>
      <c r="G7" s="21" t="s">
        <v>67</v>
      </c>
      <c r="H7" s="20" t="s">
        <v>58</v>
      </c>
      <c r="I7" s="20">
        <v>454177.97</v>
      </c>
    </row>
    <row r="8" spans="1:9" x14ac:dyDescent="0.3">
      <c r="A8" s="17" t="s">
        <v>57</v>
      </c>
      <c r="B8" s="6" t="s">
        <v>81</v>
      </c>
      <c r="C8" s="19">
        <v>2</v>
      </c>
      <c r="D8" s="8" t="s">
        <v>91</v>
      </c>
      <c r="E8" s="8" t="s">
        <v>51</v>
      </c>
      <c r="F8" s="23">
        <v>41686</v>
      </c>
      <c r="G8" s="23" t="s">
        <v>41</v>
      </c>
      <c r="H8" s="20" t="s">
        <v>11</v>
      </c>
      <c r="I8" s="20">
        <v>502500</v>
      </c>
    </row>
    <row r="9" spans="1:9" x14ac:dyDescent="0.3">
      <c r="A9" s="17" t="s">
        <v>29</v>
      </c>
      <c r="B9" s="6" t="s">
        <v>71</v>
      </c>
      <c r="C9" s="19">
        <v>46</v>
      </c>
      <c r="D9" s="8" t="s">
        <v>91</v>
      </c>
      <c r="E9" s="8" t="s">
        <v>51</v>
      </c>
      <c r="F9" s="23">
        <v>41687</v>
      </c>
      <c r="G9" s="23" t="s">
        <v>46</v>
      </c>
      <c r="H9" s="20" t="s">
        <v>19</v>
      </c>
      <c r="I9" s="20">
        <v>250998.53</v>
      </c>
    </row>
    <row r="10" spans="1:9" x14ac:dyDescent="0.3">
      <c r="A10" s="17" t="s">
        <v>57</v>
      </c>
      <c r="B10" s="6" t="s">
        <v>79</v>
      </c>
      <c r="C10" s="19">
        <v>44</v>
      </c>
      <c r="D10" s="8" t="s">
        <v>91</v>
      </c>
      <c r="E10" s="8" t="s">
        <v>51</v>
      </c>
      <c r="F10" s="23">
        <v>41687</v>
      </c>
      <c r="G10" s="23" t="s">
        <v>39</v>
      </c>
      <c r="H10" s="20" t="s">
        <v>12</v>
      </c>
      <c r="I10" s="20">
        <v>394800</v>
      </c>
    </row>
    <row r="11" spans="1:9" x14ac:dyDescent="0.3">
      <c r="A11" s="17" t="s">
        <v>35</v>
      </c>
      <c r="B11" s="6" t="s">
        <v>35</v>
      </c>
      <c r="C11" s="19">
        <v>142</v>
      </c>
      <c r="D11" s="19" t="s">
        <v>49</v>
      </c>
      <c r="E11" s="8" t="s">
        <v>51</v>
      </c>
      <c r="F11" s="23">
        <v>41687</v>
      </c>
      <c r="G11" s="39" t="s">
        <v>92</v>
      </c>
      <c r="H11" s="20" t="s">
        <v>14</v>
      </c>
      <c r="I11" s="20">
        <v>360000</v>
      </c>
    </row>
    <row r="12" spans="1:9" x14ac:dyDescent="0.3">
      <c r="A12" s="17" t="s">
        <v>22</v>
      </c>
      <c r="B12" s="6" t="s">
        <v>22</v>
      </c>
      <c r="C12" s="19">
        <v>112</v>
      </c>
      <c r="D12" s="19" t="s">
        <v>49</v>
      </c>
      <c r="E12" s="8" t="s">
        <v>51</v>
      </c>
      <c r="F12" s="23">
        <v>41688</v>
      </c>
      <c r="G12" s="39" t="s">
        <v>92</v>
      </c>
      <c r="H12" s="20" t="s">
        <v>14</v>
      </c>
      <c r="I12" s="20">
        <v>441000</v>
      </c>
    </row>
    <row r="13" spans="1:9" x14ac:dyDescent="0.3">
      <c r="A13" s="17" t="s">
        <v>29</v>
      </c>
      <c r="B13" s="6" t="s">
        <v>72</v>
      </c>
      <c r="C13" s="19">
        <v>13</v>
      </c>
      <c r="D13" s="19" t="s">
        <v>49</v>
      </c>
      <c r="E13" s="8" t="s">
        <v>51</v>
      </c>
      <c r="F13" s="23">
        <v>41689</v>
      </c>
      <c r="G13" s="39" t="s">
        <v>92</v>
      </c>
      <c r="H13" s="20" t="s">
        <v>14</v>
      </c>
      <c r="I13" s="20">
        <v>203000</v>
      </c>
    </row>
    <row r="14" spans="1:9" x14ac:dyDescent="0.3">
      <c r="A14" s="17" t="s">
        <v>29</v>
      </c>
      <c r="B14" s="6" t="s">
        <v>73</v>
      </c>
      <c r="C14" s="19">
        <v>21</v>
      </c>
      <c r="D14" s="8" t="s">
        <v>91</v>
      </c>
      <c r="E14" s="8" t="s">
        <v>51</v>
      </c>
      <c r="F14" s="23">
        <v>41689</v>
      </c>
      <c r="G14" s="23" t="s">
        <v>7</v>
      </c>
      <c r="H14" s="20" t="s">
        <v>13</v>
      </c>
      <c r="I14" s="20">
        <v>117500</v>
      </c>
    </row>
    <row r="15" spans="1:9" x14ac:dyDescent="0.3">
      <c r="A15" s="17" t="s">
        <v>29</v>
      </c>
      <c r="B15" s="6" t="s">
        <v>73</v>
      </c>
      <c r="C15" s="19">
        <v>21</v>
      </c>
      <c r="D15" s="8" t="s">
        <v>91</v>
      </c>
      <c r="E15" s="8" t="s">
        <v>51</v>
      </c>
      <c r="F15" s="23">
        <v>41689</v>
      </c>
      <c r="G15" s="23" t="s">
        <v>37</v>
      </c>
      <c r="H15" s="20" t="s">
        <v>13</v>
      </c>
      <c r="I15" s="20">
        <v>117500</v>
      </c>
    </row>
    <row r="16" spans="1:9" x14ac:dyDescent="0.3">
      <c r="A16" s="17" t="s">
        <v>29</v>
      </c>
      <c r="B16" s="6" t="s">
        <v>72</v>
      </c>
      <c r="C16" s="19">
        <v>25</v>
      </c>
      <c r="D16" s="8" t="s">
        <v>91</v>
      </c>
      <c r="E16" s="8" t="s">
        <v>51</v>
      </c>
      <c r="F16" s="23">
        <v>41689</v>
      </c>
      <c r="G16" s="23" t="s">
        <v>25</v>
      </c>
      <c r="H16" s="20" t="s">
        <v>12</v>
      </c>
      <c r="I16" s="20">
        <v>232200</v>
      </c>
    </row>
    <row r="17" spans="1:9" x14ac:dyDescent="0.3">
      <c r="A17" s="17" t="s">
        <v>29</v>
      </c>
      <c r="B17" s="6" t="s">
        <v>23</v>
      </c>
      <c r="C17" s="19">
        <v>111</v>
      </c>
      <c r="D17" s="8" t="s">
        <v>91</v>
      </c>
      <c r="E17" s="8" t="s">
        <v>51</v>
      </c>
      <c r="F17" s="23">
        <v>41689</v>
      </c>
      <c r="G17" s="23" t="s">
        <v>25</v>
      </c>
      <c r="H17" s="20" t="s">
        <v>12</v>
      </c>
      <c r="I17" s="20">
        <v>245000</v>
      </c>
    </row>
    <row r="18" spans="1:9" x14ac:dyDescent="0.3">
      <c r="A18" s="17" t="s">
        <v>29</v>
      </c>
      <c r="B18" s="6" t="s">
        <v>72</v>
      </c>
      <c r="C18" s="19">
        <v>166</v>
      </c>
      <c r="D18" s="8" t="s">
        <v>91</v>
      </c>
      <c r="E18" s="8" t="s">
        <v>51</v>
      </c>
      <c r="F18" s="23">
        <v>41690</v>
      </c>
      <c r="G18" s="23" t="s">
        <v>7</v>
      </c>
      <c r="H18" s="20" t="s">
        <v>13</v>
      </c>
      <c r="I18" s="20">
        <v>257000</v>
      </c>
    </row>
    <row r="19" spans="1:9" x14ac:dyDescent="0.3">
      <c r="A19" s="17" t="s">
        <v>29</v>
      </c>
      <c r="B19" s="6" t="s">
        <v>72</v>
      </c>
      <c r="C19" s="19">
        <v>85</v>
      </c>
      <c r="D19" s="8" t="s">
        <v>91</v>
      </c>
      <c r="E19" s="8" t="s">
        <v>51</v>
      </c>
      <c r="F19" s="23">
        <v>41691</v>
      </c>
      <c r="G19" s="23" t="s">
        <v>37</v>
      </c>
      <c r="H19" s="20" t="s">
        <v>13</v>
      </c>
      <c r="I19" s="20">
        <v>240000</v>
      </c>
    </row>
    <row r="20" spans="1:9" x14ac:dyDescent="0.3">
      <c r="A20" s="17" t="s">
        <v>22</v>
      </c>
      <c r="B20" s="6" t="s">
        <v>22</v>
      </c>
      <c r="C20" s="19">
        <v>61</v>
      </c>
      <c r="D20" s="8" t="s">
        <v>91</v>
      </c>
      <c r="E20" s="8" t="s">
        <v>51</v>
      </c>
      <c r="F20" s="23">
        <v>41691</v>
      </c>
      <c r="G20" s="23" t="s">
        <v>63</v>
      </c>
      <c r="H20" s="20" t="s">
        <v>12</v>
      </c>
      <c r="I20" s="20">
        <v>232500</v>
      </c>
    </row>
    <row r="21" spans="1:9" x14ac:dyDescent="0.3">
      <c r="A21" s="17" t="s">
        <v>22</v>
      </c>
      <c r="B21" s="6" t="s">
        <v>22</v>
      </c>
      <c r="C21" s="19">
        <v>61</v>
      </c>
      <c r="D21" s="8" t="s">
        <v>93</v>
      </c>
      <c r="E21" s="8" t="s">
        <v>51</v>
      </c>
      <c r="F21" s="21">
        <v>41691</v>
      </c>
      <c r="G21" s="23" t="s">
        <v>69</v>
      </c>
      <c r="H21" s="20" t="s">
        <v>58</v>
      </c>
      <c r="I21" s="20">
        <v>232500</v>
      </c>
    </row>
    <row r="22" spans="1:9" x14ac:dyDescent="0.3">
      <c r="A22" s="17" t="s">
        <v>29</v>
      </c>
      <c r="B22" s="6" t="s">
        <v>72</v>
      </c>
      <c r="C22" s="19">
        <v>41</v>
      </c>
      <c r="D22" s="8" t="s">
        <v>91</v>
      </c>
      <c r="E22" s="8" t="s">
        <v>51</v>
      </c>
      <c r="F22" s="23">
        <v>41693</v>
      </c>
      <c r="G22" s="23" t="s">
        <v>7</v>
      </c>
      <c r="H22" s="20" t="s">
        <v>13</v>
      </c>
      <c r="I22" s="20">
        <v>240000</v>
      </c>
    </row>
    <row r="23" spans="1:9" x14ac:dyDescent="0.3">
      <c r="A23" s="17" t="s">
        <v>18</v>
      </c>
      <c r="B23" s="6" t="s">
        <v>18</v>
      </c>
      <c r="C23" s="19">
        <v>56</v>
      </c>
      <c r="D23" s="8" t="s">
        <v>91</v>
      </c>
      <c r="E23" s="8" t="s">
        <v>51</v>
      </c>
      <c r="F23" s="21">
        <v>41693</v>
      </c>
      <c r="G23" s="23" t="s">
        <v>16</v>
      </c>
      <c r="H23" s="20" t="s">
        <v>13</v>
      </c>
      <c r="I23" s="20">
        <f>677000/2</f>
        <v>338500</v>
      </c>
    </row>
    <row r="24" spans="1:9" x14ac:dyDescent="0.3">
      <c r="A24" s="17" t="s">
        <v>18</v>
      </c>
      <c r="B24" s="6" t="s">
        <v>18</v>
      </c>
      <c r="C24" s="19">
        <v>56</v>
      </c>
      <c r="D24" s="8" t="s">
        <v>91</v>
      </c>
      <c r="E24" s="8" t="s">
        <v>51</v>
      </c>
      <c r="F24" s="21">
        <v>41693</v>
      </c>
      <c r="G24" s="23" t="s">
        <v>30</v>
      </c>
      <c r="H24" s="20" t="s">
        <v>13</v>
      </c>
      <c r="I24" s="20">
        <f>677000/2</f>
        <v>338500</v>
      </c>
    </row>
    <row r="25" spans="1:9" x14ac:dyDescent="0.3">
      <c r="A25" s="17" t="s">
        <v>57</v>
      </c>
      <c r="B25" s="6" t="s">
        <v>78</v>
      </c>
      <c r="C25" s="19">
        <v>43</v>
      </c>
      <c r="D25" s="8" t="s">
        <v>91</v>
      </c>
      <c r="E25" s="8" t="s">
        <v>51</v>
      </c>
      <c r="F25" s="23">
        <v>41693</v>
      </c>
      <c r="G25" s="23" t="s">
        <v>37</v>
      </c>
      <c r="H25" s="20" t="s">
        <v>13</v>
      </c>
      <c r="I25" s="20">
        <f>467124/2</f>
        <v>233562</v>
      </c>
    </row>
    <row r="26" spans="1:9" x14ac:dyDescent="0.3">
      <c r="A26" s="17" t="s">
        <v>57</v>
      </c>
      <c r="B26" s="6" t="s">
        <v>78</v>
      </c>
      <c r="C26" s="19">
        <v>43</v>
      </c>
      <c r="D26" s="8" t="s">
        <v>91</v>
      </c>
      <c r="E26" s="8" t="s">
        <v>51</v>
      </c>
      <c r="F26" s="23">
        <v>41693</v>
      </c>
      <c r="G26" s="23" t="s">
        <v>70</v>
      </c>
      <c r="H26" s="20" t="s">
        <v>13</v>
      </c>
      <c r="I26" s="20">
        <f>467124/2</f>
        <v>233562</v>
      </c>
    </row>
    <row r="27" spans="1:9" x14ac:dyDescent="0.3">
      <c r="A27" s="17" t="s">
        <v>57</v>
      </c>
      <c r="B27" s="6" t="s">
        <v>81</v>
      </c>
      <c r="C27" s="19">
        <v>27</v>
      </c>
      <c r="D27" s="8" t="s">
        <v>91</v>
      </c>
      <c r="E27" s="8" t="s">
        <v>51</v>
      </c>
      <c r="F27" s="23">
        <v>41695</v>
      </c>
      <c r="G27" s="23" t="s">
        <v>20</v>
      </c>
      <c r="H27" s="20" t="s">
        <v>11</v>
      </c>
      <c r="I27" s="20">
        <v>515690</v>
      </c>
    </row>
    <row r="28" spans="1:9" x14ac:dyDescent="0.3">
      <c r="A28" s="17" t="s">
        <v>57</v>
      </c>
      <c r="B28" s="6" t="s">
        <v>79</v>
      </c>
      <c r="C28" s="19">
        <v>33</v>
      </c>
      <c r="D28" s="8" t="s">
        <v>91</v>
      </c>
      <c r="E28" s="8" t="s">
        <v>51</v>
      </c>
      <c r="F28" s="23">
        <v>41695</v>
      </c>
      <c r="G28" s="23" t="s">
        <v>36</v>
      </c>
      <c r="H28" s="20" t="s">
        <v>13</v>
      </c>
      <c r="I28" s="20">
        <v>487500</v>
      </c>
    </row>
    <row r="29" spans="1:9" x14ac:dyDescent="0.3">
      <c r="A29" s="17" t="s">
        <v>29</v>
      </c>
      <c r="B29" s="6" t="s">
        <v>73</v>
      </c>
      <c r="C29" s="19">
        <v>76</v>
      </c>
      <c r="D29" s="8" t="s">
        <v>91</v>
      </c>
      <c r="E29" s="8" t="s">
        <v>51</v>
      </c>
      <c r="F29" s="23">
        <v>41696</v>
      </c>
      <c r="G29" s="23" t="s">
        <v>7</v>
      </c>
      <c r="H29" s="20" t="s">
        <v>13</v>
      </c>
      <c r="I29" s="20">
        <v>256000</v>
      </c>
    </row>
    <row r="30" spans="1:9" x14ac:dyDescent="0.3">
      <c r="A30" s="17" t="s">
        <v>29</v>
      </c>
      <c r="B30" s="6" t="s">
        <v>72</v>
      </c>
      <c r="C30" s="19">
        <v>163</v>
      </c>
      <c r="D30" s="8" t="s">
        <v>91</v>
      </c>
      <c r="E30" s="8" t="s">
        <v>51</v>
      </c>
      <c r="F30" s="23">
        <v>41696</v>
      </c>
      <c r="G30" s="23" t="s">
        <v>7</v>
      </c>
      <c r="H30" s="20" t="s">
        <v>13</v>
      </c>
      <c r="I30" s="20">
        <f>210000/2</f>
        <v>105000</v>
      </c>
    </row>
    <row r="31" spans="1:9" x14ac:dyDescent="0.3">
      <c r="A31" s="17" t="s">
        <v>29</v>
      </c>
      <c r="B31" s="6" t="s">
        <v>72</v>
      </c>
      <c r="C31" s="19">
        <v>163</v>
      </c>
      <c r="D31" s="8" t="s">
        <v>91</v>
      </c>
      <c r="E31" s="8" t="s">
        <v>51</v>
      </c>
      <c r="F31" s="23">
        <v>41696</v>
      </c>
      <c r="G31" s="23" t="s">
        <v>37</v>
      </c>
      <c r="H31" s="20" t="s">
        <v>13</v>
      </c>
      <c r="I31" s="20">
        <f>210000/2</f>
        <v>105000</v>
      </c>
    </row>
    <row r="32" spans="1:9" x14ac:dyDescent="0.3">
      <c r="A32" s="17" t="s">
        <v>27</v>
      </c>
      <c r="B32" s="6" t="s">
        <v>27</v>
      </c>
      <c r="C32" s="19">
        <v>308</v>
      </c>
      <c r="D32" s="19" t="s">
        <v>49</v>
      </c>
      <c r="E32" s="8" t="s">
        <v>51</v>
      </c>
      <c r="F32" s="23">
        <v>41697</v>
      </c>
      <c r="G32" s="39" t="s">
        <v>92</v>
      </c>
      <c r="H32" s="20" t="s">
        <v>14</v>
      </c>
      <c r="I32" s="20">
        <v>448981.85</v>
      </c>
    </row>
    <row r="33" spans="1:9" x14ac:dyDescent="0.3">
      <c r="A33" s="17" t="s">
        <v>29</v>
      </c>
      <c r="B33" s="6" t="s">
        <v>71</v>
      </c>
      <c r="C33" s="19">
        <v>161</v>
      </c>
      <c r="D33" s="8" t="s">
        <v>91</v>
      </c>
      <c r="E33" s="19" t="s">
        <v>51</v>
      </c>
      <c r="F33" s="23">
        <v>41698</v>
      </c>
      <c r="G33" s="23" t="s">
        <v>25</v>
      </c>
      <c r="H33" s="20" t="s">
        <v>12</v>
      </c>
      <c r="I33" s="20">
        <v>270000</v>
      </c>
    </row>
    <row r="34" spans="1:9" x14ac:dyDescent="0.3">
      <c r="A34" s="5" t="s">
        <v>33</v>
      </c>
      <c r="B34" s="18" t="s">
        <v>28</v>
      </c>
      <c r="C34" s="19">
        <v>187</v>
      </c>
      <c r="D34" s="19" t="s">
        <v>49</v>
      </c>
      <c r="E34" s="19" t="s">
        <v>51</v>
      </c>
      <c r="F34" s="23">
        <v>41705</v>
      </c>
      <c r="G34" s="39" t="s">
        <v>61</v>
      </c>
      <c r="H34" s="20" t="s">
        <v>14</v>
      </c>
      <c r="I34" s="20">
        <v>287209.53999999998</v>
      </c>
    </row>
    <row r="35" spans="1:9" x14ac:dyDescent="0.3">
      <c r="A35" s="17" t="s">
        <v>22</v>
      </c>
      <c r="B35" s="18" t="s">
        <v>22</v>
      </c>
      <c r="C35" s="19">
        <v>98</v>
      </c>
      <c r="D35" s="8" t="s">
        <v>91</v>
      </c>
      <c r="E35" s="19" t="s">
        <v>51</v>
      </c>
      <c r="F35" s="23">
        <v>41707</v>
      </c>
      <c r="G35" s="23" t="s">
        <v>43</v>
      </c>
      <c r="H35" s="20" t="s">
        <v>12</v>
      </c>
      <c r="I35" s="20">
        <v>445000</v>
      </c>
    </row>
    <row r="36" spans="1:9" x14ac:dyDescent="0.3">
      <c r="A36" s="17" t="s">
        <v>29</v>
      </c>
      <c r="B36" s="18" t="s">
        <v>23</v>
      </c>
      <c r="C36" s="19">
        <v>66</v>
      </c>
      <c r="D36" s="8" t="s">
        <v>91</v>
      </c>
      <c r="E36" s="19" t="s">
        <v>51</v>
      </c>
      <c r="F36" s="23">
        <v>41709</v>
      </c>
      <c r="G36" s="23" t="s">
        <v>7</v>
      </c>
      <c r="H36" s="20" t="s">
        <v>13</v>
      </c>
      <c r="I36" s="20">
        <v>246000</v>
      </c>
    </row>
    <row r="37" spans="1:9" x14ac:dyDescent="0.3">
      <c r="A37" s="17" t="s">
        <v>29</v>
      </c>
      <c r="B37" s="18" t="s">
        <v>23</v>
      </c>
      <c r="C37" s="19">
        <v>84</v>
      </c>
      <c r="D37" s="8" t="s">
        <v>91</v>
      </c>
      <c r="E37" s="19" t="s">
        <v>51</v>
      </c>
      <c r="F37" s="23">
        <v>41709</v>
      </c>
      <c r="G37" s="23" t="s">
        <v>25</v>
      </c>
      <c r="H37" s="20" t="s">
        <v>12</v>
      </c>
      <c r="I37" s="20">
        <v>205000</v>
      </c>
    </row>
    <row r="38" spans="1:9" x14ac:dyDescent="0.3">
      <c r="A38" s="17" t="s">
        <v>64</v>
      </c>
      <c r="B38" s="18" t="s">
        <v>76</v>
      </c>
      <c r="C38" s="19">
        <v>144</v>
      </c>
      <c r="D38" s="8" t="s">
        <v>91</v>
      </c>
      <c r="E38" s="19" t="s">
        <v>51</v>
      </c>
      <c r="F38" s="23">
        <v>41709</v>
      </c>
      <c r="G38" s="23" t="s">
        <v>44</v>
      </c>
      <c r="H38" s="20" t="s">
        <v>12</v>
      </c>
      <c r="I38" s="20">
        <v>495000</v>
      </c>
    </row>
    <row r="39" spans="1:9" x14ac:dyDescent="0.3">
      <c r="A39" s="17" t="s">
        <v>22</v>
      </c>
      <c r="B39" s="18" t="s">
        <v>22</v>
      </c>
      <c r="C39" s="19">
        <v>46</v>
      </c>
      <c r="D39" s="8" t="s">
        <v>91</v>
      </c>
      <c r="E39" s="19" t="s">
        <v>51</v>
      </c>
      <c r="F39" s="23">
        <v>41709</v>
      </c>
      <c r="G39" s="23" t="s">
        <v>66</v>
      </c>
      <c r="H39" s="20" t="s">
        <v>9</v>
      </c>
      <c r="I39" s="20">
        <v>460000</v>
      </c>
    </row>
    <row r="40" spans="1:9" x14ac:dyDescent="0.3">
      <c r="A40" s="17" t="s">
        <v>29</v>
      </c>
      <c r="B40" s="18" t="s">
        <v>23</v>
      </c>
      <c r="C40" s="19">
        <v>43</v>
      </c>
      <c r="D40" s="8" t="s">
        <v>91</v>
      </c>
      <c r="E40" s="19" t="s">
        <v>51</v>
      </c>
      <c r="F40" s="23">
        <v>41710</v>
      </c>
      <c r="G40" s="23" t="s">
        <v>25</v>
      </c>
      <c r="H40" s="20" t="s">
        <v>12</v>
      </c>
      <c r="I40" s="20">
        <v>206000</v>
      </c>
    </row>
    <row r="41" spans="1:9" x14ac:dyDescent="0.3">
      <c r="A41" s="17" t="s">
        <v>29</v>
      </c>
      <c r="B41" s="18" t="s">
        <v>71</v>
      </c>
      <c r="C41" s="22">
        <v>67</v>
      </c>
      <c r="D41" s="8" t="s">
        <v>93</v>
      </c>
      <c r="E41" s="19" t="s">
        <v>51</v>
      </c>
      <c r="F41" s="23">
        <v>41713</v>
      </c>
      <c r="G41" s="15" t="s">
        <v>45</v>
      </c>
      <c r="H41" s="20" t="s">
        <v>54</v>
      </c>
      <c r="I41" s="20">
        <v>208776.75</v>
      </c>
    </row>
    <row r="42" spans="1:9" x14ac:dyDescent="0.3">
      <c r="A42" s="17" t="s">
        <v>29</v>
      </c>
      <c r="B42" s="18" t="s">
        <v>23</v>
      </c>
      <c r="C42" s="19">
        <v>8</v>
      </c>
      <c r="D42" s="8" t="s">
        <v>91</v>
      </c>
      <c r="E42" s="19" t="s">
        <v>51</v>
      </c>
      <c r="F42" s="23">
        <v>41714</v>
      </c>
      <c r="G42" s="23" t="s">
        <v>7</v>
      </c>
      <c r="H42" s="20" t="s">
        <v>13</v>
      </c>
      <c r="I42" s="20">
        <v>95500</v>
      </c>
    </row>
    <row r="43" spans="1:9" x14ac:dyDescent="0.3">
      <c r="A43" s="17" t="s">
        <v>29</v>
      </c>
      <c r="B43" s="18" t="s">
        <v>23</v>
      </c>
      <c r="C43" s="19">
        <v>8</v>
      </c>
      <c r="D43" s="8" t="s">
        <v>91</v>
      </c>
      <c r="E43" s="19" t="s">
        <v>51</v>
      </c>
      <c r="F43" s="23">
        <v>41714</v>
      </c>
      <c r="G43" s="23" t="s">
        <v>37</v>
      </c>
      <c r="H43" s="20" t="s">
        <v>13</v>
      </c>
      <c r="I43" s="20">
        <v>95500</v>
      </c>
    </row>
    <row r="44" spans="1:9" x14ac:dyDescent="0.3">
      <c r="A44" s="17" t="s">
        <v>57</v>
      </c>
      <c r="B44" s="18" t="s">
        <v>81</v>
      </c>
      <c r="C44" s="19">
        <v>3</v>
      </c>
      <c r="D44" s="8" t="s">
        <v>91</v>
      </c>
      <c r="E44" s="19" t="s">
        <v>51</v>
      </c>
      <c r="F44" s="23">
        <v>41714</v>
      </c>
      <c r="G44" s="23" t="s">
        <v>70</v>
      </c>
      <c r="H44" s="20" t="s">
        <v>13</v>
      </c>
      <c r="I44" s="20">
        <v>400000</v>
      </c>
    </row>
    <row r="45" spans="1:9" x14ac:dyDescent="0.3">
      <c r="A45" s="17" t="s">
        <v>29</v>
      </c>
      <c r="B45" s="18" t="s">
        <v>23</v>
      </c>
      <c r="C45" s="19">
        <v>101</v>
      </c>
      <c r="D45" s="19" t="s">
        <v>49</v>
      </c>
      <c r="E45" s="19" t="s">
        <v>51</v>
      </c>
      <c r="F45" s="23">
        <v>41716</v>
      </c>
      <c r="G45" s="39" t="s">
        <v>61</v>
      </c>
      <c r="H45" s="20" t="s">
        <v>14</v>
      </c>
      <c r="I45" s="20">
        <v>250000</v>
      </c>
    </row>
    <row r="46" spans="1:9" x14ac:dyDescent="0.3">
      <c r="A46" s="17" t="s">
        <v>29</v>
      </c>
      <c r="B46" s="18" t="s">
        <v>23</v>
      </c>
      <c r="C46" s="19">
        <v>176</v>
      </c>
      <c r="D46" s="8" t="s">
        <v>93</v>
      </c>
      <c r="E46" s="19" t="s">
        <v>51</v>
      </c>
      <c r="F46" s="23">
        <v>41716</v>
      </c>
      <c r="G46" s="23" t="s">
        <v>25</v>
      </c>
      <c r="H46" s="20" t="s">
        <v>58</v>
      </c>
      <c r="I46" s="20">
        <v>129000</v>
      </c>
    </row>
    <row r="47" spans="1:9" x14ac:dyDescent="0.3">
      <c r="A47" s="17" t="s">
        <v>29</v>
      </c>
      <c r="B47" s="18" t="s">
        <v>23</v>
      </c>
      <c r="C47" s="19">
        <v>176</v>
      </c>
      <c r="D47" s="8" t="s">
        <v>91</v>
      </c>
      <c r="E47" s="19" t="s">
        <v>51</v>
      </c>
      <c r="F47" s="23">
        <v>41716</v>
      </c>
      <c r="G47" s="23" t="s">
        <v>26</v>
      </c>
      <c r="H47" s="20" t="s">
        <v>53</v>
      </c>
      <c r="I47" s="20">
        <v>129000</v>
      </c>
    </row>
    <row r="48" spans="1:9" x14ac:dyDescent="0.3">
      <c r="A48" s="17" t="s">
        <v>57</v>
      </c>
      <c r="B48" s="18" t="s">
        <v>79</v>
      </c>
      <c r="C48" s="19">
        <v>37</v>
      </c>
      <c r="D48" s="8" t="s">
        <v>91</v>
      </c>
      <c r="E48" s="19" t="s">
        <v>51</v>
      </c>
      <c r="F48" s="23">
        <v>41716</v>
      </c>
      <c r="G48" s="23" t="s">
        <v>40</v>
      </c>
      <c r="H48" s="20" t="s">
        <v>12</v>
      </c>
      <c r="I48" s="20">
        <v>490817.91</v>
      </c>
    </row>
    <row r="49" spans="1:9" x14ac:dyDescent="0.3">
      <c r="A49" s="17" t="s">
        <v>18</v>
      </c>
      <c r="B49" s="18" t="s">
        <v>18</v>
      </c>
      <c r="C49" s="19">
        <v>133</v>
      </c>
      <c r="D49" s="8" t="s">
        <v>91</v>
      </c>
      <c r="E49" s="19" t="s">
        <v>51</v>
      </c>
      <c r="F49" s="23">
        <v>41717</v>
      </c>
      <c r="G49" s="23" t="s">
        <v>31</v>
      </c>
      <c r="H49" s="20" t="s">
        <v>9</v>
      </c>
      <c r="I49" s="20">
        <v>687000</v>
      </c>
    </row>
    <row r="50" spans="1:9" x14ac:dyDescent="0.3">
      <c r="A50" s="17" t="s">
        <v>56</v>
      </c>
      <c r="B50" s="18" t="s">
        <v>56</v>
      </c>
      <c r="C50" s="19">
        <v>1406</v>
      </c>
      <c r="D50" s="8" t="s">
        <v>91</v>
      </c>
      <c r="E50" s="19" t="s">
        <v>51</v>
      </c>
      <c r="F50" s="23">
        <v>41717</v>
      </c>
      <c r="G50" s="23" t="s">
        <v>24</v>
      </c>
      <c r="H50" s="20" t="s">
        <v>58</v>
      </c>
      <c r="I50" s="20">
        <v>610000</v>
      </c>
    </row>
    <row r="51" spans="1:9" x14ac:dyDescent="0.3">
      <c r="A51" s="24" t="s">
        <v>29</v>
      </c>
      <c r="B51" s="25" t="s">
        <v>71</v>
      </c>
      <c r="C51" s="26">
        <v>126</v>
      </c>
      <c r="D51" s="8" t="s">
        <v>91</v>
      </c>
      <c r="E51" s="26" t="s">
        <v>51</v>
      </c>
      <c r="F51" s="28">
        <v>41718</v>
      </c>
      <c r="G51" s="28" t="s">
        <v>25</v>
      </c>
      <c r="H51" s="27" t="s">
        <v>58</v>
      </c>
      <c r="I51" s="27">
        <v>250000</v>
      </c>
    </row>
    <row r="52" spans="1:9" x14ac:dyDescent="0.3">
      <c r="A52" s="17" t="s">
        <v>29</v>
      </c>
      <c r="B52" s="18" t="s">
        <v>71</v>
      </c>
      <c r="C52" s="19">
        <v>157</v>
      </c>
      <c r="D52" s="8" t="s">
        <v>91</v>
      </c>
      <c r="E52" s="19" t="s">
        <v>51</v>
      </c>
      <c r="F52" s="23">
        <v>41718</v>
      </c>
      <c r="G52" s="23" t="s">
        <v>83</v>
      </c>
      <c r="H52" s="20" t="s">
        <v>9</v>
      </c>
      <c r="I52" s="20">
        <v>226000</v>
      </c>
    </row>
    <row r="53" spans="1:9" x14ac:dyDescent="0.3">
      <c r="A53" s="17" t="s">
        <v>56</v>
      </c>
      <c r="B53" s="18" t="s">
        <v>56</v>
      </c>
      <c r="C53" s="19">
        <v>1306</v>
      </c>
      <c r="D53" s="19" t="s">
        <v>49</v>
      </c>
      <c r="E53" s="19" t="s">
        <v>51</v>
      </c>
      <c r="F53" s="23">
        <v>41718</v>
      </c>
      <c r="G53" s="39" t="s">
        <v>92</v>
      </c>
      <c r="H53" s="20" t="s">
        <v>14</v>
      </c>
      <c r="I53" s="20">
        <v>300000</v>
      </c>
    </row>
    <row r="54" spans="1:9" x14ac:dyDescent="0.3">
      <c r="A54" s="17" t="s">
        <v>56</v>
      </c>
      <c r="B54" s="18" t="s">
        <v>56</v>
      </c>
      <c r="C54" s="19">
        <v>1306</v>
      </c>
      <c r="D54" s="19" t="s">
        <v>49</v>
      </c>
      <c r="E54" s="19" t="s">
        <v>51</v>
      </c>
      <c r="F54" s="23">
        <v>41718</v>
      </c>
      <c r="G54" s="39" t="s">
        <v>60</v>
      </c>
      <c r="H54" s="20" t="s">
        <v>14</v>
      </c>
      <c r="I54" s="20">
        <v>300000</v>
      </c>
    </row>
    <row r="55" spans="1:9" x14ac:dyDescent="0.3">
      <c r="A55" s="24" t="s">
        <v>33</v>
      </c>
      <c r="B55" s="25" t="s">
        <v>28</v>
      </c>
      <c r="C55" s="26">
        <v>23</v>
      </c>
      <c r="D55" s="8" t="s">
        <v>91</v>
      </c>
      <c r="E55" s="26" t="s">
        <v>51</v>
      </c>
      <c r="F55" s="28">
        <v>41719</v>
      </c>
      <c r="G55" s="28" t="s">
        <v>15</v>
      </c>
      <c r="H55" s="27" t="s">
        <v>13</v>
      </c>
      <c r="I55" s="27">
        <v>250133</v>
      </c>
    </row>
    <row r="56" spans="1:9" x14ac:dyDescent="0.3">
      <c r="A56" s="5" t="s">
        <v>65</v>
      </c>
      <c r="B56" s="6" t="s">
        <v>65</v>
      </c>
      <c r="C56" s="8">
        <v>1211</v>
      </c>
      <c r="D56" s="8" t="s">
        <v>91</v>
      </c>
      <c r="E56" s="8" t="s">
        <v>52</v>
      </c>
      <c r="F56" s="39">
        <v>41721</v>
      </c>
      <c r="G56" s="39" t="s">
        <v>66</v>
      </c>
      <c r="H56" s="9" t="s">
        <v>54</v>
      </c>
      <c r="I56" s="9">
        <v>195000</v>
      </c>
    </row>
    <row r="57" spans="1:9" x14ac:dyDescent="0.3">
      <c r="A57" s="5" t="s">
        <v>65</v>
      </c>
      <c r="B57" s="6" t="s">
        <v>65</v>
      </c>
      <c r="C57" s="8">
        <v>1211</v>
      </c>
      <c r="D57" s="8" t="s">
        <v>91</v>
      </c>
      <c r="E57" s="8" t="s">
        <v>52</v>
      </c>
      <c r="F57" s="39">
        <v>41721</v>
      </c>
      <c r="G57" s="39" t="s">
        <v>66</v>
      </c>
      <c r="H57" s="9" t="s">
        <v>9</v>
      </c>
      <c r="I57" s="9">
        <v>195000</v>
      </c>
    </row>
    <row r="58" spans="1:9" x14ac:dyDescent="0.3">
      <c r="A58" s="24" t="s">
        <v>57</v>
      </c>
      <c r="B58" s="25" t="s">
        <v>80</v>
      </c>
      <c r="C58" s="26">
        <v>33</v>
      </c>
      <c r="D58" s="8" t="s">
        <v>91</v>
      </c>
      <c r="E58" s="26" t="s">
        <v>52</v>
      </c>
      <c r="F58" s="28">
        <v>41721</v>
      </c>
      <c r="G58" s="28" t="s">
        <v>39</v>
      </c>
      <c r="H58" s="27" t="s">
        <v>58</v>
      </c>
      <c r="I58" s="27">
        <v>253130</v>
      </c>
    </row>
    <row r="59" spans="1:9" x14ac:dyDescent="0.3">
      <c r="A59" s="24" t="s">
        <v>57</v>
      </c>
      <c r="B59" s="25" t="s">
        <v>80</v>
      </c>
      <c r="C59" s="26">
        <v>33</v>
      </c>
      <c r="D59" s="8" t="s">
        <v>91</v>
      </c>
      <c r="E59" s="26" t="s">
        <v>52</v>
      </c>
      <c r="F59" s="28">
        <v>41721</v>
      </c>
      <c r="G59" s="28" t="s">
        <v>34</v>
      </c>
      <c r="H59" s="27" t="s">
        <v>58</v>
      </c>
      <c r="I59" s="27">
        <v>253130</v>
      </c>
    </row>
    <row r="60" spans="1:9" x14ac:dyDescent="0.3">
      <c r="A60" s="24" t="s">
        <v>29</v>
      </c>
      <c r="B60" s="25" t="s">
        <v>72</v>
      </c>
      <c r="C60" s="26">
        <v>71</v>
      </c>
      <c r="D60" s="8" t="s">
        <v>91</v>
      </c>
      <c r="E60" s="26" t="s">
        <v>51</v>
      </c>
      <c r="F60" s="28">
        <v>41722</v>
      </c>
      <c r="G60" s="28" t="s">
        <v>83</v>
      </c>
      <c r="H60" s="27" t="s">
        <v>9</v>
      </c>
      <c r="I60" s="27">
        <v>250000</v>
      </c>
    </row>
    <row r="61" spans="1:9" x14ac:dyDescent="0.3">
      <c r="A61" s="24" t="s">
        <v>29</v>
      </c>
      <c r="B61" s="25" t="s">
        <v>71</v>
      </c>
      <c r="C61" s="26">
        <v>57</v>
      </c>
      <c r="D61" s="8" t="s">
        <v>91</v>
      </c>
      <c r="E61" s="26" t="s">
        <v>51</v>
      </c>
      <c r="F61" s="28">
        <v>41724</v>
      </c>
      <c r="G61" s="28" t="s">
        <v>82</v>
      </c>
      <c r="H61" s="27" t="s">
        <v>13</v>
      </c>
      <c r="I61" s="27">
        <v>202400</v>
      </c>
    </row>
    <row r="62" spans="1:9" x14ac:dyDescent="0.3">
      <c r="A62" s="24" t="s">
        <v>29</v>
      </c>
      <c r="B62" s="25" t="s">
        <v>72</v>
      </c>
      <c r="C62" s="26">
        <v>27</v>
      </c>
      <c r="D62" s="8" t="s">
        <v>91</v>
      </c>
      <c r="E62" s="26" t="s">
        <v>51</v>
      </c>
      <c r="F62" s="28">
        <v>41725</v>
      </c>
      <c r="G62" s="28" t="s">
        <v>25</v>
      </c>
      <c r="H62" s="27" t="s">
        <v>12</v>
      </c>
      <c r="I62" s="27">
        <v>208510</v>
      </c>
    </row>
    <row r="63" spans="1:9" x14ac:dyDescent="0.3">
      <c r="A63" s="24" t="s">
        <v>22</v>
      </c>
      <c r="B63" s="25" t="s">
        <v>22</v>
      </c>
      <c r="C63" s="26">
        <v>104</v>
      </c>
      <c r="D63" s="26" t="s">
        <v>49</v>
      </c>
      <c r="E63" s="26" t="s">
        <v>51</v>
      </c>
      <c r="F63" s="28">
        <v>41725</v>
      </c>
      <c r="G63" s="39" t="s">
        <v>92</v>
      </c>
      <c r="H63" s="27" t="s">
        <v>14</v>
      </c>
      <c r="I63" s="27">
        <v>526852</v>
      </c>
    </row>
    <row r="64" spans="1:9" x14ac:dyDescent="0.3">
      <c r="A64" s="24" t="s">
        <v>29</v>
      </c>
      <c r="B64" s="25" t="s">
        <v>23</v>
      </c>
      <c r="C64" s="26">
        <v>102</v>
      </c>
      <c r="D64" s="8" t="s">
        <v>91</v>
      </c>
      <c r="E64" s="26" t="s">
        <v>51</v>
      </c>
      <c r="F64" s="28">
        <v>41726</v>
      </c>
      <c r="G64" s="28" t="s">
        <v>84</v>
      </c>
      <c r="H64" s="27" t="s">
        <v>54</v>
      </c>
      <c r="I64" s="27">
        <v>244800</v>
      </c>
    </row>
    <row r="65" spans="1:9" x14ac:dyDescent="0.3">
      <c r="A65" s="24" t="s">
        <v>55</v>
      </c>
      <c r="B65" s="25" t="s">
        <v>55</v>
      </c>
      <c r="C65" s="26">
        <v>2315</v>
      </c>
      <c r="D65" s="8" t="s">
        <v>91</v>
      </c>
      <c r="E65" s="26" t="s">
        <v>51</v>
      </c>
      <c r="F65" s="28">
        <v>41727</v>
      </c>
      <c r="G65" s="28" t="s">
        <v>38</v>
      </c>
      <c r="H65" s="27" t="s">
        <v>10</v>
      </c>
      <c r="I65" s="27">
        <v>431605.59</v>
      </c>
    </row>
    <row r="66" spans="1:9" x14ac:dyDescent="0.3">
      <c r="A66" s="24" t="s">
        <v>35</v>
      </c>
      <c r="B66" s="25" t="s">
        <v>35</v>
      </c>
      <c r="C66" s="26">
        <v>172</v>
      </c>
      <c r="D66" s="26" t="s">
        <v>49</v>
      </c>
      <c r="E66" s="26" t="s">
        <v>51</v>
      </c>
      <c r="F66" s="28">
        <v>41727</v>
      </c>
      <c r="G66" s="39" t="s">
        <v>61</v>
      </c>
      <c r="H66" s="27" t="s">
        <v>14</v>
      </c>
      <c r="I66" s="27">
        <v>356000</v>
      </c>
    </row>
    <row r="67" spans="1:9" x14ac:dyDescent="0.3">
      <c r="A67" s="24" t="s">
        <v>29</v>
      </c>
      <c r="B67" s="25" t="s">
        <v>73</v>
      </c>
      <c r="C67" s="26">
        <v>152</v>
      </c>
      <c r="D67" s="8" t="s">
        <v>91</v>
      </c>
      <c r="E67" s="26" t="s">
        <v>51</v>
      </c>
      <c r="F67" s="28">
        <v>41728</v>
      </c>
      <c r="G67" s="28" t="s">
        <v>59</v>
      </c>
      <c r="H67" s="27" t="s">
        <v>12</v>
      </c>
      <c r="I67" s="27">
        <v>271337.15999999997</v>
      </c>
    </row>
    <row r="68" spans="1:9" x14ac:dyDescent="0.3">
      <c r="A68" s="24" t="s">
        <v>29</v>
      </c>
      <c r="B68" s="25" t="s">
        <v>23</v>
      </c>
      <c r="C68" s="26">
        <v>75</v>
      </c>
      <c r="D68" s="8" t="s">
        <v>91</v>
      </c>
      <c r="E68" s="26" t="s">
        <v>51</v>
      </c>
      <c r="F68" s="28">
        <v>41728</v>
      </c>
      <c r="G68" s="28" t="s">
        <v>25</v>
      </c>
      <c r="H68" s="27" t="s">
        <v>12</v>
      </c>
      <c r="I68" s="27">
        <v>255000</v>
      </c>
    </row>
    <row r="69" spans="1:9" x14ac:dyDescent="0.3">
      <c r="A69" s="24" t="s">
        <v>18</v>
      </c>
      <c r="B69" s="25" t="s">
        <v>18</v>
      </c>
      <c r="C69" s="26">
        <v>105</v>
      </c>
      <c r="D69" s="8" t="s">
        <v>91</v>
      </c>
      <c r="E69" s="26" t="s">
        <v>51</v>
      </c>
      <c r="F69" s="28">
        <v>41728</v>
      </c>
      <c r="G69" s="28" t="s">
        <v>8</v>
      </c>
      <c r="H69" s="27" t="s">
        <v>58</v>
      </c>
      <c r="I69" s="27">
        <v>456000</v>
      </c>
    </row>
    <row r="70" spans="1:9" x14ac:dyDescent="0.3">
      <c r="A70" s="24" t="s">
        <v>57</v>
      </c>
      <c r="B70" s="25" t="s">
        <v>79</v>
      </c>
      <c r="C70" s="26">
        <v>27</v>
      </c>
      <c r="D70" s="8" t="s">
        <v>91</v>
      </c>
      <c r="E70" s="26" t="s">
        <v>51</v>
      </c>
      <c r="F70" s="28">
        <v>41728</v>
      </c>
      <c r="G70" s="28" t="s">
        <v>36</v>
      </c>
      <c r="H70" s="27" t="s">
        <v>54</v>
      </c>
      <c r="I70" s="27">
        <v>459400</v>
      </c>
    </row>
    <row r="71" spans="1:9" x14ac:dyDescent="0.3">
      <c r="A71" s="24" t="s">
        <v>22</v>
      </c>
      <c r="B71" s="25" t="s">
        <v>22</v>
      </c>
      <c r="C71" s="26">
        <v>36</v>
      </c>
      <c r="D71" s="8" t="s">
        <v>91</v>
      </c>
      <c r="E71" s="26" t="s">
        <v>51</v>
      </c>
      <c r="F71" s="28">
        <v>41729</v>
      </c>
      <c r="G71" s="39" t="s">
        <v>42</v>
      </c>
      <c r="H71" s="27" t="s">
        <v>10</v>
      </c>
      <c r="I71" s="27">
        <v>465000</v>
      </c>
    </row>
    <row r="72" spans="1:9" x14ac:dyDescent="0.3">
      <c r="A72" s="24" t="s">
        <v>22</v>
      </c>
      <c r="B72" s="25" t="s">
        <v>22</v>
      </c>
      <c r="C72" s="26">
        <v>102</v>
      </c>
      <c r="D72" s="26" t="s">
        <v>49</v>
      </c>
      <c r="E72" s="26" t="s">
        <v>51</v>
      </c>
      <c r="F72" s="28">
        <v>41729</v>
      </c>
      <c r="G72" s="39" t="s">
        <v>61</v>
      </c>
      <c r="H72" s="27" t="s">
        <v>14</v>
      </c>
      <c r="I72" s="27">
        <v>437000</v>
      </c>
    </row>
    <row r="73" spans="1:9" x14ac:dyDescent="0.3">
      <c r="A73" s="29" t="s">
        <v>29</v>
      </c>
      <c r="B73" s="30" t="s">
        <v>73</v>
      </c>
      <c r="C73" s="31">
        <v>28</v>
      </c>
      <c r="D73" s="8" t="s">
        <v>91</v>
      </c>
      <c r="E73" s="8" t="s">
        <v>51</v>
      </c>
      <c r="F73" s="32">
        <v>41731</v>
      </c>
      <c r="G73" s="39" t="s">
        <v>82</v>
      </c>
      <c r="H73" s="33" t="s">
        <v>13</v>
      </c>
      <c r="I73" s="33">
        <v>200000</v>
      </c>
    </row>
    <row r="74" spans="1:9" x14ac:dyDescent="0.3">
      <c r="A74" s="34" t="s">
        <v>35</v>
      </c>
      <c r="B74" s="35" t="s">
        <v>35</v>
      </c>
      <c r="C74" s="36">
        <v>162</v>
      </c>
      <c r="D74" s="8" t="s">
        <v>91</v>
      </c>
      <c r="E74" s="36" t="s">
        <v>51</v>
      </c>
      <c r="F74" s="38">
        <v>41732</v>
      </c>
      <c r="G74" s="38" t="s">
        <v>85</v>
      </c>
      <c r="H74" s="37" t="s">
        <v>10</v>
      </c>
      <c r="I74" s="37">
        <v>360000</v>
      </c>
    </row>
    <row r="75" spans="1:9" x14ac:dyDescent="0.3">
      <c r="A75" s="34" t="s">
        <v>29</v>
      </c>
      <c r="B75" s="35" t="s">
        <v>72</v>
      </c>
      <c r="C75" s="36">
        <v>97</v>
      </c>
      <c r="D75" s="8" t="s">
        <v>91</v>
      </c>
      <c r="E75" s="36" t="s">
        <v>51</v>
      </c>
      <c r="F75" s="38">
        <v>41735</v>
      </c>
      <c r="G75" s="38" t="s">
        <v>25</v>
      </c>
      <c r="H75" s="37" t="s">
        <v>58</v>
      </c>
      <c r="I75" s="37">
        <v>208000</v>
      </c>
    </row>
    <row r="76" spans="1:9" x14ac:dyDescent="0.3">
      <c r="A76" s="34" t="s">
        <v>18</v>
      </c>
      <c r="B76" s="35" t="s">
        <v>18</v>
      </c>
      <c r="C76" s="36">
        <v>27</v>
      </c>
      <c r="D76" s="8" t="s">
        <v>91</v>
      </c>
      <c r="E76" s="36" t="s">
        <v>51</v>
      </c>
      <c r="F76" s="38">
        <v>41735</v>
      </c>
      <c r="G76" s="38" t="s">
        <v>8</v>
      </c>
      <c r="H76" s="37" t="s">
        <v>58</v>
      </c>
      <c r="I76" s="37">
        <v>366000</v>
      </c>
    </row>
    <row r="77" spans="1:9" x14ac:dyDescent="0.3">
      <c r="A77" s="34" t="s">
        <v>18</v>
      </c>
      <c r="B77" s="35" t="s">
        <v>18</v>
      </c>
      <c r="C77" s="36">
        <v>27</v>
      </c>
      <c r="D77" s="8" t="s">
        <v>91</v>
      </c>
      <c r="E77" s="36" t="s">
        <v>51</v>
      </c>
      <c r="F77" s="38">
        <v>41735</v>
      </c>
      <c r="G77" s="38" t="s">
        <v>86</v>
      </c>
      <c r="H77" s="37" t="s">
        <v>9</v>
      </c>
      <c r="I77" s="37">
        <v>366000</v>
      </c>
    </row>
    <row r="78" spans="1:9" x14ac:dyDescent="0.3">
      <c r="A78" s="34" t="s">
        <v>64</v>
      </c>
      <c r="B78" s="35" t="s">
        <v>75</v>
      </c>
      <c r="C78" s="36">
        <v>126</v>
      </c>
      <c r="D78" s="8" t="s">
        <v>91</v>
      </c>
      <c r="E78" s="36" t="s">
        <v>51</v>
      </c>
      <c r="F78" s="38">
        <v>41736</v>
      </c>
      <c r="G78" s="38" t="s">
        <v>87</v>
      </c>
      <c r="H78" s="37" t="s">
        <v>13</v>
      </c>
      <c r="I78" s="37">
        <v>463000</v>
      </c>
    </row>
    <row r="79" spans="1:9" x14ac:dyDescent="0.3">
      <c r="A79" s="34" t="s">
        <v>35</v>
      </c>
      <c r="B79" s="35" t="s">
        <v>35</v>
      </c>
      <c r="C79" s="36">
        <v>108</v>
      </c>
      <c r="D79" s="8" t="s">
        <v>91</v>
      </c>
      <c r="E79" s="36" t="s">
        <v>51</v>
      </c>
      <c r="F79" s="38">
        <v>41736</v>
      </c>
      <c r="G79" s="38" t="s">
        <v>17</v>
      </c>
      <c r="H79" s="37" t="s">
        <v>58</v>
      </c>
      <c r="I79" s="37">
        <v>345000</v>
      </c>
    </row>
    <row r="80" spans="1:9" x14ac:dyDescent="0.3">
      <c r="A80" s="5" t="s">
        <v>33</v>
      </c>
      <c r="B80" s="6" t="s">
        <v>74</v>
      </c>
      <c r="C80" s="8">
        <v>128</v>
      </c>
      <c r="D80" s="8" t="s">
        <v>49</v>
      </c>
      <c r="E80" s="8" t="s">
        <v>51</v>
      </c>
      <c r="F80" s="39">
        <v>41737</v>
      </c>
      <c r="G80" s="39" t="s">
        <v>88</v>
      </c>
      <c r="H80" s="9" t="s">
        <v>14</v>
      </c>
      <c r="I80" s="9">
        <v>257842.29</v>
      </c>
    </row>
    <row r="81" spans="1:9" x14ac:dyDescent="0.3">
      <c r="A81" s="5" t="s">
        <v>22</v>
      </c>
      <c r="B81" s="6" t="s">
        <v>22</v>
      </c>
      <c r="C81" s="8">
        <v>106</v>
      </c>
      <c r="D81" s="8" t="s">
        <v>49</v>
      </c>
      <c r="E81" s="8" t="s">
        <v>51</v>
      </c>
      <c r="F81" s="39">
        <v>41737</v>
      </c>
      <c r="G81" s="39" t="s">
        <v>92</v>
      </c>
      <c r="H81" s="9" t="s">
        <v>14</v>
      </c>
      <c r="I81" s="9">
        <v>500000</v>
      </c>
    </row>
  </sheetData>
  <pageMargins left="0.51181102362204722" right="0.51181102362204722" top="0.78740157480314965" bottom="0.78740157480314965" header="0.31496062992125984" footer="0.31496062992125984"/>
  <pageSetup paperSize="9" scale="6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Novo Ranking 2013 E 2014</vt:lpstr>
      <vt:lpstr>Acumulado dos Corretores</vt:lpstr>
    </vt:vector>
  </TitlesOfParts>
  <Company>MAC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marianac</dc:creator>
  <cp:lastModifiedBy>Bruno</cp:lastModifiedBy>
  <cp:lastPrinted>2014-02-19T18:34:58Z</cp:lastPrinted>
  <dcterms:created xsi:type="dcterms:W3CDTF">2011-12-12T14:57:51Z</dcterms:created>
  <dcterms:modified xsi:type="dcterms:W3CDTF">2014-04-14T17:28:22Z</dcterms:modified>
</cp:coreProperties>
</file>