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baldi\Documents\GitHub\GestaoDeRiqueza\Lista 2\"/>
    </mc:Choice>
  </mc:AlternateContent>
  <xr:revisionPtr revIDLastSave="0" documentId="13_ncr:1_{7C999881-5D3E-4CE9-862F-8AEF84AFABCE}" xr6:coauthVersionLast="37" xr6:coauthVersionMax="37" xr10:uidLastSave="{00000000-0000-0000-0000-000000000000}"/>
  <bookViews>
    <workbookView xWindow="0" yWindow="0" windowWidth="20490" windowHeight="7545" activeTab="3" xr2:uid="{8B32B87F-3B9C-4DA0-AC20-70AE947B8F39}"/>
  </bookViews>
  <sheets>
    <sheet name="Q1" sheetId="15" r:id="rId1"/>
    <sheet name="Q2" sheetId="16" r:id="rId2"/>
    <sheet name="Q4" sheetId="19" r:id="rId3"/>
    <sheet name="Q5" sheetId="20" r:id="rId4"/>
  </sheets>
  <externalReferences>
    <externalReference r:id="rId5"/>
  </externalReferences>
  <definedNames>
    <definedName name="_xlnm.Print_Area" localSheetId="0">'Q1'!$B$1:$O$16</definedName>
    <definedName name="beta1">'Q2'!$Y$2</definedName>
    <definedName name="beta2">'Q2'!$Y$3</definedName>
    <definedName name="beta3">'Q2'!$Y$4</definedName>
    <definedName name="beta4">'Q2'!$Y$5</definedName>
    <definedName name="Lamb1">'Q2'!$Y$6</definedName>
    <definedName name="Lamb2">'Q2'!$Y$7</definedName>
    <definedName name="Omega" localSheetId="2">[1]Q1!$I$26:$J$27</definedName>
    <definedName name="Omega" localSheetId="3">[1]Q1!$I$26:$J$27</definedName>
    <definedName name="Omega">'Q1'!$I$26:$J$27</definedName>
    <definedName name="P" localSheetId="2">[1]Q1!$D$26:$G$27</definedName>
    <definedName name="P" localSheetId="3">[1]Q1!$D$26:$G$27</definedName>
    <definedName name="P">'Q1'!$D$26:$G$27</definedName>
    <definedName name="Q">'Q1'!$B$26:$B$27</definedName>
    <definedName name="solver_adj" localSheetId="1" hidden="1">'Q2'!$Y$2:$Y$7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'Q2'!$Y$10</definedName>
    <definedName name="solver_lhs2" localSheetId="1" hidden="1">'Q2'!$Y$6</definedName>
    <definedName name="solver_lhs3" localSheetId="1" hidden="1">'Q2'!$Y$7</definedName>
    <definedName name="solver_lhs4" localSheetId="1" hidden="1">'Q2'!$Y$2</definedName>
    <definedName name="solver_lhs5" localSheetId="1" hidden="1">'Q2'!$Y$2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4</definedName>
    <definedName name="solver_nwt" localSheetId="1" hidden="1">1</definedName>
    <definedName name="solver_opt" localSheetId="1" hidden="1">'Q2'!$V$1</definedName>
    <definedName name="solver_pre" localSheetId="1" hidden="1">0.000001</definedName>
    <definedName name="solver_rbv" localSheetId="1" hidden="1">2</definedName>
    <definedName name="solver_rel1" localSheetId="1" hidden="1">3</definedName>
    <definedName name="solver_rel2" localSheetId="1" hidden="1">3</definedName>
    <definedName name="solver_rel3" localSheetId="1" hidden="1">3</definedName>
    <definedName name="solver_rel4" localSheetId="1" hidden="1">3</definedName>
    <definedName name="solver_rel5" localSheetId="1" hidden="1">3</definedName>
    <definedName name="solver_rhs1" localSheetId="1" hidden="1">0.000001</definedName>
    <definedName name="solver_rhs2" localSheetId="1" hidden="1">0.000001</definedName>
    <definedName name="solver_rhs3" localSheetId="1" hidden="1">0.000001</definedName>
    <definedName name="solver_rhs4" localSheetId="1" hidden="1">0.000001</definedName>
    <definedName name="solver_rhs5" localSheetId="1" hidden="1">0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  <definedName name="SSR">'Q2'!$V$1</definedName>
  </definedName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730" i="20" l="1"/>
  <c r="O730" i="20"/>
  <c r="N730" i="20"/>
  <c r="M730" i="20"/>
  <c r="K729" i="20"/>
  <c r="O729" i="20"/>
  <c r="N729" i="20"/>
  <c r="M729" i="20"/>
  <c r="K728" i="20"/>
  <c r="O728" i="20"/>
  <c r="N728" i="20"/>
  <c r="M728" i="20"/>
  <c r="K727" i="20"/>
  <c r="O727" i="20"/>
  <c r="N727" i="20"/>
  <c r="M727" i="20"/>
  <c r="K726" i="20"/>
  <c r="O726" i="20"/>
  <c r="N726" i="20"/>
  <c r="M726" i="20"/>
  <c r="K725" i="20"/>
  <c r="O725" i="20"/>
  <c r="N725" i="20"/>
  <c r="M725" i="20"/>
  <c r="K724" i="20"/>
  <c r="O724" i="20"/>
  <c r="N724" i="20"/>
  <c r="M724" i="20"/>
  <c r="K723" i="20"/>
  <c r="O723" i="20"/>
  <c r="N723" i="20"/>
  <c r="M723" i="20"/>
  <c r="K722" i="20"/>
  <c r="O722" i="20"/>
  <c r="N722" i="20"/>
  <c r="M722" i="20"/>
  <c r="K721" i="20"/>
  <c r="O721" i="20"/>
  <c r="N721" i="20"/>
  <c r="M721" i="20"/>
  <c r="K720" i="20"/>
  <c r="O720" i="20"/>
  <c r="N720" i="20"/>
  <c r="M720" i="20"/>
  <c r="K719" i="20"/>
  <c r="O719" i="20"/>
  <c r="N719" i="20"/>
  <c r="M719" i="20"/>
  <c r="K718" i="20"/>
  <c r="O718" i="20"/>
  <c r="N718" i="20"/>
  <c r="M718" i="20"/>
  <c r="K717" i="20"/>
  <c r="O717" i="20"/>
  <c r="N717" i="20"/>
  <c r="M717" i="20"/>
  <c r="K716" i="20"/>
  <c r="O716" i="20"/>
  <c r="N716" i="20"/>
  <c r="M716" i="20"/>
  <c r="K715" i="20"/>
  <c r="O715" i="20"/>
  <c r="N715" i="20"/>
  <c r="M715" i="20"/>
  <c r="K714" i="20"/>
  <c r="O714" i="20"/>
  <c r="N714" i="20"/>
  <c r="M714" i="20"/>
  <c r="K713" i="20"/>
  <c r="O713" i="20"/>
  <c r="N713" i="20"/>
  <c r="M713" i="20"/>
  <c r="K712" i="20"/>
  <c r="O712" i="20"/>
  <c r="N712" i="20"/>
  <c r="M712" i="20"/>
  <c r="K711" i="20"/>
  <c r="O711" i="20"/>
  <c r="N711" i="20"/>
  <c r="M711" i="20"/>
  <c r="K710" i="20"/>
  <c r="O710" i="20"/>
  <c r="N710" i="20"/>
  <c r="M710" i="20"/>
  <c r="K709" i="20"/>
  <c r="O709" i="20"/>
  <c r="N709" i="20"/>
  <c r="M709" i="20"/>
  <c r="K708" i="20"/>
  <c r="O708" i="20"/>
  <c r="N708" i="20"/>
  <c r="M708" i="20"/>
  <c r="K707" i="20"/>
  <c r="O707" i="20"/>
  <c r="N707" i="20"/>
  <c r="M707" i="20"/>
  <c r="K706" i="20"/>
  <c r="O706" i="20"/>
  <c r="N706" i="20"/>
  <c r="M706" i="20"/>
  <c r="K705" i="20"/>
  <c r="O705" i="20"/>
  <c r="N705" i="20"/>
  <c r="M705" i="20"/>
  <c r="K704" i="20"/>
  <c r="O704" i="20"/>
  <c r="N704" i="20"/>
  <c r="M704" i="20"/>
  <c r="K703" i="20"/>
  <c r="O703" i="20"/>
  <c r="N703" i="20"/>
  <c r="M703" i="20"/>
  <c r="K702" i="20"/>
  <c r="O702" i="20"/>
  <c r="N702" i="20"/>
  <c r="M702" i="20"/>
  <c r="K701" i="20"/>
  <c r="O701" i="20"/>
  <c r="N701" i="20"/>
  <c r="M701" i="20"/>
  <c r="K700" i="20"/>
  <c r="O700" i="20"/>
  <c r="N700" i="20"/>
  <c r="M700" i="20"/>
  <c r="K699" i="20"/>
  <c r="O699" i="20"/>
  <c r="N699" i="20"/>
  <c r="M699" i="20"/>
  <c r="K698" i="20"/>
  <c r="O698" i="20"/>
  <c r="N698" i="20"/>
  <c r="M698" i="20"/>
  <c r="K697" i="20"/>
  <c r="O697" i="20"/>
  <c r="N697" i="20"/>
  <c r="M697" i="20"/>
  <c r="K696" i="20"/>
  <c r="O696" i="20"/>
  <c r="N696" i="20"/>
  <c r="M696" i="20"/>
  <c r="K695" i="20"/>
  <c r="O695" i="20"/>
  <c r="N695" i="20"/>
  <c r="M695" i="20"/>
  <c r="K694" i="20"/>
  <c r="O694" i="20"/>
  <c r="N694" i="20"/>
  <c r="M694" i="20"/>
  <c r="K693" i="20"/>
  <c r="O693" i="20"/>
  <c r="N693" i="20"/>
  <c r="M693" i="20"/>
  <c r="K692" i="20"/>
  <c r="O692" i="20"/>
  <c r="N692" i="20"/>
  <c r="M692" i="20"/>
  <c r="K691" i="20"/>
  <c r="O691" i="20"/>
  <c r="N691" i="20"/>
  <c r="M691" i="20"/>
  <c r="K690" i="20"/>
  <c r="O690" i="20"/>
  <c r="N690" i="20"/>
  <c r="M690" i="20"/>
  <c r="K689" i="20"/>
  <c r="O689" i="20"/>
  <c r="N689" i="20"/>
  <c r="M689" i="20"/>
  <c r="K688" i="20"/>
  <c r="O688" i="20"/>
  <c r="N688" i="20"/>
  <c r="M688" i="20"/>
  <c r="K687" i="20"/>
  <c r="O687" i="20"/>
  <c r="N687" i="20"/>
  <c r="M687" i="20"/>
  <c r="K686" i="20"/>
  <c r="O686" i="20"/>
  <c r="N686" i="20"/>
  <c r="M686" i="20"/>
  <c r="K685" i="20"/>
  <c r="O685" i="20"/>
  <c r="N685" i="20"/>
  <c r="M685" i="20"/>
  <c r="K684" i="20"/>
  <c r="O684" i="20"/>
  <c r="N684" i="20"/>
  <c r="M684" i="20"/>
  <c r="K683" i="20"/>
  <c r="O683" i="20"/>
  <c r="N683" i="20"/>
  <c r="M683" i="20"/>
  <c r="K682" i="20"/>
  <c r="O682" i="20"/>
  <c r="N682" i="20"/>
  <c r="M682" i="20"/>
  <c r="K681" i="20"/>
  <c r="O681" i="20"/>
  <c r="N681" i="20"/>
  <c r="M681" i="20"/>
  <c r="K680" i="20"/>
  <c r="O680" i="20"/>
  <c r="N680" i="20"/>
  <c r="M680" i="20"/>
  <c r="K679" i="20"/>
  <c r="O679" i="20"/>
  <c r="N679" i="20"/>
  <c r="M679" i="20"/>
  <c r="K678" i="20"/>
  <c r="O678" i="20"/>
  <c r="N678" i="20"/>
  <c r="M678" i="20"/>
  <c r="K677" i="20"/>
  <c r="O677" i="20"/>
  <c r="N677" i="20"/>
  <c r="M677" i="20"/>
  <c r="K676" i="20"/>
  <c r="O676" i="20"/>
  <c r="N676" i="20"/>
  <c r="M676" i="20"/>
  <c r="K675" i="20"/>
  <c r="O675" i="20"/>
  <c r="N675" i="20"/>
  <c r="M675" i="20"/>
  <c r="K674" i="20"/>
  <c r="O674" i="20"/>
  <c r="N674" i="20"/>
  <c r="M674" i="20"/>
  <c r="K673" i="20"/>
  <c r="O673" i="20"/>
  <c r="N673" i="20"/>
  <c r="M673" i="20"/>
  <c r="K672" i="20"/>
  <c r="O672" i="20"/>
  <c r="N672" i="20"/>
  <c r="M672" i="20"/>
  <c r="K671" i="20"/>
  <c r="O671" i="20"/>
  <c r="N671" i="20"/>
  <c r="M671" i="20"/>
  <c r="K670" i="20"/>
  <c r="O670" i="20"/>
  <c r="N670" i="20"/>
  <c r="M670" i="20"/>
  <c r="K669" i="20"/>
  <c r="O669" i="20"/>
  <c r="N669" i="20"/>
  <c r="M669" i="20"/>
  <c r="K668" i="20"/>
  <c r="O668" i="20"/>
  <c r="N668" i="20"/>
  <c r="M668" i="20"/>
  <c r="K667" i="20"/>
  <c r="O667" i="20"/>
  <c r="N667" i="20"/>
  <c r="M667" i="20"/>
  <c r="K666" i="20"/>
  <c r="O666" i="20"/>
  <c r="N666" i="20"/>
  <c r="M666" i="20"/>
  <c r="K665" i="20"/>
  <c r="O665" i="20"/>
  <c r="N665" i="20"/>
  <c r="M665" i="20"/>
  <c r="K664" i="20"/>
  <c r="O664" i="20"/>
  <c r="N664" i="20"/>
  <c r="M664" i="20"/>
  <c r="K663" i="20"/>
  <c r="O663" i="20"/>
  <c r="N663" i="20"/>
  <c r="M663" i="20"/>
  <c r="K662" i="20"/>
  <c r="O662" i="20"/>
  <c r="N662" i="20"/>
  <c r="M662" i="20"/>
  <c r="K661" i="20"/>
  <c r="O661" i="20"/>
  <c r="N661" i="20"/>
  <c r="M661" i="20"/>
  <c r="K660" i="20"/>
  <c r="O660" i="20"/>
  <c r="N660" i="20"/>
  <c r="M660" i="20"/>
  <c r="K659" i="20"/>
  <c r="O659" i="20"/>
  <c r="N659" i="20"/>
  <c r="M659" i="20"/>
  <c r="K658" i="20"/>
  <c r="O658" i="20"/>
  <c r="N658" i="20"/>
  <c r="M658" i="20"/>
  <c r="K657" i="20"/>
  <c r="O657" i="20"/>
  <c r="N657" i="20"/>
  <c r="M657" i="20"/>
  <c r="K656" i="20"/>
  <c r="O656" i="20"/>
  <c r="N656" i="20"/>
  <c r="M656" i="20"/>
  <c r="K655" i="20"/>
  <c r="O655" i="20"/>
  <c r="N655" i="20"/>
  <c r="M655" i="20"/>
  <c r="K654" i="20"/>
  <c r="O654" i="20"/>
  <c r="N654" i="20"/>
  <c r="M654" i="20"/>
  <c r="K653" i="20"/>
  <c r="O653" i="20"/>
  <c r="N653" i="20"/>
  <c r="M653" i="20"/>
  <c r="K652" i="20"/>
  <c r="O652" i="20"/>
  <c r="N652" i="20"/>
  <c r="M652" i="20"/>
  <c r="K651" i="20"/>
  <c r="O651" i="20"/>
  <c r="N651" i="20"/>
  <c r="M651" i="20"/>
  <c r="K650" i="20"/>
  <c r="O650" i="20"/>
  <c r="N650" i="20"/>
  <c r="M650" i="20"/>
  <c r="K649" i="20"/>
  <c r="O649" i="20"/>
  <c r="N649" i="20"/>
  <c r="M649" i="20"/>
  <c r="K648" i="20"/>
  <c r="O648" i="20"/>
  <c r="N648" i="20"/>
  <c r="M648" i="20"/>
  <c r="K647" i="20"/>
  <c r="O647" i="20"/>
  <c r="N647" i="20"/>
  <c r="M647" i="20"/>
  <c r="K646" i="20"/>
  <c r="O646" i="20"/>
  <c r="N646" i="20"/>
  <c r="M646" i="20"/>
  <c r="K645" i="20"/>
  <c r="O645" i="20"/>
  <c r="N645" i="20"/>
  <c r="M645" i="20"/>
  <c r="K644" i="20"/>
  <c r="O644" i="20"/>
  <c r="N644" i="20"/>
  <c r="M644" i="20"/>
  <c r="K643" i="20"/>
  <c r="O643" i="20"/>
  <c r="N643" i="20"/>
  <c r="M643" i="20"/>
  <c r="K642" i="20"/>
  <c r="O642" i="20"/>
  <c r="N642" i="20"/>
  <c r="M642" i="20"/>
  <c r="K641" i="20"/>
  <c r="O641" i="20"/>
  <c r="N641" i="20"/>
  <c r="M641" i="20"/>
  <c r="K640" i="20"/>
  <c r="O640" i="20"/>
  <c r="N640" i="20"/>
  <c r="M640" i="20"/>
  <c r="K639" i="20"/>
  <c r="O639" i="20"/>
  <c r="N639" i="20"/>
  <c r="M639" i="20"/>
  <c r="K638" i="20"/>
  <c r="O638" i="20"/>
  <c r="N638" i="20"/>
  <c r="M638" i="20"/>
  <c r="K637" i="20"/>
  <c r="O637" i="20"/>
  <c r="N637" i="20"/>
  <c r="M637" i="20"/>
  <c r="K636" i="20"/>
  <c r="O636" i="20"/>
  <c r="N636" i="20"/>
  <c r="M636" i="20"/>
  <c r="K635" i="20"/>
  <c r="O635" i="20"/>
  <c r="N635" i="20"/>
  <c r="M635" i="20"/>
  <c r="K634" i="20"/>
  <c r="O634" i="20"/>
  <c r="N634" i="20"/>
  <c r="M634" i="20"/>
  <c r="K633" i="20"/>
  <c r="O633" i="20"/>
  <c r="N633" i="20"/>
  <c r="M633" i="20"/>
  <c r="K632" i="20"/>
  <c r="O632" i="20"/>
  <c r="N632" i="20"/>
  <c r="M632" i="20"/>
  <c r="K631" i="20"/>
  <c r="O631" i="20"/>
  <c r="N631" i="20"/>
  <c r="M631" i="20"/>
  <c r="K630" i="20"/>
  <c r="O630" i="20"/>
  <c r="N630" i="20"/>
  <c r="M630" i="20"/>
  <c r="K629" i="20"/>
  <c r="O629" i="20"/>
  <c r="N629" i="20"/>
  <c r="M629" i="20"/>
  <c r="K628" i="20"/>
  <c r="O628" i="20"/>
  <c r="N628" i="20"/>
  <c r="M628" i="20"/>
  <c r="K627" i="20"/>
  <c r="O627" i="20"/>
  <c r="N627" i="20"/>
  <c r="M627" i="20"/>
  <c r="K626" i="20"/>
  <c r="O626" i="20"/>
  <c r="N626" i="20"/>
  <c r="M626" i="20"/>
  <c r="K625" i="20"/>
  <c r="O625" i="20"/>
  <c r="N625" i="20"/>
  <c r="M625" i="20"/>
  <c r="K624" i="20"/>
  <c r="O624" i="20"/>
  <c r="N624" i="20"/>
  <c r="M624" i="20"/>
  <c r="K623" i="20"/>
  <c r="O623" i="20"/>
  <c r="N623" i="20"/>
  <c r="M623" i="20"/>
  <c r="K622" i="20"/>
  <c r="O622" i="20"/>
  <c r="N622" i="20"/>
  <c r="M622" i="20"/>
  <c r="K621" i="20"/>
  <c r="O621" i="20"/>
  <c r="N621" i="20"/>
  <c r="M621" i="20"/>
  <c r="K620" i="20"/>
  <c r="O620" i="20"/>
  <c r="N620" i="20"/>
  <c r="M620" i="20"/>
  <c r="K619" i="20"/>
  <c r="O619" i="20"/>
  <c r="N619" i="20"/>
  <c r="M619" i="20"/>
  <c r="K618" i="20"/>
  <c r="O618" i="20"/>
  <c r="N618" i="20"/>
  <c r="M618" i="20"/>
  <c r="K617" i="20"/>
  <c r="O617" i="20"/>
  <c r="N617" i="20"/>
  <c r="M617" i="20"/>
  <c r="K616" i="20"/>
  <c r="O616" i="20"/>
  <c r="N616" i="20"/>
  <c r="M616" i="20"/>
  <c r="K615" i="20"/>
  <c r="O615" i="20"/>
  <c r="N615" i="20"/>
  <c r="M615" i="20"/>
  <c r="K614" i="20"/>
  <c r="O614" i="20"/>
  <c r="N614" i="20"/>
  <c r="M614" i="20"/>
  <c r="K613" i="20"/>
  <c r="O613" i="20"/>
  <c r="N613" i="20"/>
  <c r="M613" i="20"/>
  <c r="K612" i="20"/>
  <c r="O612" i="20"/>
  <c r="N612" i="20"/>
  <c r="M612" i="20"/>
  <c r="K611" i="20"/>
  <c r="O611" i="20"/>
  <c r="N611" i="20"/>
  <c r="M611" i="20"/>
  <c r="K610" i="20"/>
  <c r="O610" i="20"/>
  <c r="N610" i="20"/>
  <c r="M610" i="20"/>
  <c r="K609" i="20"/>
  <c r="O609" i="20"/>
  <c r="N609" i="20"/>
  <c r="M609" i="20"/>
  <c r="K608" i="20"/>
  <c r="O608" i="20"/>
  <c r="N608" i="20"/>
  <c r="M608" i="20"/>
  <c r="K607" i="20"/>
  <c r="O607" i="20"/>
  <c r="N607" i="20"/>
  <c r="M607" i="20"/>
  <c r="K606" i="20"/>
  <c r="O606" i="20"/>
  <c r="N606" i="20"/>
  <c r="M606" i="20"/>
  <c r="K605" i="20"/>
  <c r="O605" i="20"/>
  <c r="N605" i="20"/>
  <c r="M605" i="20"/>
  <c r="K604" i="20"/>
  <c r="O604" i="20"/>
  <c r="N604" i="20"/>
  <c r="M604" i="20"/>
  <c r="K603" i="20"/>
  <c r="O603" i="20"/>
  <c r="N603" i="20"/>
  <c r="M603" i="20"/>
  <c r="K602" i="20"/>
  <c r="O602" i="20"/>
  <c r="N602" i="20"/>
  <c r="M602" i="20"/>
  <c r="K601" i="20"/>
  <c r="O601" i="20"/>
  <c r="N601" i="20"/>
  <c r="M601" i="20"/>
  <c r="K600" i="20"/>
  <c r="O600" i="20"/>
  <c r="N600" i="20"/>
  <c r="M600" i="20"/>
  <c r="K599" i="20"/>
  <c r="O599" i="20"/>
  <c r="N599" i="20"/>
  <c r="M599" i="20"/>
  <c r="K598" i="20"/>
  <c r="O598" i="20"/>
  <c r="N598" i="20"/>
  <c r="M598" i="20"/>
  <c r="K597" i="20"/>
  <c r="O597" i="20"/>
  <c r="N597" i="20"/>
  <c r="M597" i="20"/>
  <c r="K596" i="20"/>
  <c r="O596" i="20"/>
  <c r="N596" i="20"/>
  <c r="M596" i="20"/>
  <c r="K595" i="20"/>
  <c r="O595" i="20"/>
  <c r="N595" i="20"/>
  <c r="M595" i="20"/>
  <c r="K594" i="20"/>
  <c r="O594" i="20"/>
  <c r="N594" i="20"/>
  <c r="M594" i="20"/>
  <c r="K593" i="20"/>
  <c r="O593" i="20"/>
  <c r="N593" i="20"/>
  <c r="M593" i="20"/>
  <c r="K592" i="20"/>
  <c r="O592" i="20"/>
  <c r="N592" i="20"/>
  <c r="M592" i="20"/>
  <c r="K591" i="20"/>
  <c r="O591" i="20"/>
  <c r="N591" i="20"/>
  <c r="M591" i="20"/>
  <c r="K590" i="20"/>
  <c r="O590" i="20"/>
  <c r="N590" i="20"/>
  <c r="M590" i="20"/>
  <c r="K589" i="20"/>
  <c r="O589" i="20"/>
  <c r="N589" i="20"/>
  <c r="M589" i="20"/>
  <c r="K588" i="20"/>
  <c r="O588" i="20"/>
  <c r="N588" i="20"/>
  <c r="M588" i="20"/>
  <c r="K587" i="20"/>
  <c r="O587" i="20"/>
  <c r="N587" i="20"/>
  <c r="M587" i="20"/>
  <c r="K586" i="20"/>
  <c r="O586" i="20"/>
  <c r="N586" i="20"/>
  <c r="M586" i="20"/>
  <c r="K585" i="20"/>
  <c r="O585" i="20"/>
  <c r="N585" i="20"/>
  <c r="M585" i="20"/>
  <c r="K584" i="20"/>
  <c r="O584" i="20"/>
  <c r="N584" i="20"/>
  <c r="M584" i="20"/>
  <c r="K583" i="20"/>
  <c r="O583" i="20"/>
  <c r="N583" i="20"/>
  <c r="M583" i="20"/>
  <c r="K582" i="20"/>
  <c r="O582" i="20"/>
  <c r="N582" i="20"/>
  <c r="M582" i="20"/>
  <c r="K581" i="20"/>
  <c r="O581" i="20"/>
  <c r="N581" i="20"/>
  <c r="M581" i="20"/>
  <c r="K580" i="20"/>
  <c r="O580" i="20"/>
  <c r="N580" i="20"/>
  <c r="M580" i="20"/>
  <c r="K579" i="20"/>
  <c r="O579" i="20"/>
  <c r="N579" i="20"/>
  <c r="M579" i="20"/>
  <c r="K578" i="20"/>
  <c r="O578" i="20"/>
  <c r="N578" i="20"/>
  <c r="M578" i="20"/>
  <c r="K577" i="20"/>
  <c r="O577" i="20"/>
  <c r="N577" i="20"/>
  <c r="M577" i="20"/>
  <c r="K576" i="20"/>
  <c r="O576" i="20"/>
  <c r="N576" i="20"/>
  <c r="M576" i="20"/>
  <c r="K575" i="20"/>
  <c r="O575" i="20"/>
  <c r="N575" i="20"/>
  <c r="M575" i="20"/>
  <c r="K574" i="20"/>
  <c r="O574" i="20"/>
  <c r="N574" i="20"/>
  <c r="M574" i="20"/>
  <c r="K573" i="20"/>
  <c r="O573" i="20"/>
  <c r="N573" i="20"/>
  <c r="M573" i="20"/>
  <c r="K572" i="20"/>
  <c r="O572" i="20"/>
  <c r="N572" i="20"/>
  <c r="M572" i="20"/>
  <c r="K571" i="20"/>
  <c r="O571" i="20"/>
  <c r="N571" i="20"/>
  <c r="M571" i="20"/>
  <c r="K570" i="20"/>
  <c r="O570" i="20"/>
  <c r="N570" i="20"/>
  <c r="M570" i="20"/>
  <c r="K569" i="20"/>
  <c r="O569" i="20"/>
  <c r="N569" i="20"/>
  <c r="M569" i="20"/>
  <c r="K568" i="20"/>
  <c r="O568" i="20"/>
  <c r="N568" i="20"/>
  <c r="M568" i="20"/>
  <c r="K567" i="20"/>
  <c r="O567" i="20"/>
  <c r="N567" i="20"/>
  <c r="M567" i="20"/>
  <c r="K566" i="20"/>
  <c r="O566" i="20"/>
  <c r="N566" i="20"/>
  <c r="M566" i="20"/>
  <c r="K565" i="20"/>
  <c r="O565" i="20"/>
  <c r="N565" i="20"/>
  <c r="M565" i="20"/>
  <c r="K564" i="20"/>
  <c r="O564" i="20"/>
  <c r="N564" i="20"/>
  <c r="M564" i="20"/>
  <c r="K563" i="20"/>
  <c r="O563" i="20"/>
  <c r="N563" i="20"/>
  <c r="M563" i="20"/>
  <c r="K562" i="20"/>
  <c r="O562" i="20"/>
  <c r="N562" i="20"/>
  <c r="M562" i="20"/>
  <c r="K561" i="20"/>
  <c r="O561" i="20"/>
  <c r="N561" i="20"/>
  <c r="M561" i="20"/>
  <c r="K560" i="20"/>
  <c r="O560" i="20"/>
  <c r="N560" i="20"/>
  <c r="M560" i="20"/>
  <c r="K559" i="20"/>
  <c r="O559" i="20"/>
  <c r="N559" i="20"/>
  <c r="M559" i="20"/>
  <c r="K558" i="20"/>
  <c r="O558" i="20"/>
  <c r="N558" i="20"/>
  <c r="M558" i="20"/>
  <c r="K557" i="20"/>
  <c r="O557" i="20"/>
  <c r="N557" i="20"/>
  <c r="M557" i="20"/>
  <c r="K556" i="20"/>
  <c r="O556" i="20"/>
  <c r="N556" i="20"/>
  <c r="M556" i="20"/>
  <c r="K555" i="20"/>
  <c r="O555" i="20"/>
  <c r="N555" i="20"/>
  <c r="M555" i="20"/>
  <c r="K554" i="20"/>
  <c r="O554" i="20"/>
  <c r="N554" i="20"/>
  <c r="M554" i="20"/>
  <c r="K553" i="20"/>
  <c r="O553" i="20"/>
  <c r="N553" i="20"/>
  <c r="M553" i="20"/>
  <c r="K552" i="20"/>
  <c r="O552" i="20"/>
  <c r="N552" i="20"/>
  <c r="M552" i="20"/>
  <c r="K551" i="20"/>
  <c r="O551" i="20"/>
  <c r="N551" i="20"/>
  <c r="M551" i="20"/>
  <c r="K550" i="20"/>
  <c r="O550" i="20"/>
  <c r="N550" i="20"/>
  <c r="M550" i="20"/>
  <c r="K549" i="20"/>
  <c r="O549" i="20"/>
  <c r="N549" i="20"/>
  <c r="M549" i="20"/>
  <c r="K548" i="20"/>
  <c r="O548" i="20"/>
  <c r="N548" i="20"/>
  <c r="M548" i="20"/>
  <c r="K547" i="20"/>
  <c r="O547" i="20"/>
  <c r="N547" i="20"/>
  <c r="M547" i="20"/>
  <c r="K546" i="20"/>
  <c r="O546" i="20"/>
  <c r="N546" i="20"/>
  <c r="M546" i="20"/>
  <c r="K545" i="20"/>
  <c r="O545" i="20"/>
  <c r="N545" i="20"/>
  <c r="M545" i="20"/>
  <c r="K544" i="20"/>
  <c r="O544" i="20"/>
  <c r="N544" i="20"/>
  <c r="M544" i="20"/>
  <c r="K543" i="20"/>
  <c r="O543" i="20"/>
  <c r="N543" i="20"/>
  <c r="M543" i="20"/>
  <c r="K542" i="20"/>
  <c r="O542" i="20"/>
  <c r="N542" i="20"/>
  <c r="M542" i="20"/>
  <c r="K541" i="20"/>
  <c r="O541" i="20"/>
  <c r="N541" i="20"/>
  <c r="M541" i="20"/>
  <c r="K540" i="20"/>
  <c r="O540" i="20"/>
  <c r="N540" i="20"/>
  <c r="M540" i="20"/>
  <c r="K539" i="20"/>
  <c r="O539" i="20"/>
  <c r="N539" i="20"/>
  <c r="M539" i="20"/>
  <c r="K538" i="20"/>
  <c r="O538" i="20"/>
  <c r="N538" i="20"/>
  <c r="M538" i="20"/>
  <c r="K537" i="20"/>
  <c r="O537" i="20"/>
  <c r="N537" i="20"/>
  <c r="M537" i="20"/>
  <c r="K536" i="20"/>
  <c r="O536" i="20"/>
  <c r="N536" i="20"/>
  <c r="M536" i="20"/>
  <c r="K535" i="20"/>
  <c r="O535" i="20"/>
  <c r="N535" i="20"/>
  <c r="M535" i="20"/>
  <c r="K534" i="20"/>
  <c r="O534" i="20"/>
  <c r="N534" i="20"/>
  <c r="M534" i="20"/>
  <c r="K533" i="20"/>
  <c r="O533" i="20"/>
  <c r="N533" i="20"/>
  <c r="M533" i="20"/>
  <c r="K532" i="20"/>
  <c r="O532" i="20"/>
  <c r="N532" i="20"/>
  <c r="M532" i="20"/>
  <c r="K531" i="20"/>
  <c r="O531" i="20"/>
  <c r="N531" i="20"/>
  <c r="M531" i="20"/>
  <c r="K530" i="20"/>
  <c r="O530" i="20"/>
  <c r="N530" i="20"/>
  <c r="M530" i="20"/>
  <c r="K529" i="20"/>
  <c r="O529" i="20"/>
  <c r="N529" i="20"/>
  <c r="M529" i="20"/>
  <c r="K528" i="20"/>
  <c r="O528" i="20"/>
  <c r="N528" i="20"/>
  <c r="M528" i="20"/>
  <c r="K527" i="20"/>
  <c r="O527" i="20"/>
  <c r="N527" i="20"/>
  <c r="M527" i="20"/>
  <c r="K526" i="20"/>
  <c r="O526" i="20"/>
  <c r="N526" i="20"/>
  <c r="M526" i="20"/>
  <c r="K525" i="20"/>
  <c r="O525" i="20"/>
  <c r="N525" i="20"/>
  <c r="M525" i="20"/>
  <c r="K524" i="20"/>
  <c r="O524" i="20"/>
  <c r="N524" i="20"/>
  <c r="M524" i="20"/>
  <c r="K523" i="20"/>
  <c r="O523" i="20"/>
  <c r="N523" i="20"/>
  <c r="M523" i="20"/>
  <c r="K522" i="20"/>
  <c r="O522" i="20"/>
  <c r="N522" i="20"/>
  <c r="M522" i="20"/>
  <c r="K521" i="20"/>
  <c r="O521" i="20"/>
  <c r="N521" i="20"/>
  <c r="M521" i="20"/>
  <c r="K520" i="20"/>
  <c r="O520" i="20"/>
  <c r="N520" i="20"/>
  <c r="M520" i="20"/>
  <c r="K519" i="20"/>
  <c r="O519" i="20"/>
  <c r="N519" i="20"/>
  <c r="M519" i="20"/>
  <c r="K518" i="20"/>
  <c r="O518" i="20"/>
  <c r="N518" i="20"/>
  <c r="M518" i="20"/>
  <c r="K517" i="20"/>
  <c r="O517" i="20"/>
  <c r="N517" i="20"/>
  <c r="M517" i="20"/>
  <c r="K516" i="20"/>
  <c r="O516" i="20"/>
  <c r="N516" i="20"/>
  <c r="M516" i="20"/>
  <c r="K515" i="20"/>
  <c r="O515" i="20"/>
  <c r="N515" i="20"/>
  <c r="M515" i="20"/>
  <c r="K514" i="20"/>
  <c r="O514" i="20"/>
  <c r="N514" i="20"/>
  <c r="M514" i="20"/>
  <c r="K513" i="20"/>
  <c r="O513" i="20"/>
  <c r="N513" i="20"/>
  <c r="M513" i="20"/>
  <c r="K512" i="20"/>
  <c r="O512" i="20"/>
  <c r="N512" i="20"/>
  <c r="M512" i="20"/>
  <c r="K511" i="20"/>
  <c r="O511" i="20"/>
  <c r="N511" i="20"/>
  <c r="M511" i="20"/>
  <c r="K510" i="20"/>
  <c r="O510" i="20"/>
  <c r="N510" i="20"/>
  <c r="M510" i="20"/>
  <c r="K509" i="20"/>
  <c r="O509" i="20"/>
  <c r="N509" i="20"/>
  <c r="M509" i="20"/>
  <c r="K508" i="20"/>
  <c r="O508" i="20"/>
  <c r="N508" i="20"/>
  <c r="M508" i="20"/>
  <c r="K507" i="20"/>
  <c r="O507" i="20"/>
  <c r="N507" i="20"/>
  <c r="M507" i="20"/>
  <c r="K506" i="20"/>
  <c r="O506" i="20"/>
  <c r="N506" i="20"/>
  <c r="M506" i="20"/>
  <c r="K505" i="20"/>
  <c r="O505" i="20"/>
  <c r="N505" i="20"/>
  <c r="M505" i="20"/>
  <c r="K504" i="20"/>
  <c r="O504" i="20"/>
  <c r="N504" i="20"/>
  <c r="M504" i="20"/>
  <c r="K503" i="20"/>
  <c r="O503" i="20"/>
  <c r="N503" i="20"/>
  <c r="M503" i="20"/>
  <c r="K502" i="20"/>
  <c r="O502" i="20"/>
  <c r="N502" i="20"/>
  <c r="M502" i="20"/>
  <c r="K501" i="20"/>
  <c r="O501" i="20"/>
  <c r="N501" i="20"/>
  <c r="M501" i="20"/>
  <c r="K500" i="20"/>
  <c r="O500" i="20"/>
  <c r="N500" i="20"/>
  <c r="M500" i="20"/>
  <c r="K499" i="20"/>
  <c r="O499" i="20"/>
  <c r="N499" i="20"/>
  <c r="M499" i="20"/>
  <c r="K498" i="20"/>
  <c r="O498" i="20"/>
  <c r="N498" i="20"/>
  <c r="M498" i="20"/>
  <c r="K497" i="20"/>
  <c r="O497" i="20"/>
  <c r="N497" i="20"/>
  <c r="M497" i="20"/>
  <c r="K496" i="20"/>
  <c r="O496" i="20"/>
  <c r="N496" i="20"/>
  <c r="M496" i="20"/>
  <c r="K495" i="20"/>
  <c r="O495" i="20"/>
  <c r="N495" i="20"/>
  <c r="M495" i="20"/>
  <c r="K494" i="20"/>
  <c r="O494" i="20"/>
  <c r="N494" i="20"/>
  <c r="M494" i="20"/>
  <c r="K493" i="20"/>
  <c r="O493" i="20"/>
  <c r="N493" i="20"/>
  <c r="M493" i="20"/>
  <c r="K492" i="20"/>
  <c r="O492" i="20"/>
  <c r="N492" i="20"/>
  <c r="M492" i="20"/>
  <c r="K491" i="20"/>
  <c r="O491" i="20"/>
  <c r="N491" i="20"/>
  <c r="M491" i="20"/>
  <c r="K490" i="20"/>
  <c r="O490" i="20"/>
  <c r="N490" i="20"/>
  <c r="M490" i="20"/>
  <c r="K489" i="20"/>
  <c r="O489" i="20"/>
  <c r="N489" i="20"/>
  <c r="M489" i="20"/>
  <c r="K488" i="20"/>
  <c r="O488" i="20"/>
  <c r="N488" i="20"/>
  <c r="M488" i="20"/>
  <c r="K487" i="20"/>
  <c r="O487" i="20"/>
  <c r="N487" i="20"/>
  <c r="M487" i="20"/>
  <c r="K486" i="20"/>
  <c r="O486" i="20"/>
  <c r="N486" i="20"/>
  <c r="M486" i="20"/>
  <c r="K485" i="20"/>
  <c r="O485" i="20"/>
  <c r="N485" i="20"/>
  <c r="M485" i="20"/>
  <c r="K484" i="20"/>
  <c r="O484" i="20"/>
  <c r="N484" i="20"/>
  <c r="M484" i="20"/>
  <c r="K483" i="20"/>
  <c r="O483" i="20"/>
  <c r="N483" i="20"/>
  <c r="M483" i="20"/>
  <c r="K482" i="20"/>
  <c r="O482" i="20"/>
  <c r="N482" i="20"/>
  <c r="M482" i="20"/>
  <c r="K481" i="20"/>
  <c r="O481" i="20"/>
  <c r="N481" i="20"/>
  <c r="M481" i="20"/>
  <c r="K480" i="20"/>
  <c r="O480" i="20"/>
  <c r="N480" i="20"/>
  <c r="M480" i="20"/>
  <c r="K479" i="20"/>
  <c r="O479" i="20"/>
  <c r="N479" i="20"/>
  <c r="M479" i="20"/>
  <c r="K478" i="20"/>
  <c r="O478" i="20"/>
  <c r="N478" i="20"/>
  <c r="M478" i="20"/>
  <c r="K477" i="20"/>
  <c r="O477" i="20"/>
  <c r="N477" i="20"/>
  <c r="M477" i="20"/>
  <c r="K476" i="20"/>
  <c r="O476" i="20"/>
  <c r="N476" i="20"/>
  <c r="M476" i="20"/>
  <c r="K475" i="20"/>
  <c r="O475" i="20"/>
  <c r="N475" i="20"/>
  <c r="M475" i="20"/>
  <c r="K474" i="20"/>
  <c r="O474" i="20"/>
  <c r="N474" i="20"/>
  <c r="M474" i="20"/>
  <c r="K473" i="20"/>
  <c r="O473" i="20"/>
  <c r="N473" i="20"/>
  <c r="M473" i="20"/>
  <c r="K472" i="20"/>
  <c r="O472" i="20"/>
  <c r="N472" i="20"/>
  <c r="M472" i="20"/>
  <c r="K471" i="20"/>
  <c r="O471" i="20"/>
  <c r="N471" i="20"/>
  <c r="M471" i="20"/>
  <c r="K470" i="20"/>
  <c r="O470" i="20"/>
  <c r="N470" i="20"/>
  <c r="M470" i="20"/>
  <c r="K469" i="20"/>
  <c r="O469" i="20"/>
  <c r="N469" i="20"/>
  <c r="M469" i="20"/>
  <c r="K468" i="20"/>
  <c r="O468" i="20"/>
  <c r="N468" i="20"/>
  <c r="M468" i="20"/>
  <c r="K467" i="20"/>
  <c r="O467" i="20"/>
  <c r="N467" i="20"/>
  <c r="M467" i="20"/>
  <c r="K466" i="20"/>
  <c r="O466" i="20"/>
  <c r="N466" i="20"/>
  <c r="M466" i="20"/>
  <c r="K465" i="20"/>
  <c r="O465" i="20"/>
  <c r="N465" i="20"/>
  <c r="M465" i="20"/>
  <c r="K464" i="20"/>
  <c r="O464" i="20"/>
  <c r="N464" i="20"/>
  <c r="M464" i="20"/>
  <c r="K463" i="20"/>
  <c r="O463" i="20"/>
  <c r="N463" i="20"/>
  <c r="M463" i="20"/>
  <c r="K462" i="20"/>
  <c r="O462" i="20"/>
  <c r="N462" i="20"/>
  <c r="M462" i="20"/>
  <c r="K461" i="20"/>
  <c r="O461" i="20"/>
  <c r="N461" i="20"/>
  <c r="M461" i="20"/>
  <c r="K460" i="20"/>
  <c r="O460" i="20"/>
  <c r="N460" i="20"/>
  <c r="M460" i="20"/>
  <c r="K459" i="20"/>
  <c r="O459" i="20"/>
  <c r="N459" i="20"/>
  <c r="M459" i="20"/>
  <c r="K458" i="20"/>
  <c r="O458" i="20"/>
  <c r="N458" i="20"/>
  <c r="M458" i="20"/>
  <c r="K457" i="20"/>
  <c r="O457" i="20"/>
  <c r="N457" i="20"/>
  <c r="M457" i="20"/>
  <c r="K456" i="20"/>
  <c r="O456" i="20"/>
  <c r="N456" i="20"/>
  <c r="M456" i="20"/>
  <c r="K455" i="20"/>
  <c r="O455" i="20"/>
  <c r="N455" i="20"/>
  <c r="M455" i="20"/>
  <c r="K454" i="20"/>
  <c r="O454" i="20"/>
  <c r="N454" i="20"/>
  <c r="M454" i="20"/>
  <c r="K453" i="20"/>
  <c r="O453" i="20"/>
  <c r="N453" i="20"/>
  <c r="M453" i="20"/>
  <c r="K452" i="20"/>
  <c r="O452" i="20"/>
  <c r="N452" i="20"/>
  <c r="M452" i="20"/>
  <c r="K451" i="20"/>
  <c r="O451" i="20"/>
  <c r="N451" i="20"/>
  <c r="M451" i="20"/>
  <c r="K450" i="20"/>
  <c r="O450" i="20"/>
  <c r="N450" i="20"/>
  <c r="M450" i="20"/>
  <c r="K449" i="20"/>
  <c r="O449" i="20"/>
  <c r="N449" i="20"/>
  <c r="M449" i="20"/>
  <c r="K448" i="20"/>
  <c r="O448" i="20"/>
  <c r="N448" i="20"/>
  <c r="M448" i="20"/>
  <c r="K447" i="20"/>
  <c r="O447" i="20"/>
  <c r="N447" i="20"/>
  <c r="M447" i="20"/>
  <c r="K446" i="20"/>
  <c r="O446" i="20"/>
  <c r="N446" i="20"/>
  <c r="M446" i="20"/>
  <c r="K445" i="20"/>
  <c r="O445" i="20"/>
  <c r="N445" i="20"/>
  <c r="M445" i="20"/>
  <c r="K444" i="20"/>
  <c r="O444" i="20"/>
  <c r="N444" i="20"/>
  <c r="M444" i="20"/>
  <c r="K443" i="20"/>
  <c r="O443" i="20"/>
  <c r="N443" i="20"/>
  <c r="M443" i="20"/>
  <c r="K442" i="20"/>
  <c r="O442" i="20"/>
  <c r="N442" i="20"/>
  <c r="M442" i="20"/>
  <c r="K441" i="20"/>
  <c r="O441" i="20"/>
  <c r="N441" i="20"/>
  <c r="M441" i="20"/>
  <c r="K440" i="20"/>
  <c r="O440" i="20"/>
  <c r="N440" i="20"/>
  <c r="M440" i="20"/>
  <c r="K439" i="20"/>
  <c r="O439" i="20"/>
  <c r="N439" i="20"/>
  <c r="M439" i="20"/>
  <c r="K438" i="20"/>
  <c r="O438" i="20"/>
  <c r="N438" i="20"/>
  <c r="M438" i="20"/>
  <c r="K437" i="20"/>
  <c r="O437" i="20"/>
  <c r="N437" i="20"/>
  <c r="M437" i="20"/>
  <c r="K436" i="20"/>
  <c r="O436" i="20"/>
  <c r="N436" i="20"/>
  <c r="M436" i="20"/>
  <c r="K435" i="20"/>
  <c r="O435" i="20"/>
  <c r="N435" i="20"/>
  <c r="M435" i="20"/>
  <c r="K434" i="20"/>
  <c r="O434" i="20"/>
  <c r="N434" i="20"/>
  <c r="M434" i="20"/>
  <c r="K433" i="20"/>
  <c r="O433" i="20"/>
  <c r="N433" i="20"/>
  <c r="M433" i="20"/>
  <c r="K432" i="20"/>
  <c r="O432" i="20"/>
  <c r="N432" i="20"/>
  <c r="M432" i="20"/>
  <c r="K431" i="20"/>
  <c r="O431" i="20"/>
  <c r="N431" i="20"/>
  <c r="M431" i="20"/>
  <c r="K430" i="20"/>
  <c r="O430" i="20"/>
  <c r="N430" i="20"/>
  <c r="M430" i="20"/>
  <c r="K429" i="20"/>
  <c r="O429" i="20"/>
  <c r="N429" i="20"/>
  <c r="M429" i="20"/>
  <c r="K428" i="20"/>
  <c r="O428" i="20"/>
  <c r="N428" i="20"/>
  <c r="M428" i="20"/>
  <c r="K427" i="20"/>
  <c r="O427" i="20"/>
  <c r="N427" i="20"/>
  <c r="M427" i="20"/>
  <c r="K426" i="20"/>
  <c r="O426" i="20"/>
  <c r="N426" i="20"/>
  <c r="M426" i="20"/>
  <c r="K425" i="20"/>
  <c r="O425" i="20"/>
  <c r="N425" i="20"/>
  <c r="M425" i="20"/>
  <c r="K424" i="20"/>
  <c r="O424" i="20"/>
  <c r="N424" i="20"/>
  <c r="M424" i="20"/>
  <c r="K423" i="20"/>
  <c r="O423" i="20"/>
  <c r="N423" i="20"/>
  <c r="M423" i="20"/>
  <c r="K422" i="20"/>
  <c r="O422" i="20"/>
  <c r="N422" i="20"/>
  <c r="M422" i="20"/>
  <c r="K421" i="20"/>
  <c r="O421" i="20"/>
  <c r="N421" i="20"/>
  <c r="M421" i="20"/>
  <c r="K420" i="20"/>
  <c r="O420" i="20"/>
  <c r="N420" i="20"/>
  <c r="M420" i="20"/>
  <c r="K419" i="20"/>
  <c r="O419" i="20"/>
  <c r="N419" i="20"/>
  <c r="M419" i="20"/>
  <c r="K418" i="20"/>
  <c r="O418" i="20"/>
  <c r="N418" i="20"/>
  <c r="M418" i="20"/>
  <c r="K417" i="20"/>
  <c r="O417" i="20"/>
  <c r="N417" i="20"/>
  <c r="M417" i="20"/>
  <c r="K416" i="20"/>
  <c r="O416" i="20"/>
  <c r="N416" i="20"/>
  <c r="M416" i="20"/>
  <c r="K415" i="20"/>
  <c r="O415" i="20"/>
  <c r="N415" i="20"/>
  <c r="M415" i="20"/>
  <c r="K414" i="20"/>
  <c r="O414" i="20"/>
  <c r="N414" i="20"/>
  <c r="M414" i="20"/>
  <c r="K413" i="20"/>
  <c r="O413" i="20"/>
  <c r="N413" i="20"/>
  <c r="M413" i="20"/>
  <c r="K412" i="20"/>
  <c r="O412" i="20"/>
  <c r="N412" i="20"/>
  <c r="M412" i="20"/>
  <c r="K411" i="20"/>
  <c r="O411" i="20"/>
  <c r="N411" i="20"/>
  <c r="M411" i="20"/>
  <c r="K410" i="20"/>
  <c r="O410" i="20"/>
  <c r="N410" i="20"/>
  <c r="M410" i="20"/>
  <c r="K409" i="20"/>
  <c r="O409" i="20"/>
  <c r="N409" i="20"/>
  <c r="M409" i="20"/>
  <c r="K408" i="20"/>
  <c r="O408" i="20"/>
  <c r="N408" i="20"/>
  <c r="M408" i="20"/>
  <c r="K407" i="20"/>
  <c r="O407" i="20"/>
  <c r="N407" i="20"/>
  <c r="M407" i="20"/>
  <c r="K406" i="20"/>
  <c r="O406" i="20"/>
  <c r="N406" i="20"/>
  <c r="M406" i="20"/>
  <c r="K405" i="20"/>
  <c r="O405" i="20"/>
  <c r="N405" i="20"/>
  <c r="M405" i="20"/>
  <c r="K404" i="20"/>
  <c r="O404" i="20"/>
  <c r="N404" i="20"/>
  <c r="M404" i="20"/>
  <c r="K403" i="20"/>
  <c r="O403" i="20"/>
  <c r="N403" i="20"/>
  <c r="M403" i="20"/>
  <c r="K402" i="20"/>
  <c r="O402" i="20"/>
  <c r="N402" i="20"/>
  <c r="M402" i="20"/>
  <c r="K401" i="20"/>
  <c r="O401" i="20"/>
  <c r="N401" i="20"/>
  <c r="M401" i="20"/>
  <c r="K400" i="20"/>
  <c r="O400" i="20"/>
  <c r="N400" i="20"/>
  <c r="M400" i="20"/>
  <c r="K399" i="20"/>
  <c r="O399" i="20"/>
  <c r="N399" i="20"/>
  <c r="M399" i="20"/>
  <c r="K398" i="20"/>
  <c r="O398" i="20"/>
  <c r="N398" i="20"/>
  <c r="M398" i="20"/>
  <c r="K397" i="20"/>
  <c r="O397" i="20"/>
  <c r="N397" i="20"/>
  <c r="M397" i="20"/>
  <c r="K396" i="20"/>
  <c r="O396" i="20"/>
  <c r="N396" i="20"/>
  <c r="M396" i="20"/>
  <c r="K395" i="20"/>
  <c r="O395" i="20"/>
  <c r="N395" i="20"/>
  <c r="M395" i="20"/>
  <c r="K394" i="20"/>
  <c r="O394" i="20"/>
  <c r="N394" i="20"/>
  <c r="M394" i="20"/>
  <c r="K393" i="20"/>
  <c r="O393" i="20"/>
  <c r="N393" i="20"/>
  <c r="M393" i="20"/>
  <c r="K392" i="20"/>
  <c r="O392" i="20"/>
  <c r="N392" i="20"/>
  <c r="M392" i="20"/>
  <c r="K391" i="20"/>
  <c r="O391" i="20"/>
  <c r="N391" i="20"/>
  <c r="M391" i="20"/>
  <c r="K390" i="20"/>
  <c r="O390" i="20"/>
  <c r="N390" i="20"/>
  <c r="M390" i="20"/>
  <c r="K389" i="20"/>
  <c r="O389" i="20"/>
  <c r="N389" i="20"/>
  <c r="M389" i="20"/>
  <c r="K388" i="20"/>
  <c r="O388" i="20"/>
  <c r="N388" i="20"/>
  <c r="M388" i="20"/>
  <c r="K387" i="20"/>
  <c r="O387" i="20"/>
  <c r="N387" i="20"/>
  <c r="M387" i="20"/>
  <c r="K386" i="20"/>
  <c r="O386" i="20"/>
  <c r="N386" i="20"/>
  <c r="M386" i="20"/>
  <c r="K385" i="20"/>
  <c r="O385" i="20"/>
  <c r="N385" i="20"/>
  <c r="M385" i="20"/>
  <c r="K384" i="20"/>
  <c r="O384" i="20"/>
  <c r="N384" i="20"/>
  <c r="M384" i="20"/>
  <c r="K383" i="20"/>
  <c r="O383" i="20"/>
  <c r="N383" i="20"/>
  <c r="M383" i="20"/>
  <c r="K382" i="20"/>
  <c r="O382" i="20"/>
  <c r="N382" i="20"/>
  <c r="M382" i="20"/>
  <c r="K381" i="20"/>
  <c r="O381" i="20"/>
  <c r="N381" i="20"/>
  <c r="M381" i="20"/>
  <c r="K380" i="20"/>
  <c r="O380" i="20"/>
  <c r="N380" i="20"/>
  <c r="M380" i="20"/>
  <c r="K379" i="20"/>
  <c r="O379" i="20"/>
  <c r="N379" i="20"/>
  <c r="M379" i="20"/>
  <c r="K378" i="20"/>
  <c r="O378" i="20"/>
  <c r="N378" i="20"/>
  <c r="M378" i="20"/>
  <c r="K377" i="20"/>
  <c r="O377" i="20"/>
  <c r="N377" i="20"/>
  <c r="M377" i="20"/>
  <c r="K376" i="20"/>
  <c r="O376" i="20"/>
  <c r="N376" i="20"/>
  <c r="M376" i="20"/>
  <c r="K375" i="20"/>
  <c r="O375" i="20"/>
  <c r="N375" i="20"/>
  <c r="M375" i="20"/>
  <c r="K374" i="20"/>
  <c r="O374" i="20"/>
  <c r="N374" i="20"/>
  <c r="M374" i="20"/>
  <c r="K373" i="20"/>
  <c r="O373" i="20"/>
  <c r="N373" i="20"/>
  <c r="M373" i="20"/>
  <c r="K372" i="20"/>
  <c r="O372" i="20"/>
  <c r="N372" i="20"/>
  <c r="M372" i="20"/>
  <c r="K371" i="20"/>
  <c r="O371" i="20"/>
  <c r="N371" i="20"/>
  <c r="M371" i="20"/>
  <c r="K370" i="20"/>
  <c r="O370" i="20"/>
  <c r="N370" i="20"/>
  <c r="M370" i="20"/>
  <c r="K369" i="20"/>
  <c r="O369" i="20"/>
  <c r="N369" i="20"/>
  <c r="M369" i="20"/>
  <c r="K368" i="20"/>
  <c r="O368" i="20"/>
  <c r="N368" i="20"/>
  <c r="M368" i="20"/>
  <c r="K367" i="20"/>
  <c r="O367" i="20"/>
  <c r="N367" i="20"/>
  <c r="M367" i="20"/>
  <c r="K366" i="20"/>
  <c r="O366" i="20"/>
  <c r="N366" i="20"/>
  <c r="M366" i="20"/>
  <c r="K365" i="20"/>
  <c r="O365" i="20"/>
  <c r="N365" i="20"/>
  <c r="M365" i="20"/>
  <c r="K364" i="20"/>
  <c r="O364" i="20"/>
  <c r="N364" i="20"/>
  <c r="M364" i="20"/>
  <c r="K363" i="20"/>
  <c r="O363" i="20"/>
  <c r="N363" i="20"/>
  <c r="M363" i="20"/>
  <c r="K362" i="20"/>
  <c r="O362" i="20"/>
  <c r="N362" i="20"/>
  <c r="M362" i="20"/>
  <c r="K361" i="20"/>
  <c r="O361" i="20"/>
  <c r="N361" i="20"/>
  <c r="M361" i="20"/>
  <c r="K360" i="20"/>
  <c r="O360" i="20"/>
  <c r="N360" i="20"/>
  <c r="M360" i="20"/>
  <c r="K359" i="20"/>
  <c r="O359" i="20"/>
  <c r="N359" i="20"/>
  <c r="M359" i="20"/>
  <c r="K358" i="20"/>
  <c r="O358" i="20"/>
  <c r="N358" i="20"/>
  <c r="M358" i="20"/>
  <c r="K357" i="20"/>
  <c r="O357" i="20"/>
  <c r="N357" i="20"/>
  <c r="M357" i="20"/>
  <c r="K356" i="20"/>
  <c r="O356" i="20"/>
  <c r="N356" i="20"/>
  <c r="M356" i="20"/>
  <c r="K355" i="20"/>
  <c r="O355" i="20"/>
  <c r="N355" i="20"/>
  <c r="M355" i="20"/>
  <c r="K354" i="20"/>
  <c r="O354" i="20"/>
  <c r="N354" i="20"/>
  <c r="M354" i="20"/>
  <c r="K353" i="20"/>
  <c r="O353" i="20"/>
  <c r="N353" i="20"/>
  <c r="M353" i="20"/>
  <c r="K352" i="20"/>
  <c r="O352" i="20"/>
  <c r="N352" i="20"/>
  <c r="M352" i="20"/>
  <c r="K351" i="20"/>
  <c r="O351" i="20"/>
  <c r="N351" i="20"/>
  <c r="M351" i="20"/>
  <c r="K350" i="20"/>
  <c r="O350" i="20"/>
  <c r="N350" i="20"/>
  <c r="M350" i="20"/>
  <c r="K349" i="20"/>
  <c r="O349" i="20"/>
  <c r="N349" i="20"/>
  <c r="M349" i="20"/>
  <c r="K348" i="20"/>
  <c r="O348" i="20"/>
  <c r="N348" i="20"/>
  <c r="M348" i="20"/>
  <c r="K347" i="20"/>
  <c r="O347" i="20"/>
  <c r="N347" i="20"/>
  <c r="M347" i="20"/>
  <c r="K346" i="20"/>
  <c r="O346" i="20"/>
  <c r="N346" i="20"/>
  <c r="M346" i="20"/>
  <c r="K345" i="20"/>
  <c r="O345" i="20"/>
  <c r="N345" i="20"/>
  <c r="M345" i="20"/>
  <c r="K344" i="20"/>
  <c r="O344" i="20"/>
  <c r="N344" i="20"/>
  <c r="M344" i="20"/>
  <c r="K343" i="20"/>
  <c r="O343" i="20"/>
  <c r="N343" i="20"/>
  <c r="M343" i="20"/>
  <c r="K342" i="20"/>
  <c r="O342" i="20"/>
  <c r="N342" i="20"/>
  <c r="M342" i="20"/>
  <c r="K341" i="20"/>
  <c r="O341" i="20"/>
  <c r="N341" i="20"/>
  <c r="M341" i="20"/>
  <c r="K340" i="20"/>
  <c r="O340" i="20"/>
  <c r="N340" i="20"/>
  <c r="M340" i="20"/>
  <c r="K339" i="20"/>
  <c r="O339" i="20"/>
  <c r="N339" i="20"/>
  <c r="M339" i="20"/>
  <c r="K338" i="20"/>
  <c r="O338" i="20"/>
  <c r="N338" i="20"/>
  <c r="M338" i="20"/>
  <c r="K337" i="20"/>
  <c r="O337" i="20"/>
  <c r="N337" i="20"/>
  <c r="M337" i="20"/>
  <c r="K336" i="20"/>
  <c r="O336" i="20"/>
  <c r="N336" i="20"/>
  <c r="M336" i="20"/>
  <c r="K335" i="20"/>
  <c r="O335" i="20"/>
  <c r="N335" i="20"/>
  <c r="M335" i="20"/>
  <c r="K334" i="20"/>
  <c r="O334" i="20"/>
  <c r="N334" i="20"/>
  <c r="M334" i="20"/>
  <c r="K333" i="20"/>
  <c r="O333" i="20"/>
  <c r="N333" i="20"/>
  <c r="M333" i="20"/>
  <c r="K332" i="20"/>
  <c r="O332" i="20"/>
  <c r="N332" i="20"/>
  <c r="M332" i="20"/>
  <c r="K331" i="20"/>
  <c r="O331" i="20"/>
  <c r="N331" i="20"/>
  <c r="M331" i="20"/>
  <c r="K330" i="20"/>
  <c r="O330" i="20"/>
  <c r="N330" i="20"/>
  <c r="M330" i="20"/>
  <c r="K329" i="20"/>
  <c r="O329" i="20"/>
  <c r="N329" i="20"/>
  <c r="M329" i="20"/>
  <c r="K328" i="20"/>
  <c r="O328" i="20"/>
  <c r="N328" i="20"/>
  <c r="M328" i="20"/>
  <c r="K327" i="20"/>
  <c r="O327" i="20"/>
  <c r="N327" i="20"/>
  <c r="M327" i="20"/>
  <c r="K326" i="20"/>
  <c r="O326" i="20"/>
  <c r="N326" i="20"/>
  <c r="M326" i="20"/>
  <c r="K325" i="20"/>
  <c r="O325" i="20"/>
  <c r="N325" i="20"/>
  <c r="M325" i="20"/>
  <c r="K324" i="20"/>
  <c r="O324" i="20"/>
  <c r="N324" i="20"/>
  <c r="M324" i="20"/>
  <c r="K323" i="20"/>
  <c r="O323" i="20"/>
  <c r="N323" i="20"/>
  <c r="M323" i="20"/>
  <c r="K322" i="20"/>
  <c r="O322" i="20"/>
  <c r="N322" i="20"/>
  <c r="M322" i="20"/>
  <c r="K321" i="20"/>
  <c r="O321" i="20"/>
  <c r="N321" i="20"/>
  <c r="M321" i="20"/>
  <c r="K320" i="20"/>
  <c r="O320" i="20"/>
  <c r="N320" i="20"/>
  <c r="M320" i="20"/>
  <c r="K319" i="20"/>
  <c r="O319" i="20"/>
  <c r="N319" i="20"/>
  <c r="M319" i="20"/>
  <c r="K318" i="20"/>
  <c r="O318" i="20"/>
  <c r="N318" i="20"/>
  <c r="M318" i="20"/>
  <c r="K317" i="20"/>
  <c r="O317" i="20"/>
  <c r="N317" i="20"/>
  <c r="M317" i="20"/>
  <c r="K316" i="20"/>
  <c r="O316" i="20"/>
  <c r="N316" i="20"/>
  <c r="M316" i="20"/>
  <c r="K315" i="20"/>
  <c r="O315" i="20"/>
  <c r="N315" i="20"/>
  <c r="M315" i="20"/>
  <c r="K314" i="20"/>
  <c r="O314" i="20"/>
  <c r="N314" i="20"/>
  <c r="M314" i="20"/>
  <c r="K313" i="20"/>
  <c r="O313" i="20"/>
  <c r="N313" i="20"/>
  <c r="M313" i="20"/>
  <c r="K312" i="20"/>
  <c r="O312" i="20"/>
  <c r="N312" i="20"/>
  <c r="M312" i="20"/>
  <c r="K311" i="20"/>
  <c r="O311" i="20"/>
  <c r="N311" i="20"/>
  <c r="M311" i="20"/>
  <c r="K310" i="20"/>
  <c r="O310" i="20"/>
  <c r="N310" i="20"/>
  <c r="M310" i="20"/>
  <c r="K309" i="20"/>
  <c r="O309" i="20"/>
  <c r="N309" i="20"/>
  <c r="M309" i="20"/>
  <c r="K308" i="20"/>
  <c r="O308" i="20"/>
  <c r="N308" i="20"/>
  <c r="M308" i="20"/>
  <c r="K307" i="20"/>
  <c r="O307" i="20"/>
  <c r="N307" i="20"/>
  <c r="M307" i="20"/>
  <c r="K306" i="20"/>
  <c r="O306" i="20"/>
  <c r="N306" i="20"/>
  <c r="M306" i="20"/>
  <c r="K305" i="20"/>
  <c r="O305" i="20"/>
  <c r="N305" i="20"/>
  <c r="M305" i="20"/>
  <c r="K304" i="20"/>
  <c r="O304" i="20"/>
  <c r="N304" i="20"/>
  <c r="M304" i="20"/>
  <c r="K303" i="20"/>
  <c r="O303" i="20"/>
  <c r="N303" i="20"/>
  <c r="M303" i="20"/>
  <c r="K302" i="20"/>
  <c r="O302" i="20"/>
  <c r="N302" i="20"/>
  <c r="M302" i="20"/>
  <c r="K301" i="20"/>
  <c r="O301" i="20"/>
  <c r="N301" i="20"/>
  <c r="M301" i="20"/>
  <c r="K300" i="20"/>
  <c r="O300" i="20"/>
  <c r="N300" i="20"/>
  <c r="M300" i="20"/>
  <c r="K299" i="20"/>
  <c r="O299" i="20"/>
  <c r="N299" i="20"/>
  <c r="M299" i="20"/>
  <c r="K298" i="20"/>
  <c r="O298" i="20"/>
  <c r="N298" i="20"/>
  <c r="M298" i="20"/>
  <c r="K297" i="20"/>
  <c r="O297" i="20"/>
  <c r="N297" i="20"/>
  <c r="M297" i="20"/>
  <c r="K296" i="20"/>
  <c r="O296" i="20"/>
  <c r="N296" i="20"/>
  <c r="M296" i="20"/>
  <c r="K295" i="20"/>
  <c r="O295" i="20"/>
  <c r="N295" i="20"/>
  <c r="M295" i="20"/>
  <c r="K294" i="20"/>
  <c r="O294" i="20"/>
  <c r="N294" i="20"/>
  <c r="M294" i="20"/>
  <c r="K293" i="20"/>
  <c r="O293" i="20"/>
  <c r="N293" i="20"/>
  <c r="M293" i="20"/>
  <c r="K292" i="20"/>
  <c r="O292" i="20"/>
  <c r="N292" i="20"/>
  <c r="M292" i="20"/>
  <c r="K291" i="20"/>
  <c r="O291" i="20"/>
  <c r="N291" i="20"/>
  <c r="M291" i="20"/>
  <c r="K290" i="20"/>
  <c r="O290" i="20"/>
  <c r="N290" i="20"/>
  <c r="M290" i="20"/>
  <c r="K289" i="20"/>
  <c r="O289" i="20"/>
  <c r="N289" i="20"/>
  <c r="M289" i="20"/>
  <c r="K288" i="20"/>
  <c r="O288" i="20"/>
  <c r="N288" i="20"/>
  <c r="M288" i="20"/>
  <c r="K287" i="20"/>
  <c r="O287" i="20"/>
  <c r="N287" i="20"/>
  <c r="M287" i="20"/>
  <c r="K286" i="20"/>
  <c r="O286" i="20"/>
  <c r="N286" i="20"/>
  <c r="M286" i="20"/>
  <c r="K285" i="20"/>
  <c r="O285" i="20"/>
  <c r="N285" i="20"/>
  <c r="M285" i="20"/>
  <c r="K284" i="20"/>
  <c r="O284" i="20"/>
  <c r="N284" i="20"/>
  <c r="M284" i="20"/>
  <c r="K283" i="20"/>
  <c r="O283" i="20"/>
  <c r="N283" i="20"/>
  <c r="M283" i="20"/>
  <c r="K282" i="20"/>
  <c r="O282" i="20"/>
  <c r="N282" i="20"/>
  <c r="M282" i="20"/>
  <c r="K281" i="20"/>
  <c r="O281" i="20"/>
  <c r="N281" i="20"/>
  <c r="M281" i="20"/>
  <c r="K280" i="20"/>
  <c r="O280" i="20"/>
  <c r="N280" i="20"/>
  <c r="M280" i="20"/>
  <c r="K279" i="20"/>
  <c r="O279" i="20"/>
  <c r="N279" i="20"/>
  <c r="M279" i="20"/>
  <c r="K278" i="20"/>
  <c r="O278" i="20"/>
  <c r="N278" i="20"/>
  <c r="M278" i="20"/>
  <c r="K277" i="20"/>
  <c r="O277" i="20"/>
  <c r="N277" i="20"/>
  <c r="M277" i="20"/>
  <c r="K276" i="20"/>
  <c r="O276" i="20"/>
  <c r="N276" i="20"/>
  <c r="M276" i="20"/>
  <c r="K275" i="20"/>
  <c r="O275" i="20"/>
  <c r="N275" i="20"/>
  <c r="M275" i="20"/>
  <c r="K274" i="20"/>
  <c r="O274" i="20"/>
  <c r="N274" i="20"/>
  <c r="M274" i="20"/>
  <c r="K273" i="20"/>
  <c r="O273" i="20"/>
  <c r="N273" i="20"/>
  <c r="M273" i="20"/>
  <c r="K272" i="20"/>
  <c r="O272" i="20"/>
  <c r="N272" i="20"/>
  <c r="M272" i="20"/>
  <c r="K271" i="20"/>
  <c r="O271" i="20"/>
  <c r="N271" i="20"/>
  <c r="M271" i="20"/>
  <c r="K270" i="20"/>
  <c r="O270" i="20"/>
  <c r="N270" i="20"/>
  <c r="M270" i="20"/>
  <c r="K269" i="20"/>
  <c r="O269" i="20"/>
  <c r="N269" i="20"/>
  <c r="M269" i="20"/>
  <c r="K268" i="20"/>
  <c r="O268" i="20"/>
  <c r="N268" i="20"/>
  <c r="M268" i="20"/>
  <c r="K267" i="20"/>
  <c r="O267" i="20"/>
  <c r="N267" i="20"/>
  <c r="M267" i="20"/>
  <c r="K266" i="20"/>
  <c r="O266" i="20"/>
  <c r="N266" i="20"/>
  <c r="M266" i="20"/>
  <c r="K265" i="20"/>
  <c r="O265" i="20"/>
  <c r="N265" i="20"/>
  <c r="M265" i="20"/>
  <c r="K264" i="20"/>
  <c r="O264" i="20"/>
  <c r="N264" i="20"/>
  <c r="M264" i="20"/>
  <c r="K263" i="20"/>
  <c r="O263" i="20"/>
  <c r="N263" i="20"/>
  <c r="M263" i="20"/>
  <c r="K262" i="20"/>
  <c r="O262" i="20"/>
  <c r="N262" i="20"/>
  <c r="M262" i="20"/>
  <c r="K261" i="20"/>
  <c r="O261" i="20"/>
  <c r="N261" i="20"/>
  <c r="M261" i="20"/>
  <c r="K260" i="20"/>
  <c r="O260" i="20"/>
  <c r="N260" i="20"/>
  <c r="M260" i="20"/>
  <c r="K259" i="20"/>
  <c r="O259" i="20"/>
  <c r="N259" i="20"/>
  <c r="M259" i="20"/>
  <c r="K258" i="20"/>
  <c r="O258" i="20"/>
  <c r="N258" i="20"/>
  <c r="M258" i="20"/>
  <c r="K257" i="20"/>
  <c r="O257" i="20"/>
  <c r="N257" i="20"/>
  <c r="M257" i="20"/>
  <c r="K256" i="20"/>
  <c r="O256" i="20"/>
  <c r="N256" i="20"/>
  <c r="M256" i="20"/>
  <c r="K255" i="20"/>
  <c r="O255" i="20"/>
  <c r="N255" i="20"/>
  <c r="M255" i="20"/>
  <c r="K254" i="20"/>
  <c r="O254" i="20"/>
  <c r="N254" i="20"/>
  <c r="M254" i="20"/>
  <c r="K253" i="20"/>
  <c r="O253" i="20"/>
  <c r="N253" i="20"/>
  <c r="M253" i="20"/>
  <c r="K252" i="20"/>
  <c r="O252" i="20"/>
  <c r="N252" i="20"/>
  <c r="M252" i="20"/>
  <c r="K251" i="20"/>
  <c r="O251" i="20"/>
  <c r="N251" i="20"/>
  <c r="M251" i="20"/>
  <c r="K250" i="20"/>
  <c r="O250" i="20"/>
  <c r="N250" i="20"/>
  <c r="M250" i="20"/>
  <c r="K249" i="20"/>
  <c r="O249" i="20"/>
  <c r="N249" i="20"/>
  <c r="M249" i="20"/>
  <c r="K248" i="20"/>
  <c r="O248" i="20"/>
  <c r="N248" i="20"/>
  <c r="M248" i="20"/>
  <c r="K247" i="20"/>
  <c r="O247" i="20"/>
  <c r="N247" i="20"/>
  <c r="M247" i="20"/>
  <c r="K246" i="20"/>
  <c r="O246" i="20"/>
  <c r="N246" i="20"/>
  <c r="M246" i="20"/>
  <c r="K245" i="20"/>
  <c r="O245" i="20"/>
  <c r="N245" i="20"/>
  <c r="M245" i="20"/>
  <c r="K244" i="20"/>
  <c r="O244" i="20"/>
  <c r="N244" i="20"/>
  <c r="M244" i="20"/>
  <c r="K243" i="20"/>
  <c r="O243" i="20"/>
  <c r="N243" i="20"/>
  <c r="M243" i="20"/>
  <c r="K242" i="20"/>
  <c r="O242" i="20"/>
  <c r="N242" i="20"/>
  <c r="M242" i="20"/>
  <c r="K241" i="20"/>
  <c r="O241" i="20"/>
  <c r="N241" i="20"/>
  <c r="M241" i="20"/>
  <c r="K240" i="20"/>
  <c r="O240" i="20"/>
  <c r="N240" i="20"/>
  <c r="M240" i="20"/>
  <c r="K239" i="20"/>
  <c r="O239" i="20"/>
  <c r="N239" i="20"/>
  <c r="M239" i="20"/>
  <c r="K238" i="20"/>
  <c r="O238" i="20"/>
  <c r="N238" i="20"/>
  <c r="M238" i="20"/>
  <c r="K237" i="20"/>
  <c r="O237" i="20"/>
  <c r="N237" i="20"/>
  <c r="M237" i="20"/>
  <c r="K236" i="20"/>
  <c r="O236" i="20"/>
  <c r="N236" i="20"/>
  <c r="M236" i="20"/>
  <c r="K235" i="20"/>
  <c r="O235" i="20"/>
  <c r="N235" i="20"/>
  <c r="M235" i="20"/>
  <c r="K234" i="20"/>
  <c r="O234" i="20"/>
  <c r="N234" i="20"/>
  <c r="M234" i="20"/>
  <c r="K233" i="20"/>
  <c r="O233" i="20"/>
  <c r="N233" i="20"/>
  <c r="M233" i="20"/>
  <c r="K232" i="20"/>
  <c r="O232" i="20"/>
  <c r="N232" i="20"/>
  <c r="M232" i="20"/>
  <c r="K231" i="20"/>
  <c r="O231" i="20"/>
  <c r="N231" i="20"/>
  <c r="M231" i="20"/>
  <c r="K230" i="20"/>
  <c r="O230" i="20"/>
  <c r="N230" i="20"/>
  <c r="M230" i="20"/>
  <c r="K229" i="20"/>
  <c r="O229" i="20"/>
  <c r="N229" i="20"/>
  <c r="M229" i="20"/>
  <c r="K228" i="20"/>
  <c r="O228" i="20"/>
  <c r="N228" i="20"/>
  <c r="M228" i="20"/>
  <c r="K227" i="20"/>
  <c r="O227" i="20"/>
  <c r="N227" i="20"/>
  <c r="M227" i="20"/>
  <c r="K226" i="20"/>
  <c r="O226" i="20"/>
  <c r="N226" i="20"/>
  <c r="M226" i="20"/>
  <c r="K225" i="20"/>
  <c r="O225" i="20"/>
  <c r="N225" i="20"/>
  <c r="M225" i="20"/>
  <c r="K224" i="20"/>
  <c r="O224" i="20"/>
  <c r="N224" i="20"/>
  <c r="M224" i="20"/>
  <c r="K223" i="20"/>
  <c r="O223" i="20"/>
  <c r="N223" i="20"/>
  <c r="M223" i="20"/>
  <c r="K222" i="20"/>
  <c r="O222" i="20"/>
  <c r="N222" i="20"/>
  <c r="M222" i="20"/>
  <c r="K221" i="20"/>
  <c r="O221" i="20"/>
  <c r="N221" i="20"/>
  <c r="M221" i="20"/>
  <c r="K220" i="20"/>
  <c r="O220" i="20"/>
  <c r="N220" i="20"/>
  <c r="M220" i="20"/>
  <c r="K219" i="20"/>
  <c r="O219" i="20"/>
  <c r="N219" i="20"/>
  <c r="M219" i="20"/>
  <c r="K218" i="20"/>
  <c r="O218" i="20"/>
  <c r="N218" i="20"/>
  <c r="M218" i="20"/>
  <c r="K217" i="20"/>
  <c r="O217" i="20"/>
  <c r="N217" i="20"/>
  <c r="M217" i="20"/>
  <c r="K216" i="20"/>
  <c r="O216" i="20"/>
  <c r="N216" i="20"/>
  <c r="M216" i="20"/>
  <c r="K215" i="20"/>
  <c r="O215" i="20"/>
  <c r="N215" i="20"/>
  <c r="M215" i="20"/>
  <c r="K214" i="20"/>
  <c r="O214" i="20"/>
  <c r="N214" i="20"/>
  <c r="M214" i="20"/>
  <c r="K213" i="20"/>
  <c r="O213" i="20"/>
  <c r="N213" i="20"/>
  <c r="M213" i="20"/>
  <c r="K212" i="20"/>
  <c r="O212" i="20"/>
  <c r="N212" i="20"/>
  <c r="M212" i="20"/>
  <c r="K211" i="20"/>
  <c r="O211" i="20"/>
  <c r="N211" i="20"/>
  <c r="M211" i="20"/>
  <c r="K210" i="20"/>
  <c r="O210" i="20"/>
  <c r="N210" i="20"/>
  <c r="M210" i="20"/>
  <c r="K209" i="20"/>
  <c r="O209" i="20"/>
  <c r="N209" i="20"/>
  <c r="M209" i="20"/>
  <c r="K208" i="20"/>
  <c r="O208" i="20"/>
  <c r="N208" i="20"/>
  <c r="M208" i="20"/>
  <c r="K207" i="20"/>
  <c r="O207" i="20"/>
  <c r="N207" i="20"/>
  <c r="M207" i="20"/>
  <c r="K206" i="20"/>
  <c r="O206" i="20"/>
  <c r="N206" i="20"/>
  <c r="M206" i="20"/>
  <c r="K205" i="20"/>
  <c r="O205" i="20"/>
  <c r="N205" i="20"/>
  <c r="M205" i="20"/>
  <c r="K204" i="20"/>
  <c r="O204" i="20"/>
  <c r="N204" i="20"/>
  <c r="M204" i="20"/>
  <c r="K203" i="20"/>
  <c r="O203" i="20"/>
  <c r="N203" i="20"/>
  <c r="M203" i="20"/>
  <c r="K202" i="20"/>
  <c r="O202" i="20"/>
  <c r="N202" i="20"/>
  <c r="M202" i="20"/>
  <c r="K201" i="20"/>
  <c r="O201" i="20"/>
  <c r="N201" i="20"/>
  <c r="M201" i="20"/>
  <c r="K200" i="20"/>
  <c r="O200" i="20"/>
  <c r="N200" i="20"/>
  <c r="M200" i="20"/>
  <c r="K199" i="20"/>
  <c r="O199" i="20"/>
  <c r="N199" i="20"/>
  <c r="M199" i="20"/>
  <c r="K198" i="20"/>
  <c r="O198" i="20"/>
  <c r="N198" i="20"/>
  <c r="M198" i="20"/>
  <c r="K197" i="20"/>
  <c r="O197" i="20"/>
  <c r="N197" i="20"/>
  <c r="M197" i="20"/>
  <c r="K196" i="20"/>
  <c r="O196" i="20"/>
  <c r="N196" i="20"/>
  <c r="M196" i="20"/>
  <c r="K195" i="20"/>
  <c r="O195" i="20"/>
  <c r="N195" i="20"/>
  <c r="M195" i="20"/>
  <c r="K194" i="20"/>
  <c r="O194" i="20"/>
  <c r="N194" i="20"/>
  <c r="M194" i="20"/>
  <c r="K193" i="20"/>
  <c r="O193" i="20"/>
  <c r="N193" i="20"/>
  <c r="M193" i="20"/>
  <c r="K192" i="20"/>
  <c r="O192" i="20"/>
  <c r="N192" i="20"/>
  <c r="M192" i="20"/>
  <c r="K191" i="20"/>
  <c r="O191" i="20"/>
  <c r="N191" i="20"/>
  <c r="M191" i="20"/>
  <c r="K190" i="20"/>
  <c r="O190" i="20"/>
  <c r="N190" i="20"/>
  <c r="M190" i="20"/>
  <c r="K189" i="20"/>
  <c r="O189" i="20"/>
  <c r="N189" i="20"/>
  <c r="M189" i="20"/>
  <c r="K188" i="20"/>
  <c r="O188" i="20"/>
  <c r="N188" i="20"/>
  <c r="M188" i="20"/>
  <c r="K187" i="20"/>
  <c r="O187" i="20"/>
  <c r="N187" i="20"/>
  <c r="M187" i="20"/>
  <c r="K186" i="20"/>
  <c r="O186" i="20"/>
  <c r="N186" i="20"/>
  <c r="M186" i="20"/>
  <c r="K185" i="20"/>
  <c r="O185" i="20"/>
  <c r="N185" i="20"/>
  <c r="M185" i="20"/>
  <c r="K184" i="20"/>
  <c r="O184" i="20"/>
  <c r="N184" i="20"/>
  <c r="M184" i="20"/>
  <c r="K183" i="20"/>
  <c r="O183" i="20"/>
  <c r="N183" i="20"/>
  <c r="M183" i="20"/>
  <c r="K182" i="20"/>
  <c r="O182" i="20"/>
  <c r="N182" i="20"/>
  <c r="M182" i="20"/>
  <c r="K181" i="20"/>
  <c r="O181" i="20"/>
  <c r="N181" i="20"/>
  <c r="M181" i="20"/>
  <c r="K180" i="20"/>
  <c r="O180" i="20"/>
  <c r="N180" i="20"/>
  <c r="M180" i="20"/>
  <c r="K179" i="20"/>
  <c r="O179" i="20"/>
  <c r="N179" i="20"/>
  <c r="M179" i="20"/>
  <c r="K178" i="20"/>
  <c r="O178" i="20"/>
  <c r="N178" i="20"/>
  <c r="M178" i="20"/>
  <c r="K177" i="20"/>
  <c r="O177" i="20"/>
  <c r="N177" i="20"/>
  <c r="M177" i="20"/>
  <c r="K176" i="20"/>
  <c r="O176" i="20"/>
  <c r="N176" i="20"/>
  <c r="M176" i="20"/>
  <c r="K175" i="20"/>
  <c r="O175" i="20"/>
  <c r="N175" i="20"/>
  <c r="M175" i="20"/>
  <c r="K174" i="20"/>
  <c r="O174" i="20"/>
  <c r="N174" i="20"/>
  <c r="M174" i="20"/>
  <c r="K173" i="20"/>
  <c r="O173" i="20"/>
  <c r="N173" i="20"/>
  <c r="M173" i="20"/>
  <c r="K172" i="20"/>
  <c r="O172" i="20"/>
  <c r="N172" i="20"/>
  <c r="M172" i="20"/>
  <c r="K171" i="20"/>
  <c r="O171" i="20"/>
  <c r="N171" i="20"/>
  <c r="M171" i="20"/>
  <c r="K170" i="20"/>
  <c r="O170" i="20"/>
  <c r="N170" i="20"/>
  <c r="M170" i="20"/>
  <c r="K169" i="20"/>
  <c r="O169" i="20"/>
  <c r="N169" i="20"/>
  <c r="M169" i="20"/>
  <c r="K168" i="20"/>
  <c r="O168" i="20"/>
  <c r="N168" i="20"/>
  <c r="M168" i="20"/>
  <c r="K167" i="20"/>
  <c r="O167" i="20"/>
  <c r="N167" i="20"/>
  <c r="M167" i="20"/>
  <c r="K166" i="20"/>
  <c r="O166" i="20"/>
  <c r="N166" i="20"/>
  <c r="M166" i="20"/>
  <c r="K165" i="20"/>
  <c r="O165" i="20"/>
  <c r="N165" i="20"/>
  <c r="M165" i="20"/>
  <c r="K164" i="20"/>
  <c r="O164" i="20"/>
  <c r="N164" i="20"/>
  <c r="M164" i="20"/>
  <c r="K163" i="20"/>
  <c r="O163" i="20"/>
  <c r="N163" i="20"/>
  <c r="M163" i="20"/>
  <c r="K162" i="20"/>
  <c r="O162" i="20"/>
  <c r="N162" i="20"/>
  <c r="M162" i="20"/>
  <c r="K161" i="20"/>
  <c r="O161" i="20"/>
  <c r="N161" i="20"/>
  <c r="M161" i="20"/>
  <c r="K160" i="20"/>
  <c r="O160" i="20"/>
  <c r="N160" i="20"/>
  <c r="M160" i="20"/>
  <c r="K159" i="20"/>
  <c r="O159" i="20"/>
  <c r="N159" i="20"/>
  <c r="M159" i="20"/>
  <c r="K158" i="20"/>
  <c r="O158" i="20"/>
  <c r="N158" i="20"/>
  <c r="M158" i="20"/>
  <c r="K157" i="20"/>
  <c r="O157" i="20"/>
  <c r="N157" i="20"/>
  <c r="M157" i="20"/>
  <c r="K156" i="20"/>
  <c r="O156" i="20"/>
  <c r="N156" i="20"/>
  <c r="M156" i="20"/>
  <c r="K155" i="20"/>
  <c r="O155" i="20"/>
  <c r="N155" i="20"/>
  <c r="M155" i="20"/>
  <c r="K154" i="20"/>
  <c r="O154" i="20"/>
  <c r="N154" i="20"/>
  <c r="M154" i="20"/>
  <c r="K153" i="20"/>
  <c r="O153" i="20"/>
  <c r="N153" i="20"/>
  <c r="M153" i="20"/>
  <c r="K152" i="20"/>
  <c r="O152" i="20"/>
  <c r="N152" i="20"/>
  <c r="M152" i="20"/>
  <c r="K151" i="20"/>
  <c r="O151" i="20"/>
  <c r="N151" i="20"/>
  <c r="M151" i="20"/>
  <c r="K150" i="20"/>
  <c r="O150" i="20"/>
  <c r="N150" i="20"/>
  <c r="M150" i="20"/>
  <c r="K149" i="20"/>
  <c r="O149" i="20"/>
  <c r="N149" i="20"/>
  <c r="M149" i="20"/>
  <c r="K148" i="20"/>
  <c r="O148" i="20"/>
  <c r="N148" i="20"/>
  <c r="M148" i="20"/>
  <c r="K147" i="20"/>
  <c r="O147" i="20"/>
  <c r="N147" i="20"/>
  <c r="M147" i="20"/>
  <c r="K146" i="20"/>
  <c r="O146" i="20"/>
  <c r="N146" i="20"/>
  <c r="M146" i="20"/>
  <c r="K145" i="20"/>
  <c r="O145" i="20"/>
  <c r="N145" i="20"/>
  <c r="M145" i="20"/>
  <c r="K144" i="20"/>
  <c r="O144" i="20"/>
  <c r="N144" i="20"/>
  <c r="M144" i="20"/>
  <c r="K143" i="20"/>
  <c r="O143" i="20"/>
  <c r="N143" i="20"/>
  <c r="M143" i="20"/>
  <c r="K142" i="20"/>
  <c r="O142" i="20"/>
  <c r="N142" i="20"/>
  <c r="M142" i="20"/>
  <c r="K141" i="20"/>
  <c r="O141" i="20"/>
  <c r="N141" i="20"/>
  <c r="M141" i="20"/>
  <c r="K140" i="20"/>
  <c r="O140" i="20"/>
  <c r="N140" i="20"/>
  <c r="M140" i="20"/>
  <c r="K139" i="20"/>
  <c r="O139" i="20"/>
  <c r="N139" i="20"/>
  <c r="M139" i="20"/>
  <c r="K138" i="20"/>
  <c r="O138" i="20"/>
  <c r="N138" i="20"/>
  <c r="M138" i="20"/>
  <c r="K137" i="20"/>
  <c r="O137" i="20"/>
  <c r="N137" i="20"/>
  <c r="M137" i="20"/>
  <c r="K136" i="20"/>
  <c r="O136" i="20"/>
  <c r="N136" i="20"/>
  <c r="M136" i="20"/>
  <c r="K135" i="20"/>
  <c r="O135" i="20"/>
  <c r="N135" i="20"/>
  <c r="M135" i="20"/>
  <c r="K134" i="20"/>
  <c r="O134" i="20"/>
  <c r="N134" i="20"/>
  <c r="M134" i="20"/>
  <c r="K133" i="20"/>
  <c r="O133" i="20"/>
  <c r="N133" i="20"/>
  <c r="M133" i="20"/>
  <c r="K132" i="20"/>
  <c r="O132" i="20"/>
  <c r="N132" i="20"/>
  <c r="M132" i="20"/>
  <c r="K131" i="20"/>
  <c r="O131" i="20"/>
  <c r="N131" i="20"/>
  <c r="M131" i="20"/>
  <c r="K130" i="20"/>
  <c r="O130" i="20"/>
  <c r="N130" i="20"/>
  <c r="M130" i="20"/>
  <c r="K129" i="20"/>
  <c r="O129" i="20"/>
  <c r="N129" i="20"/>
  <c r="M129" i="20"/>
  <c r="K128" i="20"/>
  <c r="O128" i="20"/>
  <c r="N128" i="20"/>
  <c r="M128" i="20"/>
  <c r="K127" i="20"/>
  <c r="O127" i="20"/>
  <c r="N127" i="20"/>
  <c r="M127" i="20"/>
  <c r="K126" i="20"/>
  <c r="O126" i="20"/>
  <c r="N126" i="20"/>
  <c r="M126" i="20"/>
  <c r="K125" i="20"/>
  <c r="O125" i="20"/>
  <c r="N125" i="20"/>
  <c r="M125" i="20"/>
  <c r="K124" i="20"/>
  <c r="O124" i="20"/>
  <c r="N124" i="20"/>
  <c r="M124" i="20"/>
  <c r="K123" i="20"/>
  <c r="O123" i="20"/>
  <c r="N123" i="20"/>
  <c r="M123" i="20"/>
  <c r="K122" i="20"/>
  <c r="O122" i="20"/>
  <c r="N122" i="20"/>
  <c r="M122" i="20"/>
  <c r="K121" i="20"/>
  <c r="O121" i="20"/>
  <c r="N121" i="20"/>
  <c r="M121" i="20"/>
  <c r="K120" i="20"/>
  <c r="O120" i="20"/>
  <c r="N120" i="20"/>
  <c r="M120" i="20"/>
  <c r="K119" i="20"/>
  <c r="O119" i="20"/>
  <c r="N119" i="20"/>
  <c r="M119" i="20"/>
  <c r="K118" i="20"/>
  <c r="O118" i="20"/>
  <c r="N118" i="20"/>
  <c r="M118" i="20"/>
  <c r="K117" i="20"/>
  <c r="O117" i="20"/>
  <c r="N117" i="20"/>
  <c r="M117" i="20"/>
  <c r="K116" i="20"/>
  <c r="O116" i="20"/>
  <c r="N116" i="20"/>
  <c r="M116" i="20"/>
  <c r="K115" i="20"/>
  <c r="O115" i="20"/>
  <c r="N115" i="20"/>
  <c r="M115" i="20"/>
  <c r="K114" i="20"/>
  <c r="O114" i="20"/>
  <c r="N114" i="20"/>
  <c r="M114" i="20"/>
  <c r="K113" i="20"/>
  <c r="O113" i="20"/>
  <c r="N113" i="20"/>
  <c r="M113" i="20"/>
  <c r="K112" i="20"/>
  <c r="O112" i="20"/>
  <c r="N112" i="20"/>
  <c r="M112" i="20"/>
  <c r="K111" i="20"/>
  <c r="O111" i="20"/>
  <c r="N111" i="20"/>
  <c r="M111" i="20"/>
  <c r="K110" i="20"/>
  <c r="O110" i="20"/>
  <c r="N110" i="20"/>
  <c r="M110" i="20"/>
  <c r="K109" i="20"/>
  <c r="O109" i="20"/>
  <c r="N109" i="20"/>
  <c r="M109" i="20"/>
  <c r="K108" i="20"/>
  <c r="O108" i="20"/>
  <c r="N108" i="20"/>
  <c r="M108" i="20"/>
  <c r="K107" i="20"/>
  <c r="O107" i="20"/>
  <c r="N107" i="20"/>
  <c r="M107" i="20"/>
  <c r="K106" i="20"/>
  <c r="O106" i="20"/>
  <c r="N106" i="20"/>
  <c r="M106" i="20"/>
  <c r="K105" i="20"/>
  <c r="O105" i="20"/>
  <c r="N105" i="20"/>
  <c r="M105" i="20"/>
  <c r="K104" i="20"/>
  <c r="O104" i="20"/>
  <c r="N104" i="20"/>
  <c r="M104" i="20"/>
  <c r="K103" i="20"/>
  <c r="O103" i="20"/>
  <c r="N103" i="20"/>
  <c r="M103" i="20"/>
  <c r="K102" i="20"/>
  <c r="O102" i="20"/>
  <c r="N102" i="20"/>
  <c r="M102" i="20"/>
  <c r="K101" i="20"/>
  <c r="O101" i="20"/>
  <c r="N101" i="20"/>
  <c r="M101" i="20"/>
  <c r="K100" i="20"/>
  <c r="O100" i="20"/>
  <c r="N100" i="20"/>
  <c r="M100" i="20"/>
  <c r="K99" i="20"/>
  <c r="O99" i="20"/>
  <c r="N99" i="20"/>
  <c r="M99" i="20"/>
  <c r="K98" i="20"/>
  <c r="O98" i="20"/>
  <c r="N98" i="20"/>
  <c r="M98" i="20"/>
  <c r="K97" i="20"/>
  <c r="O97" i="20"/>
  <c r="N97" i="20"/>
  <c r="M97" i="20"/>
  <c r="K96" i="20"/>
  <c r="O96" i="20"/>
  <c r="N96" i="20"/>
  <c r="M96" i="20"/>
  <c r="K95" i="20"/>
  <c r="O95" i="20"/>
  <c r="N95" i="20"/>
  <c r="M95" i="20"/>
  <c r="K94" i="20"/>
  <c r="O94" i="20"/>
  <c r="N94" i="20"/>
  <c r="M94" i="20"/>
  <c r="K93" i="20"/>
  <c r="O93" i="20"/>
  <c r="N93" i="20"/>
  <c r="M93" i="20"/>
  <c r="K92" i="20"/>
  <c r="O92" i="20"/>
  <c r="N92" i="20"/>
  <c r="M92" i="20"/>
  <c r="K91" i="20"/>
  <c r="O91" i="20"/>
  <c r="N91" i="20"/>
  <c r="M91" i="20"/>
  <c r="K90" i="20"/>
  <c r="O90" i="20"/>
  <c r="N90" i="20"/>
  <c r="M90" i="20"/>
  <c r="K89" i="20"/>
  <c r="O89" i="20"/>
  <c r="N89" i="20"/>
  <c r="M89" i="20"/>
  <c r="K88" i="20"/>
  <c r="O88" i="20"/>
  <c r="N88" i="20"/>
  <c r="M88" i="20"/>
  <c r="K87" i="20"/>
  <c r="O87" i="20"/>
  <c r="N87" i="20"/>
  <c r="M87" i="20"/>
  <c r="K86" i="20"/>
  <c r="O86" i="20"/>
  <c r="N86" i="20"/>
  <c r="M86" i="20"/>
  <c r="K85" i="20"/>
  <c r="O85" i="20"/>
  <c r="N85" i="20"/>
  <c r="M85" i="20"/>
  <c r="K84" i="20"/>
  <c r="O84" i="20"/>
  <c r="N84" i="20"/>
  <c r="M84" i="20"/>
  <c r="K83" i="20"/>
  <c r="O83" i="20"/>
  <c r="N83" i="20"/>
  <c r="M83" i="20"/>
  <c r="K82" i="20"/>
  <c r="O82" i="20"/>
  <c r="N82" i="20"/>
  <c r="M82" i="20"/>
  <c r="K81" i="20"/>
  <c r="O81" i="20"/>
  <c r="N81" i="20"/>
  <c r="M81" i="20"/>
  <c r="K80" i="20"/>
  <c r="O80" i="20"/>
  <c r="N80" i="20"/>
  <c r="M80" i="20"/>
  <c r="K79" i="20"/>
  <c r="O79" i="20"/>
  <c r="N79" i="20"/>
  <c r="M79" i="20"/>
  <c r="K78" i="20"/>
  <c r="O78" i="20"/>
  <c r="N78" i="20"/>
  <c r="M78" i="20"/>
  <c r="K77" i="20"/>
  <c r="O77" i="20"/>
  <c r="N77" i="20"/>
  <c r="M77" i="20"/>
  <c r="K76" i="20"/>
  <c r="O76" i="20"/>
  <c r="N76" i="20"/>
  <c r="M76" i="20"/>
  <c r="K75" i="20"/>
  <c r="O75" i="20"/>
  <c r="N75" i="20"/>
  <c r="M75" i="20"/>
  <c r="K74" i="20"/>
  <c r="O74" i="20"/>
  <c r="N74" i="20"/>
  <c r="M74" i="20"/>
  <c r="K73" i="20"/>
  <c r="O73" i="20"/>
  <c r="N73" i="20"/>
  <c r="M73" i="20"/>
  <c r="K72" i="20"/>
  <c r="O72" i="20"/>
  <c r="N72" i="20"/>
  <c r="M72" i="20"/>
  <c r="K71" i="20"/>
  <c r="O71" i="20"/>
  <c r="N71" i="20"/>
  <c r="M71" i="20"/>
  <c r="K70" i="20"/>
  <c r="O70" i="20"/>
  <c r="N70" i="20"/>
  <c r="M70" i="20"/>
  <c r="K69" i="20"/>
  <c r="O69" i="20"/>
  <c r="N69" i="20"/>
  <c r="M69" i="20"/>
  <c r="K68" i="20"/>
  <c r="O68" i="20"/>
  <c r="N68" i="20"/>
  <c r="M68" i="20"/>
  <c r="K67" i="20"/>
  <c r="O67" i="20"/>
  <c r="N67" i="20"/>
  <c r="M67" i="20"/>
  <c r="K66" i="20"/>
  <c r="O66" i="20"/>
  <c r="N66" i="20"/>
  <c r="M66" i="20"/>
  <c r="K65" i="20"/>
  <c r="O65" i="20"/>
  <c r="N65" i="20"/>
  <c r="M65" i="20"/>
  <c r="K64" i="20"/>
  <c r="O64" i="20"/>
  <c r="N64" i="20"/>
  <c r="M64" i="20"/>
  <c r="K63" i="20"/>
  <c r="O63" i="20"/>
  <c r="N63" i="20"/>
  <c r="M63" i="20"/>
  <c r="K62" i="20"/>
  <c r="O62" i="20"/>
  <c r="N62" i="20"/>
  <c r="M62" i="20"/>
  <c r="K61" i="20"/>
  <c r="O61" i="20"/>
  <c r="N61" i="20"/>
  <c r="M61" i="20"/>
  <c r="K60" i="20"/>
  <c r="O60" i="20"/>
  <c r="N60" i="20"/>
  <c r="M60" i="20"/>
  <c r="K59" i="20"/>
  <c r="O59" i="20"/>
  <c r="N59" i="20"/>
  <c r="M59" i="20"/>
  <c r="K58" i="20"/>
  <c r="O58" i="20"/>
  <c r="N58" i="20"/>
  <c r="M58" i="20"/>
  <c r="K57" i="20"/>
  <c r="O57" i="20"/>
  <c r="N57" i="20"/>
  <c r="M57" i="20"/>
  <c r="K56" i="20"/>
  <c r="O56" i="20"/>
  <c r="N56" i="20"/>
  <c r="M56" i="20"/>
  <c r="K55" i="20"/>
  <c r="O55" i="20"/>
  <c r="N55" i="20"/>
  <c r="M55" i="20"/>
  <c r="K54" i="20"/>
  <c r="O54" i="20"/>
  <c r="N54" i="20"/>
  <c r="M54" i="20"/>
  <c r="K53" i="20"/>
  <c r="O53" i="20"/>
  <c r="N53" i="20"/>
  <c r="M53" i="20"/>
  <c r="K52" i="20"/>
  <c r="O52" i="20"/>
  <c r="N52" i="20"/>
  <c r="M52" i="20"/>
  <c r="K51" i="20"/>
  <c r="O51" i="20"/>
  <c r="N51" i="20"/>
  <c r="M51" i="20"/>
  <c r="K50" i="20"/>
  <c r="O50" i="20"/>
  <c r="N50" i="20"/>
  <c r="M50" i="20"/>
  <c r="K49" i="20"/>
  <c r="O49" i="20"/>
  <c r="N49" i="20"/>
  <c r="M49" i="20"/>
  <c r="K48" i="20"/>
  <c r="O48" i="20"/>
  <c r="N48" i="20"/>
  <c r="M48" i="20"/>
  <c r="K47" i="20"/>
  <c r="O47" i="20"/>
  <c r="N47" i="20"/>
  <c r="M47" i="20"/>
  <c r="K46" i="20"/>
  <c r="O46" i="20"/>
  <c r="N46" i="20"/>
  <c r="M46" i="20"/>
  <c r="K45" i="20"/>
  <c r="O45" i="20"/>
  <c r="N45" i="20"/>
  <c r="M45" i="20"/>
  <c r="K44" i="20"/>
  <c r="O44" i="20"/>
  <c r="N44" i="20"/>
  <c r="M44" i="20"/>
  <c r="K43" i="20"/>
  <c r="O43" i="20"/>
  <c r="N43" i="20"/>
  <c r="M43" i="20"/>
  <c r="K42" i="20"/>
  <c r="M2" i="20"/>
  <c r="M3" i="20"/>
  <c r="M4" i="20"/>
  <c r="M5" i="20"/>
  <c r="N2" i="20"/>
  <c r="O2" i="20"/>
  <c r="N3" i="20"/>
  <c r="O3" i="20"/>
  <c r="N4" i="20"/>
  <c r="O4" i="20"/>
  <c r="N5" i="20"/>
  <c r="O5" i="20"/>
  <c r="M6" i="20"/>
  <c r="N6" i="20"/>
  <c r="O6" i="20"/>
  <c r="M7" i="20"/>
  <c r="N7" i="20"/>
  <c r="O7" i="20"/>
  <c r="M8" i="20"/>
  <c r="N8" i="20"/>
  <c r="O8" i="20"/>
  <c r="M9" i="20"/>
  <c r="N9" i="20"/>
  <c r="O9" i="20"/>
  <c r="M10" i="20"/>
  <c r="N10" i="20"/>
  <c r="O10" i="20"/>
  <c r="M11" i="20"/>
  <c r="N11" i="20"/>
  <c r="O11" i="20"/>
  <c r="M12" i="20"/>
  <c r="N12" i="20"/>
  <c r="O12" i="20"/>
  <c r="M13" i="20"/>
  <c r="N13" i="20"/>
  <c r="O13" i="20"/>
  <c r="M14" i="20"/>
  <c r="N14" i="20"/>
  <c r="O14" i="20"/>
  <c r="M15" i="20"/>
  <c r="N15" i="20"/>
  <c r="O15" i="20"/>
  <c r="M16" i="20"/>
  <c r="N16" i="20"/>
  <c r="O16" i="20"/>
  <c r="M17" i="20"/>
  <c r="N17" i="20"/>
  <c r="O17" i="20"/>
  <c r="M18" i="20"/>
  <c r="N18" i="20"/>
  <c r="O18" i="20"/>
  <c r="M19" i="20"/>
  <c r="N19" i="20"/>
  <c r="O19" i="20"/>
  <c r="M20" i="20"/>
  <c r="N20" i="20"/>
  <c r="O20" i="20"/>
  <c r="M21" i="20"/>
  <c r="N21" i="20"/>
  <c r="O21" i="20"/>
  <c r="M22" i="20"/>
  <c r="N22" i="20"/>
  <c r="O22" i="20"/>
  <c r="M23" i="20"/>
  <c r="N23" i="20"/>
  <c r="O23" i="20"/>
  <c r="M24" i="20"/>
  <c r="N24" i="20"/>
  <c r="O24" i="20"/>
  <c r="M25" i="20"/>
  <c r="N25" i="20"/>
  <c r="O25" i="20"/>
  <c r="M26" i="20"/>
  <c r="N26" i="20"/>
  <c r="O26" i="20"/>
  <c r="M27" i="20"/>
  <c r="N27" i="20"/>
  <c r="O27" i="20"/>
  <c r="M28" i="20"/>
  <c r="N28" i="20"/>
  <c r="O28" i="20"/>
  <c r="M29" i="20"/>
  <c r="N29" i="20"/>
  <c r="O29" i="20"/>
  <c r="M30" i="20"/>
  <c r="N30" i="20"/>
  <c r="O30" i="20"/>
  <c r="M31" i="20"/>
  <c r="N31" i="20"/>
  <c r="O31" i="20"/>
  <c r="M32" i="20"/>
  <c r="N32" i="20"/>
  <c r="O32" i="20"/>
  <c r="M33" i="20"/>
  <c r="N33" i="20"/>
  <c r="O33" i="20"/>
  <c r="M34" i="20"/>
  <c r="N34" i="20"/>
  <c r="O34" i="20"/>
  <c r="M35" i="20"/>
  <c r="N35" i="20"/>
  <c r="O35" i="20"/>
  <c r="M36" i="20"/>
  <c r="N36" i="20"/>
  <c r="O36" i="20"/>
  <c r="M37" i="20"/>
  <c r="N37" i="20"/>
  <c r="O37" i="20"/>
  <c r="M38" i="20"/>
  <c r="N38" i="20"/>
  <c r="O38" i="20"/>
  <c r="M39" i="20"/>
  <c r="N39" i="20"/>
  <c r="O39" i="20"/>
  <c r="M40" i="20"/>
  <c r="N40" i="20"/>
  <c r="O40" i="20"/>
  <c r="M41" i="20"/>
  <c r="N41" i="20"/>
  <c r="O41" i="20"/>
  <c r="M42" i="20"/>
  <c r="N42" i="20"/>
  <c r="O42" i="20"/>
  <c r="R42" i="20" a="1"/>
  <c r="R42" i="20"/>
  <c r="S42" i="20"/>
  <c r="T42" i="20"/>
  <c r="U42" i="20"/>
  <c r="V42" i="20"/>
  <c r="R43" i="20"/>
  <c r="S43" i="20"/>
  <c r="T43" i="20"/>
  <c r="U43" i="20"/>
  <c r="V43" i="20"/>
  <c r="R44" i="20"/>
  <c r="S44" i="20"/>
  <c r="T44" i="20"/>
  <c r="U44" i="20"/>
  <c r="V44" i="20"/>
  <c r="R45" i="20"/>
  <c r="S45" i="20"/>
  <c r="T45" i="20"/>
  <c r="U45" i="20"/>
  <c r="V45" i="20"/>
  <c r="R46" i="20"/>
  <c r="S46" i="20"/>
  <c r="T46" i="20"/>
  <c r="U46" i="20"/>
  <c r="V46" i="20"/>
  <c r="K41" i="20"/>
  <c r="U41" i="20"/>
  <c r="M1" i="20"/>
  <c r="T41" i="20"/>
  <c r="N1" i="20"/>
  <c r="S41" i="20"/>
  <c r="O1" i="20"/>
  <c r="R41" i="20"/>
  <c r="K40" i="20"/>
  <c r="K39" i="20"/>
  <c r="K38" i="20"/>
  <c r="K37" i="20"/>
  <c r="K36" i="20"/>
  <c r="K35" i="20"/>
  <c r="K34" i="20"/>
  <c r="R34" i="20" a="1"/>
  <c r="R34" i="20"/>
  <c r="S34" i="20"/>
  <c r="T34" i="20"/>
  <c r="U34" i="20"/>
  <c r="V34" i="20"/>
  <c r="R35" i="20"/>
  <c r="S35" i="20"/>
  <c r="T35" i="20"/>
  <c r="U35" i="20"/>
  <c r="V35" i="20"/>
  <c r="R36" i="20"/>
  <c r="S36" i="20"/>
  <c r="T36" i="20"/>
  <c r="U36" i="20"/>
  <c r="V36" i="20"/>
  <c r="R37" i="20"/>
  <c r="S37" i="20"/>
  <c r="T37" i="20"/>
  <c r="U37" i="20"/>
  <c r="V37" i="20"/>
  <c r="R38" i="20"/>
  <c r="S38" i="20"/>
  <c r="T38" i="20"/>
  <c r="U38" i="20"/>
  <c r="V38" i="20"/>
  <c r="K33" i="20"/>
  <c r="U33" i="20"/>
  <c r="T33" i="20"/>
  <c r="S33" i="20"/>
  <c r="R33" i="20"/>
  <c r="K32" i="20"/>
  <c r="K31" i="20"/>
  <c r="K30" i="20"/>
  <c r="K29" i="20"/>
  <c r="K28" i="20"/>
  <c r="K27" i="20"/>
  <c r="K26" i="20"/>
  <c r="R26" i="20" a="1"/>
  <c r="R26" i="20"/>
  <c r="S26" i="20"/>
  <c r="T26" i="20"/>
  <c r="U26" i="20"/>
  <c r="V26" i="20"/>
  <c r="R27" i="20"/>
  <c r="S27" i="20"/>
  <c r="T27" i="20"/>
  <c r="U27" i="20"/>
  <c r="V27" i="20"/>
  <c r="R28" i="20"/>
  <c r="S28" i="20"/>
  <c r="T28" i="20"/>
  <c r="U28" i="20"/>
  <c r="V28" i="20"/>
  <c r="R29" i="20"/>
  <c r="S29" i="20"/>
  <c r="T29" i="20"/>
  <c r="U29" i="20"/>
  <c r="V29" i="20"/>
  <c r="R30" i="20"/>
  <c r="S30" i="20"/>
  <c r="T30" i="20"/>
  <c r="U30" i="20"/>
  <c r="V30" i="20"/>
  <c r="K25" i="20"/>
  <c r="U25" i="20"/>
  <c r="T25" i="20"/>
  <c r="S25" i="20"/>
  <c r="R25" i="20"/>
  <c r="K24" i="20"/>
  <c r="K23" i="20"/>
  <c r="K22" i="20"/>
  <c r="K21" i="20"/>
  <c r="K20" i="20"/>
  <c r="K19" i="20"/>
  <c r="K18" i="20"/>
  <c r="R18" i="20" a="1"/>
  <c r="R18" i="20"/>
  <c r="S18" i="20"/>
  <c r="T18" i="20"/>
  <c r="U18" i="20"/>
  <c r="V18" i="20"/>
  <c r="R19" i="20"/>
  <c r="S19" i="20"/>
  <c r="T19" i="20"/>
  <c r="U19" i="20"/>
  <c r="V19" i="20"/>
  <c r="R20" i="20"/>
  <c r="S20" i="20"/>
  <c r="T20" i="20"/>
  <c r="U20" i="20"/>
  <c r="V20" i="20"/>
  <c r="R21" i="20"/>
  <c r="S21" i="20"/>
  <c r="T21" i="20"/>
  <c r="U21" i="20"/>
  <c r="V21" i="20"/>
  <c r="R22" i="20"/>
  <c r="S22" i="20"/>
  <c r="T22" i="20"/>
  <c r="U22" i="20"/>
  <c r="V22" i="20"/>
  <c r="K17" i="20"/>
  <c r="U17" i="20"/>
  <c r="T17" i="20"/>
  <c r="S17" i="20"/>
  <c r="R17" i="20"/>
  <c r="K16" i="20"/>
  <c r="K15" i="20"/>
  <c r="K14" i="20"/>
  <c r="K13" i="20"/>
  <c r="K12" i="20"/>
  <c r="K11" i="20"/>
  <c r="K10" i="20"/>
  <c r="R10" i="20" a="1"/>
  <c r="R10" i="20"/>
  <c r="S10" i="20"/>
  <c r="T10" i="20"/>
  <c r="U10" i="20"/>
  <c r="R11" i="20"/>
  <c r="S11" i="20"/>
  <c r="T11" i="20"/>
  <c r="U11" i="20"/>
  <c r="R12" i="20"/>
  <c r="S12" i="20"/>
  <c r="T12" i="20"/>
  <c r="U12" i="20"/>
  <c r="R13" i="20"/>
  <c r="S13" i="20"/>
  <c r="T13" i="20"/>
  <c r="U13" i="20"/>
  <c r="K9" i="20"/>
  <c r="K8" i="20"/>
  <c r="K7" i="20"/>
  <c r="K6" i="20"/>
  <c r="K2" i="20"/>
  <c r="K3" i="20"/>
  <c r="K4" i="20"/>
  <c r="K5" i="20"/>
  <c r="S6" i="20"/>
  <c r="S2" i="20" a="1"/>
  <c r="S5" i="20"/>
  <c r="R5" i="20"/>
  <c r="S4" i="20"/>
  <c r="R4" i="20"/>
  <c r="S3" i="20"/>
  <c r="R3" i="20"/>
  <c r="S2" i="20"/>
  <c r="R2" i="20"/>
  <c r="E19" i="19"/>
  <c r="E18" i="19"/>
  <c r="E17" i="19"/>
  <c r="C19" i="19"/>
  <c r="C18" i="19"/>
  <c r="C17" i="19"/>
  <c r="D17" i="19"/>
  <c r="D18" i="19"/>
  <c r="D19" i="19"/>
  <c r="D20" i="19"/>
  <c r="E20" i="19"/>
  <c r="C20" i="19"/>
  <c r="E13" i="19"/>
  <c r="D13" i="19"/>
  <c r="C13" i="19"/>
  <c r="E5" i="19"/>
  <c r="D5" i="19"/>
  <c r="C5" i="19"/>
  <c r="L26" i="15" a="1"/>
  <c r="M27" i="15"/>
  <c r="J27" i="15"/>
  <c r="L26" i="15"/>
  <c r="I26" i="15"/>
  <c r="M26" i="15"/>
  <c r="L27" i="15"/>
  <c r="Y10" i="16"/>
  <c r="U4" i="16"/>
  <c r="J4" i="16"/>
  <c r="C3" i="16"/>
  <c r="D3" i="16"/>
  <c r="E3" i="16"/>
  <c r="C4" i="16"/>
  <c r="D4" i="16"/>
  <c r="E4" i="16"/>
  <c r="F4" i="16"/>
  <c r="K4" i="16"/>
  <c r="V4" i="16"/>
  <c r="J5" i="16"/>
  <c r="C5" i="16"/>
  <c r="D5" i="16"/>
  <c r="E5" i="16"/>
  <c r="F5" i="16"/>
  <c r="K5" i="16"/>
  <c r="U5" i="16"/>
  <c r="V5" i="16"/>
  <c r="J6" i="16"/>
  <c r="C6" i="16"/>
  <c r="D6" i="16"/>
  <c r="E6" i="16"/>
  <c r="F6" i="16"/>
  <c r="K6" i="16"/>
  <c r="U6" i="16"/>
  <c r="V6" i="16"/>
  <c r="J7" i="16"/>
  <c r="C7" i="16"/>
  <c r="D7" i="16"/>
  <c r="E7" i="16"/>
  <c r="F7" i="16"/>
  <c r="K7" i="16"/>
  <c r="U7" i="16"/>
  <c r="V7" i="16"/>
  <c r="J8" i="16"/>
  <c r="C8" i="16"/>
  <c r="D8" i="16"/>
  <c r="E8" i="16"/>
  <c r="F8" i="16"/>
  <c r="K8" i="16"/>
  <c r="U8" i="16"/>
  <c r="V8" i="16"/>
  <c r="J9" i="16"/>
  <c r="C9" i="16"/>
  <c r="D9" i="16"/>
  <c r="E9" i="16"/>
  <c r="F9" i="16"/>
  <c r="K9" i="16"/>
  <c r="U9" i="16"/>
  <c r="V9" i="16"/>
  <c r="J10" i="16"/>
  <c r="C10" i="16"/>
  <c r="D10" i="16"/>
  <c r="E10" i="16"/>
  <c r="F10" i="16"/>
  <c r="K10" i="16"/>
  <c r="U10" i="16"/>
  <c r="V10" i="16"/>
  <c r="J11" i="16"/>
  <c r="C11" i="16"/>
  <c r="D11" i="16"/>
  <c r="E11" i="16"/>
  <c r="F11" i="16"/>
  <c r="K11" i="16"/>
  <c r="U11" i="16"/>
  <c r="V11" i="16"/>
  <c r="J12" i="16"/>
  <c r="C12" i="16"/>
  <c r="D12" i="16"/>
  <c r="E12" i="16"/>
  <c r="F12" i="16"/>
  <c r="K12" i="16"/>
  <c r="U12" i="16"/>
  <c r="V12" i="16"/>
  <c r="J13" i="16"/>
  <c r="C13" i="16"/>
  <c r="D13" i="16"/>
  <c r="E13" i="16"/>
  <c r="F13" i="16"/>
  <c r="K13" i="16"/>
  <c r="U13" i="16"/>
  <c r="V13" i="16"/>
  <c r="J14" i="16"/>
  <c r="C14" i="16"/>
  <c r="D14" i="16"/>
  <c r="E14" i="16"/>
  <c r="F14" i="16"/>
  <c r="K14" i="16"/>
  <c r="U14" i="16"/>
  <c r="V14" i="16"/>
  <c r="J15" i="16"/>
  <c r="C15" i="16"/>
  <c r="D15" i="16"/>
  <c r="E15" i="16"/>
  <c r="C16" i="16"/>
  <c r="D16" i="16"/>
  <c r="E16" i="16"/>
  <c r="C17" i="16"/>
  <c r="D17" i="16"/>
  <c r="E17" i="16"/>
  <c r="C18" i="16"/>
  <c r="D18" i="16"/>
  <c r="E18" i="16"/>
  <c r="F3" i="16"/>
  <c r="F15" i="16"/>
  <c r="F16" i="16"/>
  <c r="F17" i="16"/>
  <c r="F18" i="16"/>
  <c r="C19" i="16"/>
  <c r="D19" i="16"/>
  <c r="E19" i="16"/>
  <c r="F19" i="16"/>
  <c r="C20" i="16"/>
  <c r="D20" i="16"/>
  <c r="E20" i="16"/>
  <c r="F20" i="16"/>
  <c r="C21" i="16"/>
  <c r="D21" i="16"/>
  <c r="E21" i="16"/>
  <c r="F21" i="16"/>
  <c r="C22" i="16"/>
  <c r="D22" i="16"/>
  <c r="E22" i="16"/>
  <c r="F22" i="16"/>
  <c r="C23" i="16"/>
  <c r="D23" i="16"/>
  <c r="E23" i="16"/>
  <c r="F23" i="16"/>
  <c r="C24" i="16"/>
  <c r="D24" i="16"/>
  <c r="E24" i="16"/>
  <c r="F24" i="16"/>
  <c r="C25" i="16"/>
  <c r="D25" i="16"/>
  <c r="E25" i="16"/>
  <c r="F25" i="16"/>
  <c r="C26" i="16"/>
  <c r="D26" i="16"/>
  <c r="E26" i="16"/>
  <c r="F26" i="16"/>
  <c r="C27" i="16"/>
  <c r="D27" i="16"/>
  <c r="E27" i="16"/>
  <c r="F27" i="16"/>
  <c r="C28" i="16"/>
  <c r="D28" i="16"/>
  <c r="E28" i="16"/>
  <c r="F28" i="16"/>
  <c r="C29" i="16"/>
  <c r="D29" i="16"/>
  <c r="E29" i="16"/>
  <c r="F29" i="16"/>
  <c r="C30" i="16"/>
  <c r="D30" i="16"/>
  <c r="E30" i="16"/>
  <c r="F30" i="16"/>
  <c r="C31" i="16"/>
  <c r="D31" i="16"/>
  <c r="E31" i="16"/>
  <c r="F31" i="16"/>
  <c r="K15" i="16"/>
  <c r="U15" i="16"/>
  <c r="V15" i="16"/>
  <c r="J16" i="16"/>
  <c r="K16" i="16"/>
  <c r="U16" i="16"/>
  <c r="V16" i="16"/>
  <c r="J17" i="16"/>
  <c r="K17" i="16"/>
  <c r="U17" i="16"/>
  <c r="V17" i="16"/>
  <c r="J18" i="16"/>
  <c r="K18" i="16"/>
  <c r="U18" i="16"/>
  <c r="V18" i="16"/>
  <c r="J19" i="16"/>
  <c r="K19" i="16"/>
  <c r="U19" i="16"/>
  <c r="V19" i="16"/>
  <c r="J20" i="16"/>
  <c r="K20" i="16"/>
  <c r="U20" i="16"/>
  <c r="V20" i="16"/>
  <c r="J21" i="16"/>
  <c r="K21" i="16"/>
  <c r="U21" i="16"/>
  <c r="V21" i="16"/>
  <c r="J22" i="16"/>
  <c r="K22" i="16"/>
  <c r="U22" i="16"/>
  <c r="V22" i="16"/>
  <c r="J23" i="16"/>
  <c r="K23" i="16"/>
  <c r="U23" i="16"/>
  <c r="V23" i="16"/>
  <c r="J24" i="16"/>
  <c r="K24" i="16"/>
  <c r="U24" i="16"/>
  <c r="V24" i="16"/>
  <c r="J25" i="16"/>
  <c r="K25" i="16"/>
  <c r="U25" i="16"/>
  <c r="V25" i="16"/>
  <c r="J26" i="16"/>
  <c r="K26" i="16"/>
  <c r="U26" i="16"/>
  <c r="V26" i="16"/>
  <c r="J27" i="16"/>
  <c r="K27" i="16"/>
  <c r="U27" i="16"/>
  <c r="V27" i="16"/>
  <c r="J28" i="16"/>
  <c r="K28" i="16"/>
  <c r="U28" i="16"/>
  <c r="V28" i="16"/>
  <c r="J29" i="16"/>
  <c r="K29" i="16"/>
  <c r="U29" i="16"/>
  <c r="V29" i="16"/>
  <c r="J30" i="16"/>
  <c r="K30" i="16"/>
  <c r="U30" i="16"/>
  <c r="V30" i="16"/>
  <c r="J31" i="16"/>
  <c r="K31" i="16"/>
  <c r="U31" i="16"/>
  <c r="V31" i="16"/>
  <c r="J32" i="16"/>
  <c r="K32" i="16"/>
  <c r="U32" i="16"/>
  <c r="V32" i="16"/>
  <c r="J33" i="16"/>
  <c r="K33" i="16"/>
  <c r="U33" i="16"/>
  <c r="V33" i="16"/>
  <c r="J34" i="16"/>
  <c r="K34" i="16"/>
  <c r="U34" i="16"/>
  <c r="V34" i="16"/>
  <c r="J35" i="16"/>
  <c r="K35" i="16"/>
  <c r="U35" i="16"/>
  <c r="V35" i="16"/>
  <c r="J36" i="16"/>
  <c r="K36" i="16"/>
  <c r="U36" i="16"/>
  <c r="V36" i="16"/>
  <c r="J37" i="16"/>
  <c r="K37" i="16"/>
  <c r="U37" i="16"/>
  <c r="V37" i="16"/>
  <c r="J38" i="16"/>
  <c r="K38" i="16"/>
  <c r="U38" i="16"/>
  <c r="V38" i="16"/>
  <c r="J39" i="16"/>
  <c r="K39" i="16"/>
  <c r="U39" i="16"/>
  <c r="V39" i="16"/>
  <c r="J40" i="16"/>
  <c r="K40" i="16"/>
  <c r="U40" i="16"/>
  <c r="V40" i="16"/>
  <c r="J41" i="16"/>
  <c r="K41" i="16"/>
  <c r="U41" i="16"/>
  <c r="V41" i="16"/>
  <c r="J42" i="16"/>
  <c r="K42" i="16"/>
  <c r="U42" i="16"/>
  <c r="V42" i="16"/>
  <c r="J43" i="16"/>
  <c r="K43" i="16"/>
  <c r="U43" i="16"/>
  <c r="V43" i="16"/>
  <c r="J44" i="16"/>
  <c r="K44" i="16"/>
  <c r="U44" i="16"/>
  <c r="V44" i="16"/>
  <c r="J45" i="16"/>
  <c r="K45" i="16"/>
  <c r="U45" i="16"/>
  <c r="V45" i="16"/>
  <c r="J46" i="16"/>
  <c r="K46" i="16"/>
  <c r="U46" i="16"/>
  <c r="V46" i="16"/>
  <c r="J47" i="16"/>
  <c r="K47" i="16"/>
  <c r="U47" i="16"/>
  <c r="V47" i="16"/>
  <c r="J48" i="16"/>
  <c r="K48" i="16"/>
  <c r="U48" i="16"/>
  <c r="V48" i="16"/>
  <c r="J49" i="16"/>
  <c r="K49" i="16"/>
  <c r="U49" i="16"/>
  <c r="V49" i="16"/>
  <c r="J50" i="16"/>
  <c r="K50" i="16"/>
  <c r="U50" i="16"/>
  <c r="V50" i="16"/>
  <c r="J51" i="16"/>
  <c r="K51" i="16"/>
  <c r="U51" i="16"/>
  <c r="V51" i="16"/>
  <c r="J52" i="16"/>
  <c r="K52" i="16"/>
  <c r="U52" i="16"/>
  <c r="V52" i="16"/>
  <c r="J53" i="16"/>
  <c r="K53" i="16"/>
  <c r="U53" i="16"/>
  <c r="V53" i="16"/>
  <c r="J54" i="16"/>
  <c r="K54" i="16"/>
  <c r="U54" i="16"/>
  <c r="V54" i="16"/>
  <c r="J55" i="16"/>
  <c r="K55" i="16"/>
  <c r="U55" i="16"/>
  <c r="V55" i="16"/>
  <c r="J56" i="16"/>
  <c r="K56" i="16"/>
  <c r="U56" i="16"/>
  <c r="V56" i="16"/>
  <c r="J57" i="16"/>
  <c r="K57" i="16"/>
  <c r="U57" i="16"/>
  <c r="V57" i="16"/>
  <c r="J58" i="16"/>
  <c r="K58" i="16"/>
  <c r="U58" i="16"/>
  <c r="V58" i="16"/>
  <c r="J59" i="16"/>
  <c r="K59" i="16"/>
  <c r="U59" i="16"/>
  <c r="V59" i="16"/>
  <c r="J60" i="16"/>
  <c r="K60" i="16"/>
  <c r="U60" i="16"/>
  <c r="V60" i="16"/>
  <c r="J61" i="16"/>
  <c r="K61" i="16"/>
  <c r="U61" i="16"/>
  <c r="V61" i="16"/>
  <c r="J62" i="16"/>
  <c r="K62" i="16"/>
  <c r="U62" i="16"/>
  <c r="V62" i="16"/>
  <c r="J63" i="16"/>
  <c r="K63" i="16"/>
  <c r="U63" i="16"/>
  <c r="V63" i="16"/>
  <c r="J64" i="16"/>
  <c r="K64" i="16"/>
  <c r="U64" i="16"/>
  <c r="V64" i="16"/>
  <c r="U3" i="16"/>
  <c r="K3" i="16"/>
  <c r="V3" i="16"/>
  <c r="V1" i="16"/>
  <c r="E26" i="15"/>
  <c r="F9" i="15" a="1"/>
  <c r="G9" i="15"/>
  <c r="H9" i="15"/>
  <c r="I9" i="15"/>
  <c r="G10" i="15"/>
  <c r="H10" i="15"/>
  <c r="I10" i="15"/>
  <c r="G11" i="15"/>
  <c r="H11" i="15"/>
  <c r="I11" i="15"/>
  <c r="G12" i="15"/>
  <c r="H12" i="15"/>
  <c r="I12" i="15"/>
  <c r="F10" i="15"/>
  <c r="F11" i="15"/>
  <c r="F12" i="15"/>
  <c r="F9" i="15"/>
  <c r="D9" i="15" a="1"/>
  <c r="D9" i="15"/>
  <c r="D10" i="15"/>
  <c r="D11" i="15"/>
  <c r="D12" i="15"/>
  <c r="K9" i="15" a="1"/>
  <c r="K9" i="15"/>
  <c r="M9" i="15" a="1"/>
  <c r="M12" i="15"/>
  <c r="M9" i="15"/>
  <c r="M10" i="15"/>
  <c r="M11" i="15"/>
  <c r="M15" i="15"/>
  <c r="O12" i="15" a="1"/>
  <c r="O12" i="15"/>
  <c r="G31" i="15" a="1"/>
  <c r="G32" i="15"/>
  <c r="G33" i="15"/>
  <c r="G34" i="15"/>
  <c r="G31" i="15"/>
  <c r="B31" i="15" a="1"/>
  <c r="C31" i="15"/>
  <c r="C37" i="15"/>
  <c r="D31" i="15"/>
  <c r="D37" i="15"/>
  <c r="E31" i="15"/>
  <c r="E37" i="15"/>
  <c r="C32" i="15"/>
  <c r="C38" i="15"/>
  <c r="D32" i="15"/>
  <c r="D38" i="15"/>
  <c r="E32" i="15"/>
  <c r="E38" i="15"/>
  <c r="C33" i="15"/>
  <c r="C39" i="15"/>
  <c r="D33" i="15"/>
  <c r="D39" i="15"/>
  <c r="E33" i="15"/>
  <c r="E39" i="15"/>
  <c r="C34" i="15"/>
  <c r="C40" i="15"/>
  <c r="D34" i="15"/>
  <c r="D40" i="15"/>
  <c r="E34" i="15"/>
  <c r="E40" i="15"/>
  <c r="B32" i="15"/>
  <c r="B38" i="15"/>
  <c r="B33" i="15"/>
  <c r="B39" i="15"/>
  <c r="B34" i="15"/>
  <c r="B40" i="15"/>
  <c r="B31" i="15"/>
  <c r="B37" i="15"/>
  <c r="O9" i="15" a="1"/>
  <c r="O9" i="15"/>
  <c r="B21" i="15"/>
  <c r="F18" i="15" a="1"/>
  <c r="F18" i="15"/>
  <c r="F19" i="15"/>
  <c r="F20" i="15"/>
  <c r="F21" i="15"/>
  <c r="G37" i="15" a="1"/>
  <c r="G38" i="15"/>
  <c r="I32" i="15"/>
  <c r="G39" i="15"/>
  <c r="I33" i="15"/>
  <c r="G40" i="15"/>
  <c r="I34" i="15"/>
  <c r="G37" i="15"/>
  <c r="I31" i="15"/>
  <c r="I37" i="15" a="1"/>
  <c r="I37" i="15"/>
  <c r="I38" i="15"/>
  <c r="I39" i="15"/>
  <c r="I40" i="15"/>
  <c r="K37" i="15" a="1"/>
  <c r="K37" i="15"/>
  <c r="K38" i="15"/>
  <c r="K39" i="15"/>
  <c r="K40" i="15"/>
  <c r="X2" i="20" a="1"/>
  <c r="X2" i="20"/>
  <c r="Y2" i="20"/>
  <c r="X3" i="20"/>
  <c r="Y3" i="20"/>
  <c r="X4" i="20"/>
  <c r="Y4" i="20"/>
  <c r="X5" i="20"/>
  <c r="Y5" i="20"/>
  <c r="X6" i="20"/>
  <c r="Y6" i="20"/>
  <c r="X7" i="20"/>
  <c r="Y7" i="20"/>
  <c r="X8" i="20"/>
  <c r="Y8" i="20"/>
  <c r="X9" i="20"/>
  <c r="Y9" i="20"/>
  <c r="X10" i="20"/>
  <c r="Y10" i="20"/>
  <c r="X11" i="20"/>
  <c r="Y11" i="20"/>
  <c r="X12" i="20"/>
  <c r="Y12" i="20"/>
  <c r="X13" i="20"/>
  <c r="Y13" i="20"/>
  <c r="X14" i="20"/>
  <c r="Y14" i="20"/>
  <c r="X15" i="20"/>
  <c r="Y15" i="20"/>
  <c r="X16" i="20"/>
  <c r="Y16" i="20"/>
  <c r="X17" i="20"/>
  <c r="Y17" i="20"/>
  <c r="X18" i="20"/>
  <c r="Y18" i="20"/>
  <c r="X19" i="20"/>
  <c r="Y19" i="20"/>
  <c r="X20" i="20"/>
  <c r="Y20" i="20"/>
  <c r="X21" i="20"/>
  <c r="Y21" i="20"/>
  <c r="X22" i="20"/>
  <c r="Y22" i="20"/>
  <c r="X23" i="20"/>
  <c r="Y23" i="20"/>
  <c r="X24" i="20"/>
  <c r="Y24" i="20"/>
  <c r="X25" i="20"/>
  <c r="Y25" i="20"/>
  <c r="X26" i="20"/>
  <c r="Y26" i="20"/>
  <c r="X27" i="20"/>
  <c r="Y27" i="20"/>
  <c r="X28" i="20"/>
  <c r="Y28" i="20"/>
  <c r="X29" i="20"/>
  <c r="Y29" i="20"/>
  <c r="X30" i="20"/>
  <c r="Y30" i="20"/>
  <c r="X31" i="20"/>
  <c r="Y31" i="20"/>
  <c r="X32" i="20"/>
  <c r="Y32" i="20"/>
  <c r="X33" i="20"/>
  <c r="Y33" i="20"/>
  <c r="X34" i="20"/>
  <c r="Y34" i="20"/>
  <c r="X35" i="20"/>
  <c r="Y35" i="20"/>
  <c r="X36" i="20"/>
  <c r="Y36" i="20"/>
  <c r="X37" i="20"/>
  <c r="Y37" i="20"/>
  <c r="X38" i="20"/>
  <c r="Y38" i="20"/>
  <c r="X39" i="20"/>
  <c r="Y39" i="20"/>
  <c r="X40" i="20"/>
  <c r="Y40" i="20"/>
  <c r="X41" i="20"/>
  <c r="Y41" i="20"/>
  <c r="X42" i="20"/>
  <c r="Y42" i="20"/>
  <c r="X43" i="20"/>
  <c r="Y43" i="20"/>
  <c r="X44" i="20"/>
  <c r="Y44" i="20"/>
  <c r="X45" i="20"/>
  <c r="Y45" i="20"/>
  <c r="X46" i="20"/>
  <c r="Y46" i="20"/>
  <c r="X47" i="20"/>
  <c r="Y47" i="20"/>
  <c r="X48" i="20"/>
  <c r="Y48" i="20"/>
  <c r="X49" i="20"/>
  <c r="Y49" i="20"/>
  <c r="X50" i="20"/>
  <c r="Y50" i="20"/>
  <c r="X51" i="20"/>
  <c r="Y51" i="20"/>
  <c r="X52" i="20"/>
  <c r="Y52" i="20"/>
  <c r="X53" i="20"/>
  <c r="Y53" i="20"/>
  <c r="X54" i="20"/>
  <c r="Y54" i="20"/>
  <c r="X55" i="20"/>
  <c r="Y55" i="20"/>
  <c r="X56" i="20"/>
  <c r="Y56" i="20"/>
  <c r="X57" i="20"/>
  <c r="Y57" i="20"/>
  <c r="X58" i="20"/>
  <c r="Y58" i="20"/>
  <c r="X59" i="20"/>
  <c r="Y59" i="20"/>
  <c r="X60" i="20"/>
  <c r="Y60" i="20"/>
  <c r="X61" i="20"/>
  <c r="Y61" i="20"/>
  <c r="X62" i="20"/>
  <c r="Y62" i="20"/>
  <c r="X63" i="20"/>
  <c r="Y63" i="20"/>
  <c r="X64" i="20"/>
  <c r="Y64" i="20"/>
  <c r="X65" i="20"/>
  <c r="Y65" i="20"/>
  <c r="X66" i="20"/>
  <c r="Y66" i="20"/>
  <c r="X67" i="20"/>
  <c r="Y67" i="20"/>
  <c r="X68" i="20"/>
  <c r="Y68" i="20"/>
  <c r="X69" i="20"/>
  <c r="Y69" i="20"/>
  <c r="X70" i="20"/>
  <c r="Y70" i="20"/>
  <c r="X71" i="20"/>
  <c r="Y71" i="20"/>
  <c r="X72" i="20"/>
  <c r="Y72" i="20"/>
  <c r="X73" i="20"/>
  <c r="Y73" i="20"/>
  <c r="X74" i="20"/>
  <c r="Y74" i="20"/>
  <c r="X75" i="20"/>
  <c r="Y75" i="20"/>
  <c r="X76" i="20"/>
  <c r="Y76" i="20"/>
  <c r="X77" i="20"/>
  <c r="Y77" i="20"/>
  <c r="X78" i="20"/>
  <c r="Y78" i="20"/>
  <c r="X79" i="20"/>
  <c r="Y79" i="20"/>
  <c r="X80" i="20"/>
  <c r="Y80" i="20"/>
  <c r="X81" i="20"/>
  <c r="Y81" i="20"/>
  <c r="X82" i="20"/>
  <c r="Y82" i="20"/>
  <c r="X83" i="20"/>
  <c r="Y83" i="20"/>
  <c r="X84" i="20"/>
  <c r="Y84" i="20"/>
  <c r="X85" i="20"/>
  <c r="Y85" i="20"/>
  <c r="X86" i="20"/>
  <c r="Y86" i="20"/>
  <c r="X87" i="20"/>
  <c r="Y87" i="20"/>
  <c r="X88" i="20"/>
  <c r="Y88" i="20"/>
  <c r="X89" i="20"/>
  <c r="Y89" i="20"/>
  <c r="X90" i="20"/>
  <c r="Y90" i="20"/>
  <c r="X91" i="20"/>
  <c r="Y91" i="20"/>
  <c r="X92" i="20"/>
  <c r="Y92" i="20"/>
  <c r="X93" i="20"/>
  <c r="Y93" i="20"/>
  <c r="X94" i="20"/>
  <c r="Y94" i="20"/>
  <c r="X95" i="20"/>
  <c r="Y95" i="20"/>
  <c r="X96" i="20"/>
  <c r="Y96" i="20"/>
  <c r="X97" i="20"/>
  <c r="Y97" i="20"/>
  <c r="X98" i="20"/>
  <c r="Y98" i="20"/>
  <c r="X99" i="20"/>
  <c r="Y99" i="20"/>
  <c r="X100" i="20"/>
  <c r="Y100" i="20"/>
  <c r="X101" i="20"/>
  <c r="Y101" i="20"/>
  <c r="X102" i="20"/>
  <c r="Y102" i="20"/>
  <c r="X103" i="20"/>
  <c r="Y103" i="20"/>
  <c r="X104" i="20"/>
  <c r="Y104" i="20"/>
  <c r="X105" i="20"/>
  <c r="Y105" i="20"/>
  <c r="X106" i="20"/>
  <c r="Y106" i="20"/>
  <c r="X107" i="20"/>
  <c r="Y107" i="20"/>
  <c r="X108" i="20"/>
  <c r="Y108" i="20"/>
  <c r="X109" i="20"/>
  <c r="Y109" i="20"/>
  <c r="X110" i="20"/>
  <c r="Y110" i="20"/>
  <c r="X111" i="20"/>
  <c r="Y111" i="20"/>
  <c r="X112" i="20"/>
  <c r="Y112" i="20"/>
  <c r="X113" i="20"/>
  <c r="Y113" i="20"/>
  <c r="X114" i="20"/>
  <c r="Y114" i="20"/>
  <c r="X115" i="20"/>
  <c r="Y115" i="20"/>
  <c r="X116" i="20"/>
  <c r="Y116" i="20"/>
  <c r="X117" i="20"/>
  <c r="Y117" i="20"/>
  <c r="X118" i="20"/>
  <c r="Y118" i="20"/>
  <c r="X119" i="20"/>
  <c r="Y119" i="20"/>
  <c r="X120" i="20"/>
  <c r="Y120" i="20"/>
  <c r="X121" i="20"/>
  <c r="Y121" i="20"/>
  <c r="X122" i="20"/>
  <c r="Y122" i="20"/>
  <c r="X123" i="20"/>
  <c r="Y123" i="20"/>
  <c r="X124" i="20"/>
  <c r="Y124" i="20"/>
  <c r="X125" i="20"/>
  <c r="Y125" i="20"/>
  <c r="X126" i="20"/>
  <c r="Y126" i="20"/>
  <c r="X127" i="20"/>
  <c r="Y127" i="20"/>
  <c r="X128" i="20"/>
  <c r="Y128" i="20"/>
  <c r="X129" i="20"/>
  <c r="Y129" i="20"/>
  <c r="X130" i="20"/>
  <c r="Y130" i="20"/>
  <c r="X131" i="20"/>
  <c r="Y131" i="20"/>
  <c r="X132" i="20"/>
  <c r="Y132" i="20"/>
  <c r="X133" i="20"/>
  <c r="Y133" i="20"/>
  <c r="X134" i="20"/>
  <c r="Y134" i="20"/>
  <c r="X135" i="20"/>
  <c r="Y135" i="20"/>
  <c r="X136" i="20"/>
  <c r="Y136" i="20"/>
  <c r="X137" i="20"/>
  <c r="Y137" i="20"/>
  <c r="X138" i="20"/>
  <c r="Y138" i="20"/>
  <c r="X139" i="20"/>
  <c r="Y139" i="20"/>
  <c r="X140" i="20"/>
  <c r="Y140" i="20"/>
  <c r="X141" i="20"/>
  <c r="Y141" i="20"/>
  <c r="X142" i="20"/>
  <c r="Y142" i="20"/>
  <c r="X143" i="20"/>
  <c r="Y143" i="20"/>
  <c r="X144" i="20"/>
  <c r="Y144" i="20"/>
  <c r="X145" i="20"/>
  <c r="Y145" i="20"/>
  <c r="X146" i="20"/>
  <c r="Y146" i="20"/>
  <c r="X147" i="20"/>
  <c r="Y147" i="20"/>
  <c r="X148" i="20"/>
  <c r="Y148" i="20"/>
  <c r="X149" i="20"/>
  <c r="Y149" i="20"/>
  <c r="X150" i="20"/>
  <c r="Y150" i="20"/>
  <c r="X151" i="20"/>
  <c r="Y151" i="20"/>
  <c r="X152" i="20"/>
  <c r="Y152" i="20"/>
  <c r="X153" i="20"/>
  <c r="Y153" i="20"/>
  <c r="X154" i="20"/>
  <c r="Y154" i="20"/>
  <c r="X155" i="20"/>
  <c r="Y155" i="20"/>
  <c r="X156" i="20"/>
  <c r="Y156" i="20"/>
  <c r="X157" i="20"/>
  <c r="Y157" i="20"/>
  <c r="X158" i="20"/>
  <c r="Y158" i="20"/>
  <c r="X159" i="20"/>
  <c r="Y159" i="20"/>
  <c r="X160" i="20"/>
  <c r="Y160" i="20"/>
  <c r="X161" i="20"/>
  <c r="Y161" i="20"/>
  <c r="X162" i="20"/>
  <c r="Y162" i="20"/>
  <c r="X163" i="20"/>
  <c r="Y163" i="20"/>
  <c r="X164" i="20"/>
  <c r="Y164" i="20"/>
  <c r="X165" i="20"/>
  <c r="Y165" i="20"/>
  <c r="X166" i="20"/>
  <c r="Y166" i="20"/>
  <c r="X167" i="20"/>
  <c r="Y167" i="20"/>
  <c r="X168" i="20"/>
  <c r="Y168" i="20"/>
  <c r="X169" i="20"/>
  <c r="Y169" i="20"/>
  <c r="X170" i="20"/>
  <c r="Y170" i="20"/>
  <c r="X171" i="20"/>
  <c r="Y171" i="20"/>
  <c r="X172" i="20"/>
  <c r="Y172" i="20"/>
  <c r="X173" i="20"/>
  <c r="Y173" i="20"/>
  <c r="X174" i="20"/>
  <c r="Y174" i="20"/>
  <c r="X175" i="20"/>
  <c r="Y175" i="20"/>
  <c r="X176" i="20"/>
  <c r="Y176" i="20"/>
  <c r="X177" i="20"/>
  <c r="Y177" i="20"/>
  <c r="X178" i="20"/>
  <c r="Y178" i="20"/>
  <c r="X179" i="20"/>
  <c r="Y179" i="20"/>
  <c r="X180" i="20"/>
  <c r="Y180" i="20"/>
  <c r="X181" i="20"/>
  <c r="Y181" i="20"/>
  <c r="X182" i="20"/>
  <c r="Y182" i="20"/>
  <c r="X183" i="20"/>
  <c r="Y183" i="20"/>
  <c r="X184" i="20"/>
  <c r="Y184" i="20"/>
  <c r="X185" i="20"/>
  <c r="Y185" i="20"/>
  <c r="X186" i="20"/>
  <c r="Y186" i="20"/>
  <c r="X187" i="20"/>
  <c r="Y187" i="20"/>
  <c r="X188" i="20"/>
  <c r="Y188" i="20"/>
  <c r="X189" i="20"/>
  <c r="Y189" i="20"/>
  <c r="X190" i="20"/>
  <c r="Y190" i="20"/>
  <c r="X191" i="20"/>
  <c r="Y191" i="20"/>
  <c r="X192" i="20"/>
  <c r="Y192" i="20"/>
  <c r="X193" i="20"/>
  <c r="Y193" i="20"/>
  <c r="X194" i="20"/>
  <c r="Y194" i="20"/>
  <c r="X195" i="20"/>
  <c r="Y195" i="20"/>
  <c r="X196" i="20"/>
  <c r="Y196" i="20"/>
  <c r="X197" i="20"/>
  <c r="Y197" i="20"/>
  <c r="X198" i="20"/>
  <c r="Y198" i="20"/>
  <c r="X199" i="20"/>
  <c r="Y199" i="20"/>
  <c r="X200" i="20"/>
  <c r="Y200" i="20"/>
  <c r="X201" i="20"/>
  <c r="Y201" i="20"/>
  <c r="X202" i="20"/>
  <c r="Y202" i="20"/>
  <c r="X203" i="20"/>
  <c r="Y203" i="20"/>
  <c r="X204" i="20"/>
  <c r="Y204" i="20"/>
  <c r="X205" i="20"/>
  <c r="Y205" i="20"/>
  <c r="X206" i="20"/>
  <c r="Y206" i="20"/>
  <c r="X207" i="20"/>
  <c r="Y207" i="20"/>
  <c r="X208" i="20"/>
  <c r="Y208" i="20"/>
  <c r="X209" i="20"/>
  <c r="Y209" i="20"/>
  <c r="X210" i="20"/>
  <c r="Y210" i="20"/>
  <c r="X211" i="20"/>
  <c r="Y211" i="20"/>
  <c r="X212" i="20"/>
  <c r="Y212" i="20"/>
  <c r="X213" i="20"/>
  <c r="Y213" i="20"/>
  <c r="X214" i="20"/>
  <c r="Y214" i="20"/>
  <c r="X215" i="20"/>
  <c r="Y215" i="20"/>
  <c r="X216" i="20"/>
  <c r="Y216" i="20"/>
  <c r="X217" i="20"/>
  <c r="Y217" i="20"/>
  <c r="X218" i="20"/>
  <c r="Y218" i="20"/>
  <c r="X219" i="20"/>
  <c r="Y219" i="20"/>
  <c r="X220" i="20"/>
  <c r="Y220" i="20"/>
  <c r="X221" i="20"/>
  <c r="Y221" i="20"/>
  <c r="X222" i="20"/>
  <c r="Y222" i="20"/>
  <c r="X223" i="20"/>
  <c r="Y223" i="20"/>
  <c r="X224" i="20"/>
  <c r="Y224" i="20"/>
  <c r="X225" i="20"/>
  <c r="Y225" i="20"/>
  <c r="X226" i="20"/>
  <c r="Y226" i="20"/>
  <c r="X227" i="20"/>
  <c r="Y227" i="20"/>
  <c r="X228" i="20"/>
  <c r="Y228" i="20"/>
  <c r="X229" i="20"/>
  <c r="Y229" i="20"/>
  <c r="X230" i="20"/>
  <c r="Y230" i="20"/>
  <c r="X231" i="20"/>
  <c r="Y231" i="20"/>
  <c r="X232" i="20"/>
  <c r="Y232" i="20"/>
  <c r="X233" i="20"/>
  <c r="Y233" i="20"/>
  <c r="X234" i="20"/>
  <c r="Y234" i="20"/>
  <c r="X235" i="20"/>
  <c r="Y235" i="20"/>
  <c r="X236" i="20"/>
  <c r="Y236" i="20"/>
  <c r="X237" i="20"/>
  <c r="Y237" i="20"/>
  <c r="X238" i="20"/>
  <c r="Y238" i="20"/>
  <c r="X239" i="20"/>
  <c r="Y239" i="20"/>
  <c r="X240" i="20"/>
  <c r="Y240" i="20"/>
  <c r="X241" i="20"/>
  <c r="Y241" i="20"/>
  <c r="X242" i="20"/>
  <c r="Y242" i="20"/>
  <c r="X243" i="20"/>
  <c r="Y243" i="20"/>
  <c r="X244" i="20"/>
  <c r="Y244" i="20"/>
  <c r="X245" i="20"/>
  <c r="Y245" i="20"/>
  <c r="X246" i="20"/>
  <c r="Y246" i="20"/>
  <c r="X247" i="20"/>
  <c r="Y247" i="20"/>
  <c r="X248" i="20"/>
  <c r="Y248" i="20"/>
  <c r="X249" i="20"/>
  <c r="Y249" i="20"/>
  <c r="X250" i="20"/>
  <c r="Y250" i="20"/>
  <c r="X251" i="20"/>
  <c r="Y251" i="20"/>
  <c r="X252" i="20"/>
  <c r="Y252" i="20"/>
  <c r="X253" i="20"/>
  <c r="Y253" i="20"/>
  <c r="X254" i="20"/>
  <c r="Y254" i="20"/>
  <c r="X255" i="20"/>
  <c r="Y255" i="20"/>
  <c r="X256" i="20"/>
  <c r="Y256" i="20"/>
  <c r="X257" i="20"/>
  <c r="Y257" i="20"/>
  <c r="X258" i="20"/>
  <c r="Y258" i="20"/>
  <c r="X259" i="20"/>
  <c r="Y259" i="20"/>
  <c r="X260" i="20"/>
  <c r="Y260" i="20"/>
  <c r="X261" i="20"/>
  <c r="Y261" i="20"/>
  <c r="X262" i="20"/>
  <c r="Y262" i="20"/>
  <c r="X263" i="20"/>
  <c r="Y263" i="20"/>
  <c r="X264" i="20"/>
  <c r="Y264" i="20"/>
  <c r="X265" i="20"/>
  <c r="Y265" i="20"/>
  <c r="X266" i="20"/>
  <c r="Y266" i="20"/>
  <c r="X267" i="20"/>
  <c r="Y267" i="20"/>
  <c r="X268" i="20"/>
  <c r="Y268" i="20"/>
  <c r="X269" i="20"/>
  <c r="Y269" i="20"/>
  <c r="X270" i="20"/>
  <c r="Y270" i="20"/>
  <c r="X271" i="20"/>
  <c r="Y271" i="20"/>
  <c r="X272" i="20"/>
  <c r="Y272" i="20"/>
  <c r="X273" i="20"/>
  <c r="Y273" i="20"/>
  <c r="X274" i="20"/>
  <c r="Y274" i="20"/>
  <c r="X275" i="20"/>
  <c r="Y275" i="20"/>
  <c r="X276" i="20"/>
  <c r="Y276" i="20"/>
  <c r="X277" i="20"/>
  <c r="Y277" i="20"/>
  <c r="X278" i="20"/>
  <c r="Y278" i="20"/>
  <c r="X279" i="20"/>
  <c r="Y279" i="20"/>
  <c r="X280" i="20"/>
  <c r="Y280" i="20"/>
  <c r="X281" i="20"/>
  <c r="Y281" i="20"/>
  <c r="X282" i="20"/>
  <c r="Y282" i="20"/>
  <c r="X283" i="20"/>
  <c r="Y283" i="20"/>
  <c r="X284" i="20"/>
  <c r="Y284" i="20"/>
  <c r="X285" i="20"/>
  <c r="Y285" i="20"/>
  <c r="X286" i="20"/>
  <c r="Y286" i="20"/>
  <c r="X287" i="20"/>
  <c r="Y287" i="20"/>
  <c r="X288" i="20"/>
  <c r="Y288" i="20"/>
  <c r="X289" i="20"/>
  <c r="Y289" i="20"/>
  <c r="X290" i="20"/>
  <c r="Y290" i="20"/>
  <c r="X291" i="20"/>
  <c r="Y291" i="20"/>
  <c r="X292" i="20"/>
  <c r="Y292" i="20"/>
  <c r="X293" i="20"/>
  <c r="Y293" i="20"/>
  <c r="X294" i="20"/>
  <c r="Y294" i="20"/>
  <c r="X295" i="20"/>
  <c r="Y295" i="20"/>
  <c r="X296" i="20"/>
  <c r="Y296" i="20"/>
  <c r="X297" i="20"/>
  <c r="Y297" i="20"/>
  <c r="X298" i="20"/>
  <c r="Y298" i="20"/>
  <c r="X299" i="20"/>
  <c r="Y299" i="20"/>
  <c r="X300" i="20"/>
  <c r="Y300" i="20"/>
  <c r="X301" i="20"/>
  <c r="Y301" i="20"/>
  <c r="X302" i="20"/>
  <c r="Y302" i="20"/>
  <c r="X303" i="20"/>
  <c r="Y303" i="20"/>
  <c r="X304" i="20"/>
  <c r="Y304" i="20"/>
  <c r="X305" i="20"/>
  <c r="Y305" i="20"/>
  <c r="X306" i="20"/>
  <c r="Y306" i="20"/>
  <c r="X307" i="20"/>
  <c r="Y307" i="20"/>
  <c r="X308" i="20"/>
  <c r="Y308" i="20"/>
  <c r="X309" i="20"/>
  <c r="Y309" i="20"/>
  <c r="X310" i="20"/>
  <c r="Y310" i="20"/>
  <c r="X311" i="20"/>
  <c r="Y311" i="20"/>
  <c r="X312" i="20"/>
  <c r="Y312" i="20"/>
  <c r="X313" i="20"/>
  <c r="Y313" i="20"/>
  <c r="X314" i="20"/>
  <c r="Y314" i="20"/>
  <c r="X315" i="20"/>
  <c r="Y315" i="20"/>
  <c r="X316" i="20"/>
  <c r="Y316" i="20"/>
  <c r="X317" i="20"/>
  <c r="Y317" i="20"/>
  <c r="X318" i="20"/>
  <c r="Y318" i="20"/>
  <c r="X319" i="20"/>
  <c r="Y319" i="20"/>
  <c r="X320" i="20"/>
  <c r="Y320" i="20"/>
  <c r="X321" i="20"/>
  <c r="Y321" i="20"/>
  <c r="X322" i="20"/>
  <c r="Y322" i="20"/>
  <c r="X323" i="20"/>
  <c r="Y323" i="20"/>
  <c r="X324" i="20"/>
  <c r="Y324" i="20"/>
  <c r="X325" i="20"/>
  <c r="Y325" i="20"/>
  <c r="X326" i="20"/>
  <c r="Y326" i="20"/>
  <c r="X327" i="20"/>
  <c r="Y327" i="20"/>
  <c r="X328" i="20"/>
  <c r="Y328" i="20"/>
  <c r="X329" i="20"/>
  <c r="Y329" i="20"/>
  <c r="X330" i="20"/>
  <c r="Y330" i="20"/>
  <c r="X331" i="20"/>
  <c r="Y331" i="20"/>
  <c r="X332" i="20"/>
  <c r="Y332" i="20"/>
  <c r="X333" i="20"/>
  <c r="Y333" i="20"/>
  <c r="X334" i="20"/>
  <c r="Y334" i="20"/>
  <c r="X335" i="20"/>
  <c r="Y335" i="20"/>
  <c r="X336" i="20"/>
  <c r="Y336" i="20"/>
  <c r="X337" i="20"/>
  <c r="Y337" i="20"/>
  <c r="X338" i="20"/>
  <c r="Y338" i="20"/>
  <c r="X339" i="20"/>
  <c r="Y339" i="20"/>
  <c r="X340" i="20"/>
  <c r="Y340" i="20"/>
  <c r="X341" i="20"/>
  <c r="Y341" i="20"/>
  <c r="X342" i="20"/>
  <c r="Y342" i="20"/>
  <c r="X343" i="20"/>
  <c r="Y343" i="20"/>
  <c r="X344" i="20"/>
  <c r="Y344" i="20"/>
  <c r="X345" i="20"/>
  <c r="Y345" i="20"/>
  <c r="X346" i="20"/>
  <c r="Y346" i="20"/>
  <c r="X347" i="20"/>
  <c r="Y347" i="20"/>
  <c r="X348" i="20"/>
  <c r="Y348" i="20"/>
  <c r="X349" i="20"/>
  <c r="Y349" i="20"/>
  <c r="X350" i="20"/>
  <c r="Y350" i="20"/>
  <c r="X351" i="20"/>
  <c r="Y351" i="20"/>
  <c r="X352" i="20"/>
  <c r="Y352" i="20"/>
  <c r="X353" i="20"/>
  <c r="Y353" i="20"/>
  <c r="X354" i="20"/>
  <c r="Y354" i="20"/>
  <c r="X355" i="20"/>
  <c r="Y355" i="20"/>
  <c r="X356" i="20"/>
  <c r="Y356" i="20"/>
  <c r="X357" i="20"/>
  <c r="Y357" i="20"/>
  <c r="X358" i="20"/>
  <c r="Y358" i="20"/>
  <c r="X359" i="20"/>
  <c r="Y359" i="20"/>
  <c r="X360" i="20"/>
  <c r="Y360" i="20"/>
  <c r="X361" i="20"/>
  <c r="Y361" i="20"/>
  <c r="X362" i="20"/>
  <c r="Y362" i="20"/>
  <c r="X363" i="20"/>
  <c r="Y363" i="20"/>
  <c r="X364" i="20"/>
  <c r="Y364" i="20"/>
  <c r="X365" i="20"/>
  <c r="Y365" i="20"/>
  <c r="X366" i="20"/>
  <c r="Y366" i="20"/>
  <c r="X367" i="20"/>
  <c r="Y367" i="20"/>
  <c r="X368" i="20"/>
  <c r="Y368" i="20"/>
  <c r="X369" i="20"/>
  <c r="Y369" i="20"/>
  <c r="X370" i="20"/>
  <c r="Y370" i="20"/>
  <c r="X371" i="20"/>
  <c r="Y371" i="20"/>
  <c r="X372" i="20"/>
  <c r="Y372" i="20"/>
  <c r="X373" i="20"/>
  <c r="Y373" i="20"/>
  <c r="X374" i="20"/>
  <c r="Y374" i="20"/>
  <c r="X375" i="20"/>
  <c r="Y375" i="20"/>
  <c r="X376" i="20"/>
  <c r="Y376" i="20"/>
  <c r="X377" i="20"/>
  <c r="Y377" i="20"/>
  <c r="X378" i="20"/>
  <c r="Y378" i="20"/>
  <c r="X379" i="20"/>
  <c r="Y379" i="20"/>
  <c r="X380" i="20"/>
  <c r="Y380" i="20"/>
  <c r="X381" i="20"/>
  <c r="Y381" i="20"/>
  <c r="X382" i="20"/>
  <c r="Y382" i="20"/>
  <c r="X383" i="20"/>
  <c r="Y383" i="20"/>
  <c r="X384" i="20"/>
  <c r="Y384" i="20"/>
  <c r="X385" i="20"/>
  <c r="Y385" i="20"/>
  <c r="X386" i="20"/>
  <c r="Y386" i="20"/>
  <c r="X387" i="20"/>
  <c r="Y387" i="20"/>
  <c r="X388" i="20"/>
  <c r="Y388" i="20"/>
  <c r="X389" i="20"/>
  <c r="Y389" i="20"/>
  <c r="X390" i="20"/>
  <c r="Y390" i="20"/>
  <c r="X391" i="20"/>
  <c r="Y391" i="20"/>
  <c r="X392" i="20"/>
  <c r="Y392" i="20"/>
  <c r="X393" i="20"/>
  <c r="Y393" i="20"/>
  <c r="X394" i="20"/>
  <c r="Y394" i="20"/>
  <c r="X395" i="20"/>
  <c r="Y395" i="20"/>
  <c r="X396" i="20"/>
  <c r="Y396" i="20"/>
  <c r="X397" i="20"/>
  <c r="Y397" i="20"/>
  <c r="X398" i="20"/>
  <c r="Y398" i="20"/>
  <c r="X399" i="20"/>
  <c r="Y399" i="20"/>
  <c r="X400" i="20"/>
  <c r="Y400" i="20"/>
  <c r="X401" i="20"/>
  <c r="Y401" i="20"/>
  <c r="X402" i="20"/>
  <c r="Y402" i="20"/>
  <c r="X403" i="20"/>
  <c r="Y403" i="20"/>
  <c r="X404" i="20"/>
  <c r="Y404" i="20"/>
  <c r="X405" i="20"/>
  <c r="Y405" i="20"/>
  <c r="X406" i="20"/>
  <c r="Y406" i="20"/>
  <c r="X407" i="20"/>
  <c r="Y407" i="20"/>
  <c r="X408" i="20"/>
  <c r="Y408" i="20"/>
  <c r="X409" i="20"/>
  <c r="Y409" i="20"/>
  <c r="X410" i="20"/>
  <c r="Y410" i="20"/>
  <c r="X411" i="20"/>
  <c r="Y411" i="20"/>
  <c r="X412" i="20"/>
  <c r="Y412" i="20"/>
  <c r="X413" i="20"/>
  <c r="Y413" i="20"/>
  <c r="X414" i="20"/>
  <c r="Y414" i="20"/>
  <c r="X415" i="20"/>
  <c r="Y415" i="20"/>
  <c r="X416" i="20"/>
  <c r="Y416" i="20"/>
  <c r="X417" i="20"/>
  <c r="Y417" i="20"/>
  <c r="X418" i="20"/>
  <c r="Y418" i="20"/>
  <c r="X419" i="20"/>
  <c r="Y419" i="20"/>
  <c r="X420" i="20"/>
  <c r="Y420" i="20"/>
  <c r="X421" i="20"/>
  <c r="Y421" i="20"/>
  <c r="X422" i="20"/>
  <c r="Y422" i="20"/>
  <c r="X423" i="20"/>
  <c r="Y423" i="20"/>
  <c r="X424" i="20"/>
  <c r="Y424" i="20"/>
  <c r="X425" i="20"/>
  <c r="Y425" i="20"/>
  <c r="X426" i="20"/>
  <c r="Y426" i="20"/>
  <c r="X427" i="20"/>
  <c r="Y427" i="20"/>
  <c r="X428" i="20"/>
  <c r="Y428" i="20"/>
  <c r="X429" i="20"/>
  <c r="Y429" i="20"/>
  <c r="X430" i="20"/>
  <c r="Y430" i="20"/>
  <c r="X431" i="20"/>
  <c r="Y431" i="20"/>
  <c r="X432" i="20"/>
  <c r="Y432" i="20"/>
  <c r="X433" i="20"/>
  <c r="Y433" i="20"/>
  <c r="X434" i="20"/>
  <c r="Y434" i="20"/>
  <c r="X435" i="20"/>
  <c r="Y435" i="20"/>
  <c r="X436" i="20"/>
  <c r="Y436" i="20"/>
  <c r="X437" i="20"/>
  <c r="Y437" i="20"/>
  <c r="X438" i="20"/>
  <c r="Y438" i="20"/>
  <c r="X439" i="20"/>
  <c r="Y439" i="20"/>
  <c r="X440" i="20"/>
  <c r="Y440" i="20"/>
  <c r="X441" i="20"/>
  <c r="Y441" i="20"/>
  <c r="X442" i="20"/>
  <c r="Y442" i="20"/>
  <c r="X443" i="20"/>
  <c r="Y443" i="20"/>
  <c r="X444" i="20"/>
  <c r="Y444" i="20"/>
  <c r="X445" i="20"/>
  <c r="Y445" i="20"/>
  <c r="X446" i="20"/>
  <c r="Y446" i="20"/>
  <c r="X447" i="20"/>
  <c r="Y447" i="20"/>
  <c r="X448" i="20"/>
  <c r="Y448" i="20"/>
  <c r="X449" i="20"/>
  <c r="Y449" i="20"/>
  <c r="X450" i="20"/>
  <c r="Y450" i="20"/>
  <c r="X451" i="20"/>
  <c r="Y451" i="20"/>
  <c r="X452" i="20"/>
  <c r="Y452" i="20"/>
  <c r="X453" i="20"/>
  <c r="Y453" i="20"/>
  <c r="X454" i="20"/>
  <c r="Y454" i="20"/>
  <c r="X455" i="20"/>
  <c r="Y455" i="20"/>
  <c r="X456" i="20"/>
  <c r="Y456" i="20"/>
  <c r="X457" i="20"/>
  <c r="Y457" i="20"/>
  <c r="X458" i="20"/>
  <c r="Y458" i="20"/>
  <c r="X459" i="20"/>
  <c r="Y459" i="20"/>
  <c r="X460" i="20"/>
  <c r="Y460" i="20"/>
  <c r="X461" i="20"/>
  <c r="Y461" i="20"/>
  <c r="X462" i="20"/>
  <c r="Y462" i="20"/>
  <c r="X463" i="20"/>
  <c r="Y463" i="20"/>
  <c r="X464" i="20"/>
  <c r="Y464" i="20"/>
  <c r="X465" i="20"/>
  <c r="Y465" i="20"/>
  <c r="X466" i="20"/>
  <c r="Y466" i="20"/>
  <c r="X467" i="20"/>
  <c r="Y467" i="20"/>
  <c r="X468" i="20"/>
  <c r="Y468" i="20"/>
  <c r="X469" i="20"/>
  <c r="Y469" i="20"/>
  <c r="X470" i="20"/>
  <c r="Y470" i="20"/>
  <c r="X471" i="20"/>
  <c r="Y471" i="20"/>
  <c r="X472" i="20"/>
  <c r="Y472" i="20"/>
  <c r="X473" i="20"/>
  <c r="Y473" i="20"/>
  <c r="X474" i="20"/>
  <c r="Y474" i="20"/>
  <c r="X475" i="20"/>
  <c r="Y475" i="20"/>
  <c r="X476" i="20"/>
  <c r="Y476" i="20"/>
  <c r="X477" i="20"/>
  <c r="Y477" i="20"/>
  <c r="X478" i="20"/>
  <c r="Y478" i="20"/>
  <c r="X479" i="20"/>
  <c r="Y479" i="20"/>
  <c r="X480" i="20"/>
  <c r="Y480" i="20"/>
  <c r="X481" i="20"/>
  <c r="Y481" i="20"/>
  <c r="X482" i="20"/>
  <c r="Y482" i="20"/>
  <c r="X483" i="20"/>
  <c r="Y483" i="20"/>
  <c r="X484" i="20"/>
  <c r="Y484" i="20"/>
  <c r="X485" i="20"/>
  <c r="Y485" i="20"/>
  <c r="X486" i="20"/>
  <c r="Y486" i="20"/>
  <c r="X487" i="20"/>
  <c r="Y487" i="20"/>
  <c r="X488" i="20"/>
  <c r="Y488" i="20"/>
  <c r="X489" i="20"/>
  <c r="Y489" i="20"/>
  <c r="X490" i="20"/>
  <c r="Y490" i="20"/>
  <c r="X491" i="20"/>
  <c r="Y491" i="20"/>
  <c r="X492" i="20"/>
  <c r="Y492" i="20"/>
  <c r="X493" i="20"/>
  <c r="Y493" i="20"/>
  <c r="X494" i="20"/>
  <c r="Y494" i="20"/>
  <c r="X495" i="20"/>
  <c r="Y495" i="20"/>
  <c r="X496" i="20"/>
  <c r="Y496" i="20"/>
  <c r="X497" i="20"/>
  <c r="Y497" i="20"/>
  <c r="X498" i="20"/>
  <c r="Y498" i="20"/>
  <c r="X499" i="20"/>
  <c r="Y499" i="20"/>
  <c r="X500" i="20"/>
  <c r="Y500" i="20"/>
  <c r="X501" i="20"/>
  <c r="Y501" i="20"/>
  <c r="X502" i="20"/>
  <c r="Y502" i="20"/>
  <c r="X503" i="20"/>
  <c r="Y503" i="20"/>
  <c r="X504" i="20"/>
  <c r="Y504" i="20"/>
  <c r="X505" i="20"/>
  <c r="Y505" i="20"/>
  <c r="X506" i="20"/>
  <c r="Y506" i="20"/>
  <c r="X507" i="20"/>
  <c r="Y507" i="20"/>
  <c r="X508" i="20"/>
  <c r="Y508" i="20"/>
  <c r="X509" i="20"/>
  <c r="Y509" i="20"/>
  <c r="X510" i="20"/>
  <c r="Y510" i="20"/>
  <c r="X511" i="20"/>
  <c r="Y511" i="20"/>
  <c r="X512" i="20"/>
  <c r="Y512" i="20"/>
  <c r="X513" i="20"/>
  <c r="Y513" i="20"/>
  <c r="X514" i="20"/>
  <c r="Y514" i="20"/>
  <c r="X515" i="20"/>
  <c r="Y515" i="20"/>
  <c r="X516" i="20"/>
  <c r="Y516" i="20"/>
  <c r="X517" i="20"/>
  <c r="Y517" i="20"/>
  <c r="X518" i="20"/>
  <c r="Y518" i="20"/>
  <c r="X519" i="20"/>
  <c r="Y519" i="20"/>
  <c r="X520" i="20"/>
  <c r="Y520" i="20"/>
  <c r="X521" i="20"/>
  <c r="Y521" i="20"/>
  <c r="X522" i="20"/>
  <c r="Y522" i="20"/>
  <c r="X523" i="20"/>
  <c r="Y523" i="20"/>
  <c r="X524" i="20"/>
  <c r="Y524" i="20"/>
  <c r="X525" i="20"/>
  <c r="Y525" i="20"/>
  <c r="X526" i="20"/>
  <c r="Y526" i="20"/>
  <c r="X527" i="20"/>
  <c r="Y527" i="20"/>
  <c r="X528" i="20"/>
  <c r="Y528" i="20"/>
  <c r="X529" i="20"/>
  <c r="Y529" i="20"/>
  <c r="X530" i="20"/>
  <c r="Y530" i="20"/>
  <c r="X531" i="20"/>
  <c r="Y531" i="20"/>
  <c r="X532" i="20"/>
  <c r="Y532" i="20"/>
  <c r="X533" i="20"/>
  <c r="Y533" i="20"/>
  <c r="X534" i="20"/>
  <c r="Y534" i="20"/>
  <c r="X535" i="20"/>
  <c r="Y535" i="20"/>
  <c r="X536" i="20"/>
  <c r="Y536" i="20"/>
  <c r="X537" i="20"/>
  <c r="Y537" i="20"/>
  <c r="X538" i="20"/>
  <c r="Y538" i="20"/>
  <c r="X539" i="20"/>
  <c r="Y539" i="20"/>
  <c r="X540" i="20"/>
  <c r="Y540" i="20"/>
  <c r="X541" i="20"/>
  <c r="Y541" i="20"/>
  <c r="X542" i="20"/>
  <c r="Y542" i="20"/>
  <c r="X543" i="20"/>
  <c r="Y543" i="20"/>
  <c r="X544" i="20"/>
  <c r="Y544" i="20"/>
  <c r="X545" i="20"/>
  <c r="Y545" i="20"/>
  <c r="X546" i="20"/>
  <c r="Y546" i="20"/>
  <c r="X547" i="20"/>
  <c r="Y547" i="20"/>
  <c r="X548" i="20"/>
  <c r="Y548" i="20"/>
  <c r="X549" i="20"/>
  <c r="Y549" i="20"/>
  <c r="X550" i="20"/>
  <c r="Y550" i="20"/>
  <c r="X551" i="20"/>
  <c r="Y551" i="20"/>
  <c r="X552" i="20"/>
  <c r="Y552" i="20"/>
  <c r="X553" i="20"/>
  <c r="Y553" i="20"/>
  <c r="X554" i="20"/>
  <c r="Y554" i="20"/>
  <c r="X555" i="20"/>
  <c r="Y555" i="20"/>
  <c r="X556" i="20"/>
  <c r="Y556" i="20"/>
  <c r="X557" i="20"/>
  <c r="Y557" i="20"/>
  <c r="X558" i="20"/>
  <c r="Y558" i="20"/>
  <c r="X559" i="20"/>
  <c r="Y559" i="20"/>
  <c r="X560" i="20"/>
  <c r="Y560" i="20"/>
  <c r="X561" i="20"/>
  <c r="Y561" i="20"/>
  <c r="X562" i="20"/>
  <c r="Y562" i="20"/>
  <c r="X563" i="20"/>
  <c r="Y563" i="20"/>
  <c r="X564" i="20"/>
  <c r="Y564" i="20"/>
  <c r="X565" i="20"/>
  <c r="Y565" i="20"/>
  <c r="X566" i="20"/>
  <c r="Y566" i="20"/>
  <c r="X567" i="20"/>
  <c r="Y567" i="20"/>
  <c r="X568" i="20"/>
  <c r="Y568" i="20"/>
  <c r="X569" i="20"/>
  <c r="Y569" i="20"/>
  <c r="X570" i="20"/>
  <c r="Y570" i="20"/>
  <c r="X571" i="20"/>
  <c r="Y571" i="20"/>
  <c r="X572" i="20"/>
  <c r="Y572" i="20"/>
  <c r="X573" i="20"/>
  <c r="Y573" i="20"/>
  <c r="X574" i="20"/>
  <c r="Y574" i="20"/>
  <c r="X575" i="20"/>
  <c r="Y575" i="20"/>
  <c r="X576" i="20"/>
  <c r="Y576" i="20"/>
  <c r="X577" i="20"/>
  <c r="Y577" i="20"/>
  <c r="X578" i="20"/>
  <c r="Y578" i="20"/>
  <c r="X579" i="20"/>
  <c r="Y579" i="20"/>
  <c r="X580" i="20"/>
  <c r="Y580" i="20"/>
  <c r="X581" i="20"/>
  <c r="Y581" i="20"/>
  <c r="X582" i="20"/>
  <c r="Y582" i="20"/>
  <c r="X583" i="20"/>
  <c r="Y583" i="20"/>
  <c r="X584" i="20"/>
  <c r="Y584" i="20"/>
  <c r="X585" i="20"/>
  <c r="Y585" i="20"/>
  <c r="X586" i="20"/>
  <c r="Y586" i="20"/>
  <c r="X587" i="20"/>
  <c r="Y587" i="20"/>
  <c r="X588" i="20"/>
  <c r="Y588" i="20"/>
  <c r="X589" i="20"/>
  <c r="Y589" i="20"/>
  <c r="X590" i="20"/>
  <c r="Y590" i="20"/>
  <c r="X591" i="20"/>
  <c r="Y591" i="20"/>
  <c r="X592" i="20"/>
  <c r="Y592" i="20"/>
  <c r="X593" i="20"/>
  <c r="Y593" i="20"/>
  <c r="X594" i="20"/>
  <c r="Y594" i="20"/>
  <c r="X595" i="20"/>
  <c r="Y595" i="20"/>
  <c r="X596" i="20"/>
  <c r="Y596" i="20"/>
  <c r="X597" i="20"/>
  <c r="Y597" i="20"/>
  <c r="X598" i="20"/>
  <c r="Y598" i="20"/>
  <c r="X599" i="20"/>
  <c r="Y599" i="20"/>
  <c r="X600" i="20"/>
  <c r="Y600" i="20"/>
  <c r="X601" i="20"/>
  <c r="Y601" i="20"/>
  <c r="X602" i="20"/>
  <c r="Y602" i="20"/>
  <c r="X603" i="20"/>
  <c r="Y603" i="20"/>
  <c r="X604" i="20"/>
  <c r="Y604" i="20"/>
  <c r="X605" i="20"/>
  <c r="Y605" i="20"/>
  <c r="X606" i="20"/>
  <c r="Y606" i="20"/>
  <c r="X607" i="20"/>
  <c r="Y607" i="20"/>
  <c r="X608" i="20"/>
  <c r="Y608" i="20"/>
  <c r="X609" i="20"/>
  <c r="Y609" i="20"/>
  <c r="X610" i="20"/>
  <c r="Y610" i="20"/>
  <c r="X611" i="20"/>
  <c r="Y611" i="20"/>
  <c r="X612" i="20"/>
  <c r="Y612" i="20"/>
  <c r="X613" i="20"/>
  <c r="Y613" i="20"/>
  <c r="X614" i="20"/>
  <c r="Y614" i="20"/>
  <c r="X615" i="20"/>
  <c r="Y615" i="20"/>
  <c r="X616" i="20"/>
  <c r="Y616" i="20"/>
  <c r="X617" i="20"/>
  <c r="Y617" i="20"/>
  <c r="X618" i="20"/>
  <c r="Y618" i="20"/>
  <c r="X619" i="20"/>
  <c r="Y619" i="20"/>
  <c r="X620" i="20"/>
  <c r="Y620" i="20"/>
  <c r="X621" i="20"/>
  <c r="Y621" i="20"/>
  <c r="X622" i="20"/>
  <c r="Y622" i="20"/>
  <c r="X623" i="20"/>
  <c r="Y623" i="20"/>
  <c r="X624" i="20"/>
  <c r="Y624" i="20"/>
  <c r="X625" i="20"/>
  <c r="Y625" i="20"/>
  <c r="X626" i="20"/>
  <c r="Y626" i="20"/>
  <c r="X627" i="20"/>
  <c r="Y627" i="20"/>
  <c r="X628" i="20"/>
  <c r="Y628" i="20"/>
  <c r="X629" i="20"/>
  <c r="Y629" i="20"/>
  <c r="X630" i="20"/>
  <c r="Y630" i="20"/>
  <c r="X631" i="20"/>
  <c r="Y631" i="20"/>
  <c r="X632" i="20"/>
  <c r="Y632" i="20"/>
  <c r="X633" i="20"/>
  <c r="Y633" i="20"/>
  <c r="X634" i="20"/>
  <c r="Y634" i="20"/>
  <c r="X635" i="20"/>
  <c r="Y635" i="20"/>
  <c r="X636" i="20"/>
  <c r="Y636" i="20"/>
  <c r="X637" i="20"/>
  <c r="Y637" i="20"/>
  <c r="X638" i="20"/>
  <c r="Y638" i="20"/>
  <c r="X639" i="20"/>
  <c r="Y639" i="20"/>
  <c r="X640" i="20"/>
  <c r="Y640" i="20"/>
  <c r="X641" i="20"/>
  <c r="Y641" i="20"/>
  <c r="X642" i="20"/>
  <c r="Y642" i="20"/>
  <c r="X643" i="20"/>
  <c r="Y643" i="20"/>
  <c r="X644" i="20"/>
  <c r="Y644" i="20"/>
  <c r="X645" i="20"/>
  <c r="Y645" i="20"/>
  <c r="X646" i="20"/>
  <c r="Y646" i="20"/>
  <c r="X647" i="20"/>
  <c r="Y647" i="20"/>
  <c r="X648" i="20"/>
  <c r="Y648" i="20"/>
  <c r="X649" i="20"/>
  <c r="Y649" i="20"/>
  <c r="X650" i="20"/>
  <c r="Y650" i="20"/>
  <c r="X651" i="20"/>
  <c r="Y651" i="20"/>
  <c r="X652" i="20"/>
  <c r="Y652" i="20"/>
  <c r="X653" i="20"/>
  <c r="Y653" i="20"/>
  <c r="X654" i="20"/>
  <c r="Y654" i="20"/>
  <c r="X655" i="20"/>
  <c r="Y655" i="20"/>
  <c r="X656" i="20"/>
  <c r="Y656" i="20"/>
  <c r="X657" i="20"/>
  <c r="Y657" i="20"/>
  <c r="X658" i="20"/>
  <c r="Y658" i="20"/>
  <c r="X659" i="20"/>
  <c r="Y659" i="20"/>
  <c r="X660" i="20"/>
  <c r="Y660" i="20"/>
  <c r="X661" i="20"/>
  <c r="Y661" i="20"/>
  <c r="X662" i="20"/>
  <c r="Y662" i="20"/>
  <c r="X663" i="20"/>
  <c r="Y663" i="20"/>
  <c r="X664" i="20"/>
  <c r="Y664" i="20"/>
  <c r="X665" i="20"/>
  <c r="Y665" i="20"/>
  <c r="X666" i="20"/>
  <c r="Y666" i="20"/>
  <c r="X667" i="20"/>
  <c r="Y667" i="20"/>
  <c r="X668" i="20"/>
  <c r="Y668" i="20"/>
  <c r="X669" i="20"/>
  <c r="Y669" i="20"/>
  <c r="X670" i="20"/>
  <c r="Y670" i="20"/>
  <c r="X671" i="20"/>
  <c r="Y671" i="20"/>
  <c r="X672" i="20"/>
  <c r="Y672" i="20"/>
  <c r="X673" i="20"/>
  <c r="Y673" i="20"/>
  <c r="X674" i="20"/>
  <c r="Y674" i="20"/>
  <c r="X675" i="20"/>
  <c r="Y675" i="20"/>
  <c r="X676" i="20"/>
  <c r="Y676" i="20"/>
  <c r="X677" i="20"/>
  <c r="Y677" i="20"/>
  <c r="X678" i="20"/>
  <c r="Y678" i="20"/>
  <c r="X679" i="20"/>
  <c r="Y679" i="20"/>
  <c r="X680" i="20"/>
  <c r="Y680" i="20"/>
  <c r="X681" i="20"/>
  <c r="Y681" i="20"/>
  <c r="X682" i="20"/>
  <c r="Y682" i="20"/>
  <c r="X683" i="20"/>
  <c r="Y683" i="20"/>
  <c r="X684" i="20"/>
  <c r="Y684" i="20"/>
  <c r="X685" i="20"/>
  <c r="Y685" i="20"/>
  <c r="X686" i="20"/>
  <c r="Y686" i="20"/>
  <c r="X687" i="20"/>
  <c r="Y687" i="20"/>
  <c r="X688" i="20"/>
  <c r="Y688" i="20"/>
  <c r="X689" i="20"/>
  <c r="Y689" i="20"/>
  <c r="X690" i="20"/>
  <c r="Y690" i="20"/>
  <c r="X691" i="20"/>
  <c r="Y691" i="20"/>
  <c r="X692" i="20"/>
  <c r="Y692" i="20"/>
  <c r="X693" i="20"/>
  <c r="Y693" i="20"/>
  <c r="X694" i="20"/>
  <c r="Y694" i="20"/>
  <c r="X695" i="20"/>
  <c r="Y695" i="20"/>
  <c r="X696" i="20"/>
  <c r="Y696" i="20"/>
  <c r="X697" i="20"/>
  <c r="Y697" i="20"/>
  <c r="X698" i="20"/>
  <c r="Y698" i="20"/>
  <c r="X699" i="20"/>
  <c r="Y699" i="20"/>
  <c r="X700" i="20"/>
  <c r="Y700" i="20"/>
  <c r="X701" i="20"/>
  <c r="Y701" i="20"/>
  <c r="X702" i="20"/>
  <c r="Y702" i="20"/>
  <c r="X703" i="20"/>
  <c r="Y703" i="20"/>
  <c r="X704" i="20"/>
  <c r="Y704" i="20"/>
  <c r="X705" i="20"/>
  <c r="Y705" i="20"/>
  <c r="X706" i="20"/>
  <c r="Y706" i="20"/>
  <c r="X707" i="20"/>
  <c r="Y707" i="20"/>
  <c r="X708" i="20"/>
  <c r="Y708" i="20"/>
  <c r="X709" i="20"/>
  <c r="Y709" i="20"/>
  <c r="X710" i="20"/>
  <c r="Y710" i="20"/>
  <c r="X711" i="20"/>
  <c r="Y711" i="20"/>
  <c r="X712" i="20"/>
  <c r="Y712" i="20"/>
  <c r="X713" i="20"/>
  <c r="Y713" i="20"/>
  <c r="X714" i="20"/>
  <c r="Y714" i="20"/>
  <c r="X715" i="20"/>
  <c r="Y715" i="20"/>
  <c r="X716" i="20"/>
  <c r="Y716" i="20"/>
  <c r="X717" i="20"/>
  <c r="Y717" i="20"/>
  <c r="X718" i="20"/>
  <c r="Y718" i="20"/>
  <c r="X719" i="20"/>
  <c r="Y719" i="20"/>
  <c r="X720" i="20"/>
  <c r="Y720" i="20"/>
  <c r="X721" i="20"/>
  <c r="Y721" i="20"/>
  <c r="X722" i="20"/>
  <c r="Y722" i="20"/>
  <c r="X723" i="20"/>
  <c r="Y723" i="20"/>
  <c r="X724" i="20"/>
  <c r="Y724" i="20"/>
  <c r="X725" i="20"/>
  <c r="Y725" i="20"/>
  <c r="X726" i="20"/>
  <c r="Y726" i="20"/>
  <c r="X727" i="20"/>
  <c r="Y727" i="20"/>
  <c r="X728" i="20"/>
  <c r="Y728" i="20"/>
  <c r="X729" i="20"/>
  <c r="Y729" i="20"/>
  <c r="X730" i="20"/>
  <c r="Y730" i="20"/>
  <c r="S7" i="20" a="1"/>
  <c r="S7" i="20"/>
  <c r="T5" i="20"/>
  <c r="U5" i="20"/>
  <c r="T4" i="20"/>
  <c r="U4" i="20"/>
  <c r="T3" i="20"/>
  <c r="U3" i="20"/>
  <c r="T2" i="20"/>
  <c r="U2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Tebaldi</author>
  </authors>
  <commentList>
    <comment ref="E26" authorId="0" shapeId="0" xr:uid="{35800E11-5533-4B3E-AD12-6B4AF50EAA54}">
      <text>
        <r>
          <rPr>
            <b/>
            <sz val="9"/>
            <color indexed="81"/>
            <rFont val="Segoe UI"/>
            <family val="2"/>
          </rPr>
          <t>Tebaldi:</t>
        </r>
        <r>
          <rPr>
            <sz val="9"/>
            <color indexed="81"/>
            <rFont val="Segoe UI"/>
            <family val="2"/>
          </rPr>
          <t xml:space="preserve">
Somos negativo a respeito dessa view</t>
        </r>
      </text>
    </comment>
    <comment ref="F26" authorId="0" shapeId="0" xr:uid="{D1393083-3183-4A77-96D5-10EB9F8499EC}">
      <text>
        <r>
          <rPr>
            <b/>
            <sz val="9"/>
            <color indexed="81"/>
            <rFont val="Segoe UI"/>
            <family val="2"/>
          </rPr>
          <t>Tebaldi:</t>
        </r>
        <r>
          <rPr>
            <sz val="9"/>
            <color indexed="81"/>
            <rFont val="Segoe UI"/>
            <family val="2"/>
          </rPr>
          <t xml:space="preserve">
Somos possitivos a respeito desta posicao</t>
        </r>
      </text>
    </comment>
    <comment ref="D27" authorId="0" shapeId="0" xr:uid="{04C5E11B-2EFF-40FE-BAA7-EA976F8076E8}">
      <text>
        <r>
          <rPr>
            <b/>
            <sz val="9"/>
            <color indexed="81"/>
            <rFont val="Segoe UI"/>
            <family val="2"/>
          </rPr>
          <t>Tebaldi:</t>
        </r>
        <r>
          <rPr>
            <sz val="9"/>
            <color indexed="81"/>
            <rFont val="Segoe UI"/>
            <family val="2"/>
          </rPr>
          <t xml:space="preserve">
Positivos a respeito desta posicao</t>
        </r>
      </text>
    </comment>
    <comment ref="G27" authorId="0" shapeId="0" xr:uid="{9419C178-5ADE-426D-A4B4-E50B0EAB92E9}">
      <text>
        <r>
          <rPr>
            <b/>
            <sz val="9"/>
            <color indexed="81"/>
            <rFont val="Segoe UI"/>
            <family val="2"/>
          </rPr>
          <t>Tebaldi:</t>
        </r>
        <r>
          <rPr>
            <sz val="9"/>
            <color indexed="81"/>
            <rFont val="Segoe UI"/>
            <family val="2"/>
          </rPr>
          <t xml:space="preserve">
Somos negativos a respeito desta posicao</t>
        </r>
      </text>
    </comment>
  </commentList>
</comments>
</file>

<file path=xl/sharedStrings.xml><?xml version="1.0" encoding="utf-8"?>
<sst xmlns="http://schemas.openxmlformats.org/spreadsheetml/2006/main" count="162" uniqueCount="117">
  <si>
    <t>S</t>
  </si>
  <si>
    <t>US</t>
  </si>
  <si>
    <t>JP</t>
  </si>
  <si>
    <t>UK</t>
  </si>
  <si>
    <t>GR</t>
  </si>
  <si>
    <t>W</t>
  </si>
  <si>
    <t>A</t>
  </si>
  <si>
    <t>B</t>
  </si>
  <si>
    <t>C</t>
  </si>
  <si>
    <t>Z</t>
  </si>
  <si>
    <t>O</t>
  </si>
  <si>
    <t>H</t>
  </si>
  <si>
    <t>WP</t>
  </si>
  <si>
    <t>Rf</t>
  </si>
  <si>
    <t>S^-1</t>
  </si>
  <si>
    <t>Z-Rf*O</t>
  </si>
  <si>
    <t>Rc</t>
  </si>
  <si>
    <t>WRf</t>
  </si>
  <si>
    <t>gamma</t>
  </si>
  <si>
    <t>Q</t>
  </si>
  <si>
    <t>P</t>
  </si>
  <si>
    <t>Omega</t>
  </si>
  <si>
    <t>tau</t>
  </si>
  <si>
    <t>E[R] (BL)</t>
  </si>
  <si>
    <t>Π</t>
  </si>
  <si>
    <t>w_tilde</t>
  </si>
  <si>
    <t>Var_c</t>
  </si>
  <si>
    <t>DI Mty</t>
  </si>
  <si>
    <t>Last</t>
  </si>
  <si>
    <t>01/12/17</t>
  </si>
  <si>
    <t>02/01/18</t>
  </si>
  <si>
    <t>01/02/18</t>
  </si>
  <si>
    <t>01/03/18</t>
  </si>
  <si>
    <t>02/04/18</t>
  </si>
  <si>
    <t>02/05/18</t>
  </si>
  <si>
    <t>01/06/18</t>
  </si>
  <si>
    <t>02/07/18</t>
  </si>
  <si>
    <t>01/08/18</t>
  </si>
  <si>
    <t>03/09/18</t>
  </si>
  <si>
    <t>01/10/18</t>
  </si>
  <si>
    <t>01/11/18</t>
  </si>
  <si>
    <t>02/01/19</t>
  </si>
  <si>
    <t>01/04/19</t>
  </si>
  <si>
    <t>01/07/19</t>
  </si>
  <si>
    <t>01/10/19</t>
  </si>
  <si>
    <t>02/01/20</t>
  </si>
  <si>
    <t>01/04/20</t>
  </si>
  <si>
    <t>01/07/20</t>
  </si>
  <si>
    <t>01/10/20</t>
  </si>
  <si>
    <t>04/01/21</t>
  </si>
  <si>
    <t>01/04/21</t>
  </si>
  <si>
    <t>01/07/21</t>
  </si>
  <si>
    <t>01/10/21</t>
  </si>
  <si>
    <t>03/01/22</t>
  </si>
  <si>
    <t>01/04/22</t>
  </si>
  <si>
    <t>01/07/22</t>
  </si>
  <si>
    <t>03/10/22</t>
  </si>
  <si>
    <t>02/01/23</t>
  </si>
  <si>
    <t>Value</t>
  </si>
  <si>
    <t>Neutral</t>
  </si>
  <si>
    <t>Growth</t>
  </si>
  <si>
    <t>Mkt</t>
  </si>
  <si>
    <t>Val-Grow</t>
  </si>
  <si>
    <t>Benck</t>
  </si>
  <si>
    <t>Sum</t>
  </si>
  <si>
    <t>New Value</t>
  </si>
  <si>
    <t>New Neutral</t>
  </si>
  <si>
    <t>DATA</t>
  </si>
  <si>
    <t>SPY-ETF(VARIAÇÃO)</t>
  </si>
  <si>
    <t>SPYG-ETF(VARIAÇÃO)</t>
  </si>
  <si>
    <t>SPYV-ETF(VARIAÇÃO)</t>
  </si>
  <si>
    <t>FLGEX</t>
  </si>
  <si>
    <t>LCEAX</t>
  </si>
  <si>
    <t>TRMCX</t>
  </si>
  <si>
    <t>VEIPX</t>
  </si>
  <si>
    <t>Dt</t>
  </si>
  <si>
    <t>Id</t>
  </si>
  <si>
    <t xml:space="preserve"> </t>
  </si>
  <si>
    <t>Ano</t>
  </si>
  <si>
    <t>Mês</t>
  </si>
  <si>
    <t>BETA1</t>
  </si>
  <si>
    <t>BETA2</t>
  </si>
  <si>
    <t>BETA3</t>
  </si>
  <si>
    <t>BETA4</t>
  </si>
  <si>
    <t>LAMB1</t>
  </si>
  <si>
    <t>LAMB2</t>
  </si>
  <si>
    <t>N&amp;S</t>
  </si>
  <si>
    <t>Residual</t>
  </si>
  <si>
    <t>L1&gt;0</t>
  </si>
  <si>
    <t>L2&gt;0</t>
  </si>
  <si>
    <t>b1 &gt;0</t>
  </si>
  <si>
    <t>b1+b2 &gt;0</t>
  </si>
  <si>
    <t>B1 + B2</t>
  </si>
  <si>
    <t>Omega (raw)</t>
  </si>
  <si>
    <r>
      <t>P'Ω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P</t>
    </r>
  </si>
  <si>
    <r>
      <t>P'Ω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Q</t>
    </r>
  </si>
  <si>
    <r>
      <t>(τ Σ)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 xml:space="preserve"> Π + P'Ω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Q</t>
    </r>
  </si>
  <si>
    <r>
      <t>(τ Σ)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 xml:space="preserve"> Π</t>
    </r>
  </si>
  <si>
    <r>
      <t>(τ Σ)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 xml:space="preserve"> + P'Ω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P</t>
    </r>
  </si>
  <si>
    <t>time 1</t>
  </si>
  <si>
    <t>time 2</t>
  </si>
  <si>
    <t>Rebalance</t>
  </si>
  <si>
    <t>Y</t>
  </si>
  <si>
    <t>const</t>
  </si>
  <si>
    <t>Coefs</t>
  </si>
  <si>
    <t>S.E</t>
  </si>
  <si>
    <t>t</t>
  </si>
  <si>
    <t>y_hat</t>
  </si>
  <si>
    <t>res</t>
  </si>
  <si>
    <t>N</t>
  </si>
  <si>
    <t>Sigma</t>
  </si>
  <si>
    <t>Covmatrix</t>
  </si>
  <si>
    <t>coef</t>
  </si>
  <si>
    <t>se</t>
  </si>
  <si>
    <t>r2/Sey</t>
  </si>
  <si>
    <t>F/df</t>
  </si>
  <si>
    <t>ssr/Ssresid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</si>
</sst>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0.000"/>
    <numFmt numFmtId="166" formatCode="0.0%"/>
    <numFmt numFmtId="167" formatCode="0.0"/>
  </numFmts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indexed="9"/>
      <name val="Calibri"/>
      <family val="2"/>
    </font>
    <font>
      <b/>
      <vertAlign val="superscript"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0" fontId="1" fillId="2" borderId="1" applyNumberFormat="0" applyAlignment="0" applyProtection="0"/>
    <xf numFmtId="0" fontId="3" fillId="0" borderId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" fillId="4" borderId="0"/>
  </cellStyleXfs>
  <cellXfs count="45">
    <xf numFmtId="0" fontId="0" fillId="0" borderId="0" xfId="0"/>
    <xf numFmtId="0" fontId="1" fillId="2" borderId="0" xfId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3"/>
    <xf numFmtId="0" fontId="2" fillId="0" borderId="0" xfId="3" applyFont="1" applyAlignment="1">
      <alignment horizontal="center"/>
    </xf>
    <xf numFmtId="164" fontId="4" fillId="0" borderId="0" xfId="3" applyNumberFormat="1" applyFill="1"/>
    <xf numFmtId="0" fontId="2" fillId="0" borderId="0" xfId="3" applyFont="1" applyAlignment="1">
      <alignment horizontal="center"/>
    </xf>
    <xf numFmtId="0" fontId="4" fillId="0" borderId="0" xfId="3" applyBorder="1"/>
    <xf numFmtId="0" fontId="4" fillId="3" borderId="0" xfId="3" applyFill="1" applyAlignment="1">
      <alignment horizontal="center"/>
    </xf>
    <xf numFmtId="166" fontId="0" fillId="3" borderId="0" xfId="6" applyNumberFormat="1" applyFont="1" applyFill="1" applyAlignment="1">
      <alignment horizontal="center"/>
    </xf>
    <xf numFmtId="9" fontId="0" fillId="0" borderId="0" xfId="6" applyFont="1"/>
    <xf numFmtId="166" fontId="4" fillId="0" borderId="0" xfId="3" applyNumberFormat="1"/>
    <xf numFmtId="164" fontId="4" fillId="0" borderId="0" xfId="3" applyNumberFormat="1"/>
    <xf numFmtId="166" fontId="0" fillId="0" borderId="0" xfId="6" applyNumberFormat="1" applyFont="1"/>
    <xf numFmtId="0" fontId="2" fillId="0" borderId="0" xfId="3" applyFont="1" applyBorder="1" applyAlignment="1">
      <alignment horizontal="center"/>
    </xf>
    <xf numFmtId="2" fontId="4" fillId="3" borderId="0" xfId="3" applyNumberFormat="1" applyFill="1" applyAlignment="1">
      <alignment horizontal="center"/>
    </xf>
    <xf numFmtId="2" fontId="4" fillId="0" borderId="0" xfId="3" applyNumberFormat="1"/>
    <xf numFmtId="164" fontId="4" fillId="3" borderId="0" xfId="3" applyNumberFormat="1" applyFill="1" applyBorder="1" applyAlignment="1">
      <alignment horizontal="center"/>
    </xf>
    <xf numFmtId="164" fontId="4" fillId="3" borderId="0" xfId="3" applyNumberFormat="1" applyFill="1" applyAlignment="1">
      <alignment horizontal="center"/>
    </xf>
    <xf numFmtId="0" fontId="4" fillId="3" borderId="0" xfId="7" applyNumberFormat="1" applyFont="1" applyFill="1" applyAlignment="1">
      <alignment horizontal="center" vertical="center"/>
    </xf>
    <xf numFmtId="167" fontId="4" fillId="3" borderId="0" xfId="3" applyNumberFormat="1" applyFill="1" applyAlignment="1">
      <alignment horizontal="center"/>
    </xf>
    <xf numFmtId="165" fontId="4" fillId="3" borderId="0" xfId="3" applyNumberFormat="1" applyFill="1" applyAlignment="1">
      <alignment horizontal="center"/>
    </xf>
    <xf numFmtId="0" fontId="7" fillId="4" borderId="0" xfId="9" applyNumberFormat="1" applyFont="1" applyFill="1" applyBorder="1" applyAlignment="1" applyProtection="1"/>
    <xf numFmtId="10" fontId="0" fillId="0" borderId="0" xfId="8" applyNumberFormat="1" applyFon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Fill="1" applyBorder="1"/>
    <xf numFmtId="0" fontId="0" fillId="0" borderId="0" xfId="0" applyFill="1"/>
    <xf numFmtId="14" fontId="0" fillId="0" borderId="0" xfId="0" applyNumberFormat="1" applyFill="1" applyAlignment="1">
      <alignment horizontal="left"/>
    </xf>
    <xf numFmtId="0" fontId="0" fillId="0" borderId="0" xfId="0" applyNumberFormat="1" applyFill="1"/>
    <xf numFmtId="14" fontId="0" fillId="0" borderId="0" xfId="0" applyNumberFormat="1"/>
    <xf numFmtId="10" fontId="0" fillId="0" borderId="0" xfId="0" applyNumberFormat="1"/>
    <xf numFmtId="0" fontId="0" fillId="5" borderId="0" xfId="0" applyFill="1"/>
    <xf numFmtId="43" fontId="0" fillId="5" borderId="0" xfId="7" applyFont="1" applyFill="1"/>
    <xf numFmtId="2" fontId="0" fillId="0" borderId="2" xfId="0" applyNumberFormat="1" applyBorder="1"/>
    <xf numFmtId="2" fontId="0" fillId="0" borderId="0" xfId="0" applyNumberFormat="1" applyBorder="1"/>
    <xf numFmtId="2" fontId="0" fillId="0" borderId="3" xfId="0" applyNumberFormat="1" applyBorder="1"/>
    <xf numFmtId="0" fontId="2" fillId="0" borderId="0" xfId="3" applyFont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/>
    <xf numFmtId="167" fontId="0" fillId="0" borderId="0" xfId="0" applyNumberFormat="1" applyFill="1"/>
    <xf numFmtId="165" fontId="0" fillId="0" borderId="0" xfId="0" applyNumberFormat="1" applyFill="1"/>
    <xf numFmtId="0" fontId="9" fillId="0" borderId="0" xfId="0" applyFont="1" applyFill="1"/>
    <xf numFmtId="0" fontId="9" fillId="0" borderId="0" xfId="0" applyFont="1" applyFill="1" applyAlignment="1">
      <alignment horizontal="center"/>
    </xf>
  </cellXfs>
  <cellStyles count="10">
    <cellStyle name="blp_column_header" xfId="9" xr:uid="{B42E7B10-9134-4A16-A79C-A2016BB61020}"/>
    <cellStyle name="Entrada" xfId="1" builtinId="20"/>
    <cellStyle name="Normal" xfId="0" builtinId="0"/>
    <cellStyle name="Normal 2" xfId="3" xr:uid="{022F420F-72CD-4A2D-9674-C0ECCD2C0B38}"/>
    <cellStyle name="Normal 2 2" xfId="4" xr:uid="{6B0C8140-AC41-46AD-8D19-B177ABD4F2A2}"/>
    <cellStyle name="Normal 3" xfId="2" xr:uid="{EAA4D23C-2E29-4EE1-8925-BFA8D9A998D0}"/>
    <cellStyle name="Porcentagem" xfId="8" builtinId="5"/>
    <cellStyle name="Porcentagem 2" xfId="5" xr:uid="{4ABD4F4D-5B4B-46C8-A05C-4C9821F98041}"/>
    <cellStyle name="Porcentagem 3" xfId="6" xr:uid="{DCF4AE9B-3A97-4AB9-AEDD-27B7CE3CB788}"/>
    <cellStyle name="Vírgula" xfId="7" builtinId="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Curva de Juros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'Q2'!$J$3:$J$64</c:f>
              <c:numCache>
                <c:formatCode>yyyy-mm-dd</c:formatCode>
                <c:ptCount val="62"/>
                <c:pt idx="0">
                  <c:v>43070</c:v>
                </c:pt>
                <c:pt idx="1">
                  <c:v>43101</c:v>
                </c:pt>
                <c:pt idx="2">
                  <c:v>43132</c:v>
                </c:pt>
                <c:pt idx="3">
                  <c:v>43160</c:v>
                </c:pt>
                <c:pt idx="4">
                  <c:v>43191</c:v>
                </c:pt>
                <c:pt idx="5">
                  <c:v>43221</c:v>
                </c:pt>
                <c:pt idx="6">
                  <c:v>43252</c:v>
                </c:pt>
                <c:pt idx="7">
                  <c:v>43282</c:v>
                </c:pt>
                <c:pt idx="8">
                  <c:v>43313</c:v>
                </c:pt>
                <c:pt idx="9">
                  <c:v>43344</c:v>
                </c:pt>
                <c:pt idx="10">
                  <c:v>43374</c:v>
                </c:pt>
                <c:pt idx="11">
                  <c:v>43405</c:v>
                </c:pt>
                <c:pt idx="12">
                  <c:v>43435</c:v>
                </c:pt>
                <c:pt idx="13">
                  <c:v>43466</c:v>
                </c:pt>
                <c:pt idx="14">
                  <c:v>43497</c:v>
                </c:pt>
                <c:pt idx="15">
                  <c:v>43525</c:v>
                </c:pt>
                <c:pt idx="16">
                  <c:v>43556</c:v>
                </c:pt>
                <c:pt idx="17">
                  <c:v>43586</c:v>
                </c:pt>
                <c:pt idx="18">
                  <c:v>43617</c:v>
                </c:pt>
                <c:pt idx="19">
                  <c:v>43647</c:v>
                </c:pt>
                <c:pt idx="20">
                  <c:v>43678</c:v>
                </c:pt>
                <c:pt idx="21">
                  <c:v>43709</c:v>
                </c:pt>
                <c:pt idx="22">
                  <c:v>43739</c:v>
                </c:pt>
                <c:pt idx="23">
                  <c:v>43770</c:v>
                </c:pt>
                <c:pt idx="24">
                  <c:v>43800</c:v>
                </c:pt>
                <c:pt idx="25">
                  <c:v>43831</c:v>
                </c:pt>
                <c:pt idx="26">
                  <c:v>43862</c:v>
                </c:pt>
                <c:pt idx="27">
                  <c:v>43891</c:v>
                </c:pt>
                <c:pt idx="28">
                  <c:v>43922</c:v>
                </c:pt>
                <c:pt idx="29">
                  <c:v>43952</c:v>
                </c:pt>
                <c:pt idx="30">
                  <c:v>43983</c:v>
                </c:pt>
                <c:pt idx="31">
                  <c:v>44013</c:v>
                </c:pt>
                <c:pt idx="32">
                  <c:v>44044</c:v>
                </c:pt>
                <c:pt idx="33">
                  <c:v>44075</c:v>
                </c:pt>
                <c:pt idx="34">
                  <c:v>44105</c:v>
                </c:pt>
                <c:pt idx="35">
                  <c:v>44136</c:v>
                </c:pt>
                <c:pt idx="36">
                  <c:v>44166</c:v>
                </c:pt>
                <c:pt idx="37">
                  <c:v>44197</c:v>
                </c:pt>
                <c:pt idx="38">
                  <c:v>44228</c:v>
                </c:pt>
                <c:pt idx="39">
                  <c:v>44256</c:v>
                </c:pt>
                <c:pt idx="40">
                  <c:v>44287</c:v>
                </c:pt>
                <c:pt idx="41">
                  <c:v>44317</c:v>
                </c:pt>
                <c:pt idx="42">
                  <c:v>44348</c:v>
                </c:pt>
                <c:pt idx="43">
                  <c:v>44378</c:v>
                </c:pt>
                <c:pt idx="44">
                  <c:v>44409</c:v>
                </c:pt>
                <c:pt idx="45">
                  <c:v>44440</c:v>
                </c:pt>
                <c:pt idx="46">
                  <c:v>44470</c:v>
                </c:pt>
                <c:pt idx="47">
                  <c:v>44501</c:v>
                </c:pt>
                <c:pt idx="48">
                  <c:v>44531</c:v>
                </c:pt>
                <c:pt idx="49">
                  <c:v>44562</c:v>
                </c:pt>
                <c:pt idx="50">
                  <c:v>44593</c:v>
                </c:pt>
                <c:pt idx="51">
                  <c:v>44621</c:v>
                </c:pt>
                <c:pt idx="52">
                  <c:v>44652</c:v>
                </c:pt>
                <c:pt idx="53">
                  <c:v>44682</c:v>
                </c:pt>
                <c:pt idx="54">
                  <c:v>44713</c:v>
                </c:pt>
                <c:pt idx="55">
                  <c:v>44743</c:v>
                </c:pt>
                <c:pt idx="56">
                  <c:v>44774</c:v>
                </c:pt>
                <c:pt idx="57">
                  <c:v>44805</c:v>
                </c:pt>
                <c:pt idx="58">
                  <c:v>44835</c:v>
                </c:pt>
                <c:pt idx="59">
                  <c:v>44866</c:v>
                </c:pt>
                <c:pt idx="60">
                  <c:v>44896</c:v>
                </c:pt>
                <c:pt idx="61">
                  <c:v>44927</c:v>
                </c:pt>
              </c:numCache>
            </c:numRef>
          </c:xVal>
          <c:yVal>
            <c:numRef>
              <c:f>'Q2'!$K$3:$K$64</c:f>
              <c:numCache>
                <c:formatCode>General</c:formatCode>
                <c:ptCount val="62"/>
                <c:pt idx="0">
                  <c:v>7.3910000000000003E-2</c:v>
                </c:pt>
                <c:pt idx="1">
                  <c:v>7.145E-2</c:v>
                </c:pt>
                <c:pt idx="2">
                  <c:v>7.0540000000000005E-2</c:v>
                </c:pt>
                <c:pt idx="3">
                  <c:v>7.0000000000000007E-2</c:v>
                </c:pt>
                <c:pt idx="4">
                  <c:v>6.9400000000000003E-2</c:v>
                </c:pt>
                <c:pt idx="5">
                  <c:v>6.9199999999999998E-2</c:v>
                </c:pt>
                <c:pt idx="6">
                  <c:v>6.93E-2</c:v>
                </c:pt>
                <c:pt idx="7">
                  <c:v>6.9099999999999995E-2</c:v>
                </c:pt>
                <c:pt idx="8">
                  <c:v>6.9269999999999998E-2</c:v>
                </c:pt>
                <c:pt idx="9">
                  <c:v>6.9599999999999995E-2</c:v>
                </c:pt>
                <c:pt idx="10">
                  <c:v>7.0099999999999996E-2</c:v>
                </c:pt>
                <c:pt idx="11">
                  <c:v>7.0699999999999999E-2</c:v>
                </c:pt>
                <c:pt idx="12">
                  <c:v>#N/A</c:v>
                </c:pt>
                <c:pt idx="13">
                  <c:v>7.2099999999999997E-2</c:v>
                </c:pt>
                <c:pt idx="14">
                  <c:v>#N/A</c:v>
                </c:pt>
                <c:pt idx="15">
                  <c:v>#N/A</c:v>
                </c:pt>
                <c:pt idx="16">
                  <c:v>7.4999999999999997E-2</c:v>
                </c:pt>
                <c:pt idx="17">
                  <c:v>#N/A</c:v>
                </c:pt>
                <c:pt idx="18">
                  <c:v>#N/A</c:v>
                </c:pt>
                <c:pt idx="19">
                  <c:v>7.8399999999999997E-2</c:v>
                </c:pt>
                <c:pt idx="20">
                  <c:v>#N/A</c:v>
                </c:pt>
                <c:pt idx="21">
                  <c:v>#N/A</c:v>
                </c:pt>
                <c:pt idx="22">
                  <c:v>8.1900000000000001E-2</c:v>
                </c:pt>
                <c:pt idx="23">
                  <c:v>#N/A</c:v>
                </c:pt>
                <c:pt idx="24">
                  <c:v>#N/A</c:v>
                </c:pt>
                <c:pt idx="25">
                  <c:v>8.4600000000000009E-2</c:v>
                </c:pt>
                <c:pt idx="26">
                  <c:v>#N/A</c:v>
                </c:pt>
                <c:pt idx="27">
                  <c:v>#N/A</c:v>
                </c:pt>
                <c:pt idx="28">
                  <c:v>8.7100000000000011E-2</c:v>
                </c:pt>
                <c:pt idx="29">
                  <c:v>#N/A</c:v>
                </c:pt>
                <c:pt idx="30">
                  <c:v>#N/A</c:v>
                </c:pt>
                <c:pt idx="31">
                  <c:v>8.929999999999999E-2</c:v>
                </c:pt>
                <c:pt idx="32">
                  <c:v>#N/A</c:v>
                </c:pt>
                <c:pt idx="33">
                  <c:v>#N/A</c:v>
                </c:pt>
                <c:pt idx="34">
                  <c:v>9.1499999999999998E-2</c:v>
                </c:pt>
                <c:pt idx="35">
                  <c:v>#N/A</c:v>
                </c:pt>
                <c:pt idx="36">
                  <c:v>#N/A</c:v>
                </c:pt>
                <c:pt idx="37">
                  <c:v>9.3100000000000002E-2</c:v>
                </c:pt>
                <c:pt idx="38">
                  <c:v>#N/A</c:v>
                </c:pt>
                <c:pt idx="39">
                  <c:v>#N/A</c:v>
                </c:pt>
                <c:pt idx="40">
                  <c:v>9.4600000000000004E-2</c:v>
                </c:pt>
                <c:pt idx="41">
                  <c:v>#N/A</c:v>
                </c:pt>
                <c:pt idx="42">
                  <c:v>#N/A</c:v>
                </c:pt>
                <c:pt idx="43">
                  <c:v>9.6000000000000002E-2</c:v>
                </c:pt>
                <c:pt idx="44">
                  <c:v>#N/A</c:v>
                </c:pt>
                <c:pt idx="45">
                  <c:v>#N/A</c:v>
                </c:pt>
                <c:pt idx="46">
                  <c:v>9.7500000000000003E-2</c:v>
                </c:pt>
                <c:pt idx="47">
                  <c:v>#N/A</c:v>
                </c:pt>
                <c:pt idx="48">
                  <c:v>#N/A</c:v>
                </c:pt>
                <c:pt idx="49">
                  <c:v>9.820000000000001E-2</c:v>
                </c:pt>
                <c:pt idx="50">
                  <c:v>#N/A</c:v>
                </c:pt>
                <c:pt idx="51">
                  <c:v>#N/A</c:v>
                </c:pt>
                <c:pt idx="52">
                  <c:v>9.8989999999999995E-2</c:v>
                </c:pt>
                <c:pt idx="53">
                  <c:v>#N/A</c:v>
                </c:pt>
                <c:pt idx="54">
                  <c:v>#N/A</c:v>
                </c:pt>
                <c:pt idx="55">
                  <c:v>9.98E-2</c:v>
                </c:pt>
                <c:pt idx="56">
                  <c:v>#N/A</c:v>
                </c:pt>
                <c:pt idx="57">
                  <c:v>#N/A</c:v>
                </c:pt>
                <c:pt idx="58">
                  <c:v>0.10037000000000001</c:v>
                </c:pt>
                <c:pt idx="59">
                  <c:v>#N/A</c:v>
                </c:pt>
                <c:pt idx="60">
                  <c:v>#N/A</c:v>
                </c:pt>
                <c:pt idx="61">
                  <c:v>0.1011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55-4F4F-A3CA-1661E0B41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30456"/>
        <c:axId val="208123240"/>
      </c:scatterChart>
      <c:valAx>
        <c:axId val="208130456"/>
        <c:scaling>
          <c:orientation val="minMax"/>
          <c:min val="430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-mm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23240"/>
        <c:crosses val="autoZero"/>
        <c:crossBetween val="midCat"/>
      </c:valAx>
      <c:valAx>
        <c:axId val="208123240"/>
        <c:scaling>
          <c:orientation val="minMax"/>
          <c:min val="6.500000000000001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30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v>N&amp;S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'Q2'!$J$3:$J$64</c:f>
              <c:numCache>
                <c:formatCode>yyyy-mm-dd</c:formatCode>
                <c:ptCount val="62"/>
                <c:pt idx="0">
                  <c:v>43070</c:v>
                </c:pt>
                <c:pt idx="1">
                  <c:v>43101</c:v>
                </c:pt>
                <c:pt idx="2">
                  <c:v>43132</c:v>
                </c:pt>
                <c:pt idx="3">
                  <c:v>43160</c:v>
                </c:pt>
                <c:pt idx="4">
                  <c:v>43191</c:v>
                </c:pt>
                <c:pt idx="5">
                  <c:v>43221</c:v>
                </c:pt>
                <c:pt idx="6">
                  <c:v>43252</c:v>
                </c:pt>
                <c:pt idx="7">
                  <c:v>43282</c:v>
                </c:pt>
                <c:pt idx="8">
                  <c:v>43313</c:v>
                </c:pt>
                <c:pt idx="9">
                  <c:v>43344</c:v>
                </c:pt>
                <c:pt idx="10">
                  <c:v>43374</c:v>
                </c:pt>
                <c:pt idx="11">
                  <c:v>43405</c:v>
                </c:pt>
                <c:pt idx="12">
                  <c:v>43435</c:v>
                </c:pt>
                <c:pt idx="13">
                  <c:v>43466</c:v>
                </c:pt>
                <c:pt idx="14">
                  <c:v>43497</c:v>
                </c:pt>
                <c:pt idx="15">
                  <c:v>43525</c:v>
                </c:pt>
                <c:pt idx="16">
                  <c:v>43556</c:v>
                </c:pt>
                <c:pt idx="17">
                  <c:v>43586</c:v>
                </c:pt>
                <c:pt idx="18">
                  <c:v>43617</c:v>
                </c:pt>
                <c:pt idx="19">
                  <c:v>43647</c:v>
                </c:pt>
                <c:pt idx="20">
                  <c:v>43678</c:v>
                </c:pt>
                <c:pt idx="21">
                  <c:v>43709</c:v>
                </c:pt>
                <c:pt idx="22">
                  <c:v>43739</c:v>
                </c:pt>
                <c:pt idx="23">
                  <c:v>43770</c:v>
                </c:pt>
                <c:pt idx="24">
                  <c:v>43800</c:v>
                </c:pt>
                <c:pt idx="25">
                  <c:v>43831</c:v>
                </c:pt>
                <c:pt idx="26">
                  <c:v>43862</c:v>
                </c:pt>
                <c:pt idx="27">
                  <c:v>43891</c:v>
                </c:pt>
                <c:pt idx="28">
                  <c:v>43922</c:v>
                </c:pt>
                <c:pt idx="29">
                  <c:v>43952</c:v>
                </c:pt>
                <c:pt idx="30">
                  <c:v>43983</c:v>
                </c:pt>
                <c:pt idx="31">
                  <c:v>44013</c:v>
                </c:pt>
                <c:pt idx="32">
                  <c:v>44044</c:v>
                </c:pt>
                <c:pt idx="33">
                  <c:v>44075</c:v>
                </c:pt>
                <c:pt idx="34">
                  <c:v>44105</c:v>
                </c:pt>
                <c:pt idx="35">
                  <c:v>44136</c:v>
                </c:pt>
                <c:pt idx="36">
                  <c:v>44166</c:v>
                </c:pt>
                <c:pt idx="37">
                  <c:v>44197</c:v>
                </c:pt>
                <c:pt idx="38">
                  <c:v>44228</c:v>
                </c:pt>
                <c:pt idx="39">
                  <c:v>44256</c:v>
                </c:pt>
                <c:pt idx="40">
                  <c:v>44287</c:v>
                </c:pt>
                <c:pt idx="41">
                  <c:v>44317</c:v>
                </c:pt>
                <c:pt idx="42">
                  <c:v>44348</c:v>
                </c:pt>
                <c:pt idx="43">
                  <c:v>44378</c:v>
                </c:pt>
                <c:pt idx="44">
                  <c:v>44409</c:v>
                </c:pt>
                <c:pt idx="45">
                  <c:v>44440</c:v>
                </c:pt>
                <c:pt idx="46">
                  <c:v>44470</c:v>
                </c:pt>
                <c:pt idx="47">
                  <c:v>44501</c:v>
                </c:pt>
                <c:pt idx="48">
                  <c:v>44531</c:v>
                </c:pt>
                <c:pt idx="49">
                  <c:v>44562</c:v>
                </c:pt>
                <c:pt idx="50">
                  <c:v>44593</c:v>
                </c:pt>
                <c:pt idx="51">
                  <c:v>44621</c:v>
                </c:pt>
                <c:pt idx="52">
                  <c:v>44652</c:v>
                </c:pt>
                <c:pt idx="53">
                  <c:v>44682</c:v>
                </c:pt>
                <c:pt idx="54">
                  <c:v>44713</c:v>
                </c:pt>
                <c:pt idx="55">
                  <c:v>44743</c:v>
                </c:pt>
                <c:pt idx="56">
                  <c:v>44774</c:v>
                </c:pt>
                <c:pt idx="57">
                  <c:v>44805</c:v>
                </c:pt>
                <c:pt idx="58">
                  <c:v>44835</c:v>
                </c:pt>
                <c:pt idx="59">
                  <c:v>44866</c:v>
                </c:pt>
                <c:pt idx="60">
                  <c:v>44896</c:v>
                </c:pt>
                <c:pt idx="61">
                  <c:v>44927</c:v>
                </c:pt>
              </c:numCache>
            </c:numRef>
          </c:cat>
          <c:val>
            <c:numRef>
              <c:f>'Q2'!$U$3:$U$64</c:f>
              <c:numCache>
                <c:formatCode>General</c:formatCode>
                <c:ptCount val="62"/>
                <c:pt idx="0">
                  <c:v>7.3403934515136604E-2</c:v>
                </c:pt>
                <c:pt idx="1">
                  <c:v>7.2051152139896046E-2</c:v>
                </c:pt>
                <c:pt idx="2">
                  <c:v>7.0896743038114024E-2</c:v>
                </c:pt>
                <c:pt idx="3">
                  <c:v>6.9987469177692094E-2</c:v>
                </c:pt>
                <c:pt idx="4">
                  <c:v>6.9340844447009456E-2</c:v>
                </c:pt>
                <c:pt idx="5">
                  <c:v>6.8954879608823363E-2</c:v>
                </c:pt>
                <c:pt idx="6">
                  <c:v>6.8815145200117098E-2</c:v>
                </c:pt>
                <c:pt idx="7">
                  <c:v>6.8899826181146748E-2</c:v>
                </c:pt>
                <c:pt idx="8">
                  <c:v>6.9183281363647001E-2</c:v>
                </c:pt>
                <c:pt idx="9">
                  <c:v>6.9638497035180894E-2</c:v>
                </c:pt>
                <c:pt idx="10">
                  <c:v>7.0238729330884181E-2</c:v>
                </c:pt>
                <c:pt idx="11">
                  <c:v>7.0958557250633617E-2</c:v>
                </c:pt>
                <c:pt idx="12">
                  <c:v>7.1774512707239627E-2</c:v>
                </c:pt>
                <c:pt idx="13">
                  <c:v>7.2665411686748407E-2</c:v>
                </c:pt>
                <c:pt idx="14">
                  <c:v>7.3612478458485536E-2</c:v>
                </c:pt>
                <c:pt idx="15">
                  <c:v>7.4599330432098196E-2</c:v>
                </c:pt>
                <c:pt idx="16">
                  <c:v>7.561187289878582E-2</c:v>
                </c:pt>
                <c:pt idx="17">
                  <c:v>7.6638139106896985E-2</c:v>
                </c:pt>
                <c:pt idx="18">
                  <c:v>7.7668100823176683E-2</c:v>
                </c:pt>
                <c:pt idx="19">
                  <c:v>7.8693466885030275E-2</c:v>
                </c:pt>
                <c:pt idx="20">
                  <c:v>7.9707481614475592E-2</c:v>
                </c:pt>
                <c:pt idx="21">
                  <c:v>8.0704730848792927E-2</c:v>
                </c:pt>
                <c:pt idx="22">
                  <c:v>8.1680960369582473E-2</c:v>
                </c:pt>
                <c:pt idx="23">
                  <c:v>8.2632909393437939E-2</c:v>
                </c:pt>
                <c:pt idx="24">
                  <c:v>8.3558160304812903E-2</c:v>
                </c:pt>
                <c:pt idx="25">
                  <c:v>8.4455004798732788E-2</c:v>
                </c:pt>
                <c:pt idx="26">
                  <c:v>8.5322325932132834E-2</c:v>
                </c:pt>
                <c:pt idx="27">
                  <c:v>8.6159495163144112E-2</c:v>
                </c:pt>
                <c:pt idx="28">
                  <c:v>8.6966283216669923E-2</c:v>
                </c:pt>
                <c:pt idx="29">
                  <c:v>8.7742783499221794E-2</c:v>
                </c:pt>
                <c:pt idx="30">
                  <c:v>8.8489346757070972E-2</c:v>
                </c:pt>
                <c:pt idx="31">
                  <c:v>8.9206525700561701E-2</c:v>
                </c:pt>
                <c:pt idx="32">
                  <c:v>8.9895028383011735E-2</c:v>
                </c:pt>
                <c:pt idx="33">
                  <c:v>9.0555679209957482E-2</c:v>
                </c:pt>
                <c:pt idx="34">
                  <c:v>9.1189386552953694E-2</c:v>
                </c:pt>
                <c:pt idx="35">
                  <c:v>9.179711604433044E-2</c:v>
                </c:pt>
                <c:pt idx="36">
                  <c:v>9.2379868730272374E-2</c:v>
                </c:pt>
                <c:pt idx="37">
                  <c:v>9.2938663356096518E-2</c:v>
                </c:pt>
                <c:pt idx="38">
                  <c:v>9.3474522147709738E-2</c:v>
                </c:pt>
                <c:pt idx="39">
                  <c:v>9.3988459535871649E-2</c:v>
                </c:pt>
                <c:pt idx="40">
                  <c:v>9.4481473344646072E-2</c:v>
                </c:pt>
                <c:pt idx="41">
                  <c:v>9.4954538032297559E-2</c:v>
                </c:pt>
                <c:pt idx="42">
                  <c:v>9.540859963215996E-2</c:v>
                </c:pt>
                <c:pt idx="43">
                  <c:v>9.5844572093130853E-2</c:v>
                </c:pt>
                <c:pt idx="44">
                  <c:v>9.6263334764983277E-2</c:v>
                </c:pt>
                <c:pt idx="45">
                  <c:v>9.6665730813237719E-2</c:v>
                </c:pt>
                <c:pt idx="46">
                  <c:v>9.705256638250917E-2</c:v>
                </c:pt>
                <c:pt idx="47">
                  <c:v>9.742461035663387E-2</c:v>
                </c:pt>
                <c:pt idx="48">
                  <c:v>9.7782594589044272E-2</c:v>
                </c:pt>
                <c:pt idx="49">
                  <c:v>9.8127214498325815E-2</c:v>
                </c:pt>
                <c:pt idx="50">
                  <c:v>9.8459129942125079E-2</c:v>
                </c:pt>
                <c:pt idx="51">
                  <c:v>9.8778966298019466E-2</c:v>
                </c:pt>
                <c:pt idx="52">
                  <c:v>9.908731569298368E-2</c:v>
                </c:pt>
                <c:pt idx="53">
                  <c:v>9.938473833403913E-2</c:v>
                </c:pt>
                <c:pt idx="54">
                  <c:v>9.9671763901845956E-2</c:v>
                </c:pt>
                <c:pt idx="55">
                  <c:v>9.9948892976655185E-2</c:v>
                </c:pt>
                <c:pt idx="56">
                  <c:v>0.10021659847240741</c:v>
                </c:pt>
                <c:pt idx="57">
                  <c:v>0.10047532706003962</c:v>
                </c:pt>
                <c:pt idx="58">
                  <c:v>0.10072550056541479</c:v>
                </c:pt>
                <c:pt idx="59">
                  <c:v>0.10096751733086161</c:v>
                </c:pt>
                <c:pt idx="60">
                  <c:v>0.10120175353223224</c:v>
                </c:pt>
                <c:pt idx="61">
                  <c:v>0.10142856444575832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C5-48C8-B405-87610C160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29144"/>
        <c:axId val="208123568"/>
      </c:lineChart>
      <c:scatterChart>
        <c:scatterStyle val="lineMarker"/>
        <c:varyColors val="0"/>
        <c:ser>
          <c:idx val="0"/>
          <c:order val="0"/>
          <c:tx>
            <c:v>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'Q2'!$J$3:$J$64</c:f>
              <c:numCache>
                <c:formatCode>yyyy-mm-dd</c:formatCode>
                <c:ptCount val="62"/>
                <c:pt idx="0">
                  <c:v>43070</c:v>
                </c:pt>
                <c:pt idx="1">
                  <c:v>43101</c:v>
                </c:pt>
                <c:pt idx="2">
                  <c:v>43132</c:v>
                </c:pt>
                <c:pt idx="3">
                  <c:v>43160</c:v>
                </c:pt>
                <c:pt idx="4">
                  <c:v>43191</c:v>
                </c:pt>
                <c:pt idx="5">
                  <c:v>43221</c:v>
                </c:pt>
                <c:pt idx="6">
                  <c:v>43252</c:v>
                </c:pt>
                <c:pt idx="7">
                  <c:v>43282</c:v>
                </c:pt>
                <c:pt idx="8">
                  <c:v>43313</c:v>
                </c:pt>
                <c:pt idx="9">
                  <c:v>43344</c:v>
                </c:pt>
                <c:pt idx="10">
                  <c:v>43374</c:v>
                </c:pt>
                <c:pt idx="11">
                  <c:v>43405</c:v>
                </c:pt>
                <c:pt idx="12">
                  <c:v>43435</c:v>
                </c:pt>
                <c:pt idx="13">
                  <c:v>43466</c:v>
                </c:pt>
                <c:pt idx="14">
                  <c:v>43497</c:v>
                </c:pt>
                <c:pt idx="15">
                  <c:v>43525</c:v>
                </c:pt>
                <c:pt idx="16">
                  <c:v>43556</c:v>
                </c:pt>
                <c:pt idx="17">
                  <c:v>43586</c:v>
                </c:pt>
                <c:pt idx="18">
                  <c:v>43617</c:v>
                </c:pt>
                <c:pt idx="19">
                  <c:v>43647</c:v>
                </c:pt>
                <c:pt idx="20">
                  <c:v>43678</c:v>
                </c:pt>
                <c:pt idx="21">
                  <c:v>43709</c:v>
                </c:pt>
                <c:pt idx="22">
                  <c:v>43739</c:v>
                </c:pt>
                <c:pt idx="23">
                  <c:v>43770</c:v>
                </c:pt>
                <c:pt idx="24">
                  <c:v>43800</c:v>
                </c:pt>
                <c:pt idx="25">
                  <c:v>43831</c:v>
                </c:pt>
                <c:pt idx="26">
                  <c:v>43862</c:v>
                </c:pt>
                <c:pt idx="27">
                  <c:v>43891</c:v>
                </c:pt>
                <c:pt idx="28">
                  <c:v>43922</c:v>
                </c:pt>
                <c:pt idx="29">
                  <c:v>43952</c:v>
                </c:pt>
                <c:pt idx="30">
                  <c:v>43983</c:v>
                </c:pt>
                <c:pt idx="31">
                  <c:v>44013</c:v>
                </c:pt>
                <c:pt idx="32">
                  <c:v>44044</c:v>
                </c:pt>
                <c:pt idx="33">
                  <c:v>44075</c:v>
                </c:pt>
                <c:pt idx="34">
                  <c:v>44105</c:v>
                </c:pt>
                <c:pt idx="35">
                  <c:v>44136</c:v>
                </c:pt>
                <c:pt idx="36">
                  <c:v>44166</c:v>
                </c:pt>
                <c:pt idx="37">
                  <c:v>44197</c:v>
                </c:pt>
                <c:pt idx="38">
                  <c:v>44228</c:v>
                </c:pt>
                <c:pt idx="39">
                  <c:v>44256</c:v>
                </c:pt>
                <c:pt idx="40">
                  <c:v>44287</c:v>
                </c:pt>
                <c:pt idx="41">
                  <c:v>44317</c:v>
                </c:pt>
                <c:pt idx="42">
                  <c:v>44348</c:v>
                </c:pt>
                <c:pt idx="43">
                  <c:v>44378</c:v>
                </c:pt>
                <c:pt idx="44">
                  <c:v>44409</c:v>
                </c:pt>
                <c:pt idx="45">
                  <c:v>44440</c:v>
                </c:pt>
                <c:pt idx="46">
                  <c:v>44470</c:v>
                </c:pt>
                <c:pt idx="47">
                  <c:v>44501</c:v>
                </c:pt>
                <c:pt idx="48">
                  <c:v>44531</c:v>
                </c:pt>
                <c:pt idx="49">
                  <c:v>44562</c:v>
                </c:pt>
                <c:pt idx="50">
                  <c:v>44593</c:v>
                </c:pt>
                <c:pt idx="51">
                  <c:v>44621</c:v>
                </c:pt>
                <c:pt idx="52">
                  <c:v>44652</c:v>
                </c:pt>
                <c:pt idx="53">
                  <c:v>44682</c:v>
                </c:pt>
                <c:pt idx="54">
                  <c:v>44713</c:v>
                </c:pt>
                <c:pt idx="55">
                  <c:v>44743</c:v>
                </c:pt>
                <c:pt idx="56">
                  <c:v>44774</c:v>
                </c:pt>
                <c:pt idx="57">
                  <c:v>44805</c:v>
                </c:pt>
                <c:pt idx="58">
                  <c:v>44835</c:v>
                </c:pt>
                <c:pt idx="59">
                  <c:v>44866</c:v>
                </c:pt>
                <c:pt idx="60">
                  <c:v>44896</c:v>
                </c:pt>
                <c:pt idx="61">
                  <c:v>44927</c:v>
                </c:pt>
              </c:numCache>
            </c:numRef>
          </c:xVal>
          <c:yVal>
            <c:numRef>
              <c:f>'Q2'!$K$3:$K$64</c:f>
              <c:numCache>
                <c:formatCode>General</c:formatCode>
                <c:ptCount val="62"/>
                <c:pt idx="0">
                  <c:v>7.3910000000000003E-2</c:v>
                </c:pt>
                <c:pt idx="1">
                  <c:v>7.145E-2</c:v>
                </c:pt>
                <c:pt idx="2">
                  <c:v>7.0540000000000005E-2</c:v>
                </c:pt>
                <c:pt idx="3">
                  <c:v>7.0000000000000007E-2</c:v>
                </c:pt>
                <c:pt idx="4">
                  <c:v>6.9400000000000003E-2</c:v>
                </c:pt>
                <c:pt idx="5">
                  <c:v>6.9199999999999998E-2</c:v>
                </c:pt>
                <c:pt idx="6">
                  <c:v>6.93E-2</c:v>
                </c:pt>
                <c:pt idx="7">
                  <c:v>6.9099999999999995E-2</c:v>
                </c:pt>
                <c:pt idx="8">
                  <c:v>6.9269999999999998E-2</c:v>
                </c:pt>
                <c:pt idx="9">
                  <c:v>6.9599999999999995E-2</c:v>
                </c:pt>
                <c:pt idx="10">
                  <c:v>7.0099999999999996E-2</c:v>
                </c:pt>
                <c:pt idx="11">
                  <c:v>7.0699999999999999E-2</c:v>
                </c:pt>
                <c:pt idx="12">
                  <c:v>#N/A</c:v>
                </c:pt>
                <c:pt idx="13">
                  <c:v>7.2099999999999997E-2</c:v>
                </c:pt>
                <c:pt idx="14">
                  <c:v>#N/A</c:v>
                </c:pt>
                <c:pt idx="15">
                  <c:v>#N/A</c:v>
                </c:pt>
                <c:pt idx="16">
                  <c:v>7.4999999999999997E-2</c:v>
                </c:pt>
                <c:pt idx="17">
                  <c:v>#N/A</c:v>
                </c:pt>
                <c:pt idx="18">
                  <c:v>#N/A</c:v>
                </c:pt>
                <c:pt idx="19">
                  <c:v>7.8399999999999997E-2</c:v>
                </c:pt>
                <c:pt idx="20">
                  <c:v>#N/A</c:v>
                </c:pt>
                <c:pt idx="21">
                  <c:v>#N/A</c:v>
                </c:pt>
                <c:pt idx="22">
                  <c:v>8.1900000000000001E-2</c:v>
                </c:pt>
                <c:pt idx="23">
                  <c:v>#N/A</c:v>
                </c:pt>
                <c:pt idx="24">
                  <c:v>#N/A</c:v>
                </c:pt>
                <c:pt idx="25">
                  <c:v>8.4600000000000009E-2</c:v>
                </c:pt>
                <c:pt idx="26">
                  <c:v>#N/A</c:v>
                </c:pt>
                <c:pt idx="27">
                  <c:v>#N/A</c:v>
                </c:pt>
                <c:pt idx="28">
                  <c:v>8.7100000000000011E-2</c:v>
                </c:pt>
                <c:pt idx="29">
                  <c:v>#N/A</c:v>
                </c:pt>
                <c:pt idx="30">
                  <c:v>#N/A</c:v>
                </c:pt>
                <c:pt idx="31">
                  <c:v>8.929999999999999E-2</c:v>
                </c:pt>
                <c:pt idx="32">
                  <c:v>#N/A</c:v>
                </c:pt>
                <c:pt idx="33">
                  <c:v>#N/A</c:v>
                </c:pt>
                <c:pt idx="34">
                  <c:v>9.1499999999999998E-2</c:v>
                </c:pt>
                <c:pt idx="35">
                  <c:v>#N/A</c:v>
                </c:pt>
                <c:pt idx="36">
                  <c:v>#N/A</c:v>
                </c:pt>
                <c:pt idx="37">
                  <c:v>9.3100000000000002E-2</c:v>
                </c:pt>
                <c:pt idx="38">
                  <c:v>#N/A</c:v>
                </c:pt>
                <c:pt idx="39">
                  <c:v>#N/A</c:v>
                </c:pt>
                <c:pt idx="40">
                  <c:v>9.4600000000000004E-2</c:v>
                </c:pt>
                <c:pt idx="41">
                  <c:v>#N/A</c:v>
                </c:pt>
                <c:pt idx="42">
                  <c:v>#N/A</c:v>
                </c:pt>
                <c:pt idx="43">
                  <c:v>9.6000000000000002E-2</c:v>
                </c:pt>
                <c:pt idx="44">
                  <c:v>#N/A</c:v>
                </c:pt>
                <c:pt idx="45">
                  <c:v>#N/A</c:v>
                </c:pt>
                <c:pt idx="46">
                  <c:v>9.7500000000000003E-2</c:v>
                </c:pt>
                <c:pt idx="47">
                  <c:v>#N/A</c:v>
                </c:pt>
                <c:pt idx="48">
                  <c:v>#N/A</c:v>
                </c:pt>
                <c:pt idx="49">
                  <c:v>9.820000000000001E-2</c:v>
                </c:pt>
                <c:pt idx="50">
                  <c:v>#N/A</c:v>
                </c:pt>
                <c:pt idx="51">
                  <c:v>#N/A</c:v>
                </c:pt>
                <c:pt idx="52">
                  <c:v>9.8989999999999995E-2</c:v>
                </c:pt>
                <c:pt idx="53">
                  <c:v>#N/A</c:v>
                </c:pt>
                <c:pt idx="54">
                  <c:v>#N/A</c:v>
                </c:pt>
                <c:pt idx="55">
                  <c:v>9.98E-2</c:v>
                </c:pt>
                <c:pt idx="56">
                  <c:v>#N/A</c:v>
                </c:pt>
                <c:pt idx="57">
                  <c:v>#N/A</c:v>
                </c:pt>
                <c:pt idx="58">
                  <c:v>0.10037000000000001</c:v>
                </c:pt>
                <c:pt idx="59">
                  <c:v>#N/A</c:v>
                </c:pt>
                <c:pt idx="60">
                  <c:v>#N/A</c:v>
                </c:pt>
                <c:pt idx="61">
                  <c:v>0.1011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C5-48C8-B405-87610C160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29144"/>
        <c:axId val="208123568"/>
      </c:scatterChart>
      <c:dateAx>
        <c:axId val="208129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-mm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23568"/>
        <c:crosses val="autoZero"/>
        <c:auto val="1"/>
        <c:lblOffset val="100"/>
        <c:baseTimeUnit val="months"/>
      </c:dateAx>
      <c:valAx>
        <c:axId val="208123568"/>
        <c:scaling>
          <c:orientation val="minMax"/>
          <c:min val="6.500000000000001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29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19</xdr:col>
      <xdr:colOff>304800</xdr:colOff>
      <xdr:row>15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404EBFF-A90D-41FB-8D77-7C90D764C7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161925</xdr:colOff>
      <xdr:row>0</xdr:row>
      <xdr:rowOff>176212</xdr:rowOff>
    </xdr:from>
    <xdr:to>
      <xdr:col>32</xdr:col>
      <xdr:colOff>466725</xdr:colOff>
      <xdr:row>15</xdr:row>
      <xdr:rowOff>61912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CFCB891-110D-4771-8A0C-239FE7A257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Lista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1"/>
      <sheetName val="ExercicioSite"/>
      <sheetName val="Q2"/>
      <sheetName val="Q4"/>
      <sheetName val="Q5"/>
    </sheetNames>
    <sheetDataSet>
      <sheetData sheetId="0">
        <row r="26">
          <cell r="D26">
            <v>0</v>
          </cell>
          <cell r="E26">
            <v>-1</v>
          </cell>
          <cell r="F26">
            <v>1</v>
          </cell>
          <cell r="G26">
            <v>0</v>
          </cell>
          <cell r="I26">
            <v>578.11183442000004</v>
          </cell>
          <cell r="J26">
            <v>13.638413909999983</v>
          </cell>
        </row>
        <row r="27">
          <cell r="D27">
            <v>1</v>
          </cell>
          <cell r="E27">
            <v>0</v>
          </cell>
          <cell r="F27">
            <v>0</v>
          </cell>
          <cell r="G27">
            <v>-1</v>
          </cell>
          <cell r="I27">
            <v>13.638413909999983</v>
          </cell>
          <cell r="J27">
            <v>363.94915600000002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17B9-A21A-4F08-9203-0E5CEA4C05AF}">
  <dimension ref="A1:T40"/>
  <sheetViews>
    <sheetView topLeftCell="A22" workbookViewId="0">
      <selection activeCell="E42" sqref="E42"/>
    </sheetView>
  </sheetViews>
  <sheetFormatPr defaultRowHeight="15.75" x14ac:dyDescent="0.25"/>
  <cols>
    <col min="1" max="1" width="9.140625" style="3"/>
    <col min="2" max="2" width="14.42578125" style="3" bestFit="1" customWidth="1"/>
    <col min="3" max="3" width="6.140625" style="3" customWidth="1"/>
    <col min="4" max="4" width="14.42578125" style="3" bestFit="1" customWidth="1"/>
    <col min="5" max="5" width="12" style="3" bestFit="1" customWidth="1"/>
    <col min="6" max="9" width="9.140625" style="3"/>
    <col min="10" max="10" width="6.140625" style="3" customWidth="1"/>
    <col min="11" max="11" width="14.42578125" style="3" bestFit="1" customWidth="1"/>
    <col min="12" max="12" width="6.140625" style="3" customWidth="1"/>
    <col min="13" max="13" width="9.140625" style="3"/>
    <col min="14" max="14" width="6.140625" style="3" customWidth="1"/>
    <col min="15" max="15" width="17.28515625" style="3" bestFit="1" customWidth="1"/>
    <col min="16" max="16" width="9.140625" style="3"/>
    <col min="17" max="17" width="14.28515625" style="3" bestFit="1" customWidth="1"/>
    <col min="18" max="16384" width="9.140625" style="3"/>
  </cols>
  <sheetData>
    <row r="1" spans="1:20" x14ac:dyDescent="0.25">
      <c r="B1" s="4" t="s">
        <v>9</v>
      </c>
      <c r="C1" s="4"/>
      <c r="D1" s="6" t="s">
        <v>0</v>
      </c>
      <c r="E1" s="6"/>
      <c r="F1" s="6"/>
      <c r="G1" s="6"/>
      <c r="I1" s="14" t="s">
        <v>13</v>
      </c>
      <c r="K1" s="14" t="s">
        <v>16</v>
      </c>
    </row>
    <row r="2" spans="1:20" x14ac:dyDescent="0.25">
      <c r="A2" s="2" t="s">
        <v>1</v>
      </c>
      <c r="B2" s="1">
        <v>10.33</v>
      </c>
      <c r="C2" s="7"/>
      <c r="D2" s="1">
        <v>245.86239999999998</v>
      </c>
      <c r="E2" s="1">
        <v>120.14818816</v>
      </c>
      <c r="F2" s="1">
        <v>204.37426463999998</v>
      </c>
      <c r="G2" s="1">
        <v>191.16507200000001</v>
      </c>
      <c r="I2" s="1">
        <v>2</v>
      </c>
      <c r="K2" s="1">
        <v>10</v>
      </c>
      <c r="Q2" s="10"/>
      <c r="R2" s="11"/>
      <c r="S2" s="12"/>
      <c r="T2" s="13"/>
    </row>
    <row r="3" spans="1:20" x14ac:dyDescent="0.25">
      <c r="A3" s="2" t="s">
        <v>2</v>
      </c>
      <c r="B3" s="1">
        <v>11.12</v>
      </c>
      <c r="C3" s="7"/>
      <c r="D3" s="1">
        <v>120.14818816</v>
      </c>
      <c r="E3" s="1">
        <v>469.58890000000008</v>
      </c>
      <c r="F3" s="1">
        <v>197.29098279000002</v>
      </c>
      <c r="G3" s="1">
        <v>194.29096632000002</v>
      </c>
      <c r="R3" s="11"/>
      <c r="S3" s="12"/>
      <c r="T3" s="13"/>
    </row>
    <row r="4" spans="1:20" x14ac:dyDescent="0.25">
      <c r="A4" s="2" t="s">
        <v>3</v>
      </c>
      <c r="B4" s="1">
        <v>12.19</v>
      </c>
      <c r="C4" s="7"/>
      <c r="D4" s="1">
        <v>204.37426463999998</v>
      </c>
      <c r="E4" s="1">
        <v>197.29098279000002</v>
      </c>
      <c r="F4" s="1">
        <v>503.10489999999999</v>
      </c>
      <c r="G4" s="1">
        <v>264.87862889000002</v>
      </c>
      <c r="R4" s="11"/>
      <c r="S4" s="12"/>
      <c r="T4" s="13"/>
    </row>
    <row r="5" spans="1:20" x14ac:dyDescent="0.25">
      <c r="A5" s="2" t="s">
        <v>4</v>
      </c>
      <c r="B5" s="1">
        <v>11.64</v>
      </c>
      <c r="C5" s="7"/>
      <c r="D5" s="1">
        <v>191.16507200000001</v>
      </c>
      <c r="E5" s="1">
        <v>194.29096632000002</v>
      </c>
      <c r="F5" s="1">
        <v>264.87862889000002</v>
      </c>
      <c r="G5" s="1">
        <v>500.41690000000006</v>
      </c>
      <c r="R5" s="11"/>
      <c r="S5" s="12"/>
      <c r="T5" s="13"/>
    </row>
    <row r="6" spans="1:20" x14ac:dyDescent="0.25">
      <c r="A6" s="2"/>
      <c r="B6" s="7"/>
      <c r="C6" s="7"/>
      <c r="D6" s="7"/>
      <c r="E6" s="7"/>
      <c r="F6" s="7"/>
      <c r="G6" s="7"/>
      <c r="H6" s="7"/>
      <c r="I6" s="7"/>
    </row>
    <row r="7" spans="1:20" x14ac:dyDescent="0.25">
      <c r="B7" s="7"/>
      <c r="C7" s="7"/>
      <c r="D7" s="7"/>
      <c r="E7" s="7"/>
      <c r="F7" s="7"/>
      <c r="G7" s="7"/>
      <c r="H7" s="7"/>
      <c r="I7" s="7"/>
    </row>
    <row r="8" spans="1:20" x14ac:dyDescent="0.25">
      <c r="B8" s="4" t="s">
        <v>10</v>
      </c>
      <c r="C8" s="7"/>
      <c r="D8" s="4" t="s">
        <v>15</v>
      </c>
      <c r="E8" s="7"/>
      <c r="F8" s="38" t="s">
        <v>14</v>
      </c>
      <c r="G8" s="38"/>
      <c r="H8" s="38"/>
      <c r="I8" s="38"/>
      <c r="K8" s="4" t="s">
        <v>11</v>
      </c>
      <c r="M8" s="4" t="s">
        <v>12</v>
      </c>
      <c r="O8" s="4" t="s">
        <v>16</v>
      </c>
    </row>
    <row r="9" spans="1:20" x14ac:dyDescent="0.25">
      <c r="B9" s="1">
        <v>1</v>
      </c>
      <c r="C9" s="7"/>
      <c r="D9" s="8">
        <f t="array" ref="D9:D12">B2:B5-I2*B9:B12</f>
        <v>8.33</v>
      </c>
      <c r="E9" s="7"/>
      <c r="F9" s="17">
        <f t="array" ref="F9:I12">MINVERSE(D2:G5)</f>
        <v>7.0170246664383691E-3</v>
      </c>
      <c r="G9" s="17">
        <v>-3.6209604204542591E-4</v>
      </c>
      <c r="H9" s="17">
        <v>-1.9009890202697887E-3</v>
      </c>
      <c r="I9" s="17">
        <v>-1.5337744797424056E-3</v>
      </c>
      <c r="K9" s="8">
        <f t="array" ref="K9">MMULT(TRANSPOSE(D9:D12),MMULT(F9:I12,D9:D12))</f>
        <v>0.36427833628560546</v>
      </c>
      <c r="M9" s="9">
        <f t="array" ref="M9:M12">MMULT(F9:I12,D9:D12)*(K2-I2)/K9</f>
        <v>0.46102846918137591</v>
      </c>
      <c r="O9" s="19">
        <f t="array" ref="O9">MMULT(TRANSPOSE(M9:M12),B2:B5)+M15*I2</f>
        <v>10.000000000000002</v>
      </c>
    </row>
    <row r="10" spans="1:20" x14ac:dyDescent="0.25">
      <c r="B10" s="1">
        <v>1</v>
      </c>
      <c r="D10" s="8">
        <v>9.1199999999999992</v>
      </c>
      <c r="F10" s="18">
        <v>-3.6209604204542569E-4</v>
      </c>
      <c r="G10" s="18">
        <v>2.7245174082444305E-3</v>
      </c>
      <c r="H10" s="18">
        <v>-6.0613320998343463E-4</v>
      </c>
      <c r="I10" s="18">
        <v>-5.9865538208209352E-4</v>
      </c>
      <c r="M10" s="9">
        <v>0.21706047174211368</v>
      </c>
      <c r="O10"/>
    </row>
    <row r="11" spans="1:20" x14ac:dyDescent="0.25">
      <c r="B11" s="1">
        <v>1</v>
      </c>
      <c r="D11" s="8">
        <v>10.19</v>
      </c>
      <c r="F11" s="18">
        <v>-1.9009890202697887E-3</v>
      </c>
      <c r="G11" s="18">
        <v>-6.0613320998343452E-4</v>
      </c>
      <c r="H11" s="18">
        <v>3.4538606105993788E-3</v>
      </c>
      <c r="I11" s="18">
        <v>-8.6664729527586519E-4</v>
      </c>
      <c r="M11" s="9">
        <v>0.12028574276473643</v>
      </c>
      <c r="O11" s="6" t="s">
        <v>26</v>
      </c>
    </row>
    <row r="12" spans="1:20" x14ac:dyDescent="0.25">
      <c r="B12" s="1">
        <v>1</v>
      </c>
      <c r="D12" s="8">
        <v>9.64</v>
      </c>
      <c r="F12" s="18">
        <v>-1.5337744797424059E-3</v>
      </c>
      <c r="G12" s="18">
        <v>-5.9865538208209363E-4</v>
      </c>
      <c r="H12" s="18">
        <v>-8.6664729527586497E-4</v>
      </c>
      <c r="I12" s="18">
        <v>3.2754165353588503E-3</v>
      </c>
      <c r="M12" s="9">
        <v>9.8996849653360863E-2</v>
      </c>
      <c r="O12" s="19">
        <f t="array" ref="O12">MMULT(TRANSPOSE(M9:M12),MMULT(D2:G5,M9:M12))</f>
        <v>175.68983281460368</v>
      </c>
    </row>
    <row r="13" spans="1:20" x14ac:dyDescent="0.25">
      <c r="O13"/>
    </row>
    <row r="14" spans="1:20" x14ac:dyDescent="0.25">
      <c r="M14" s="6" t="s">
        <v>17</v>
      </c>
      <c r="N14" s="16"/>
      <c r="O14"/>
    </row>
    <row r="15" spans="1:20" x14ac:dyDescent="0.25">
      <c r="M15" s="15">
        <f>1-SUM(M9:M12)</f>
        <v>0.10262846665841308</v>
      </c>
      <c r="O15"/>
    </row>
    <row r="17" spans="2:13" x14ac:dyDescent="0.25">
      <c r="B17" s="6" t="s">
        <v>22</v>
      </c>
      <c r="D17" s="6" t="s">
        <v>25</v>
      </c>
      <c r="F17" s="6" t="s">
        <v>24</v>
      </c>
      <c r="G17" s="6"/>
    </row>
    <row r="18" spans="2:13" x14ac:dyDescent="0.25">
      <c r="B18" s="8">
        <v>1</v>
      </c>
      <c r="D18" s="8">
        <v>0.4</v>
      </c>
      <c r="F18" s="20">
        <f t="array" ref="F18:F21">B21*MMULT(D2:G5,D18:D21)</f>
        <v>8.8510882371261594</v>
      </c>
      <c r="G18" s="2" t="s">
        <v>1</v>
      </c>
    </row>
    <row r="19" spans="2:13" x14ac:dyDescent="0.25">
      <c r="D19" s="8">
        <v>0.3</v>
      </c>
      <c r="F19" s="20">
        <v>11.284579624616754</v>
      </c>
      <c r="G19" s="2" t="s">
        <v>2</v>
      </c>
    </row>
    <row r="20" spans="2:13" x14ac:dyDescent="0.25">
      <c r="B20" s="6" t="s">
        <v>18</v>
      </c>
      <c r="D20" s="8">
        <v>0.2</v>
      </c>
      <c r="F20" s="20">
        <v>12.205411743540326</v>
      </c>
      <c r="G20" s="2" t="s">
        <v>3</v>
      </c>
    </row>
    <row r="21" spans="2:13" x14ac:dyDescent="0.25">
      <c r="B21" s="8">
        <f>(O9-I2)/O12</f>
        <v>4.553479203570069E-2</v>
      </c>
      <c r="D21" s="8">
        <v>0.1</v>
      </c>
      <c r="F21" s="20">
        <v>10.8268409464494</v>
      </c>
      <c r="G21" s="2" t="s">
        <v>4</v>
      </c>
    </row>
    <row r="24" spans="2:13" x14ac:dyDescent="0.25">
      <c r="C24" s="5"/>
      <c r="D24" s="6" t="s">
        <v>20</v>
      </c>
    </row>
    <row r="25" spans="2:13" x14ac:dyDescent="0.25">
      <c r="B25" s="6" t="s">
        <v>19</v>
      </c>
      <c r="C25" s="5"/>
      <c r="D25" s="6" t="s">
        <v>1</v>
      </c>
      <c r="E25" s="6" t="s">
        <v>2</v>
      </c>
      <c r="F25" s="6" t="s">
        <v>3</v>
      </c>
      <c r="G25" s="6" t="s">
        <v>4</v>
      </c>
      <c r="I25" s="6" t="s">
        <v>21</v>
      </c>
      <c r="L25" s="6" t="s">
        <v>93</v>
      </c>
    </row>
    <row r="26" spans="2:13" x14ac:dyDescent="0.25">
      <c r="B26" s="8">
        <v>1</v>
      </c>
      <c r="C26" s="5"/>
      <c r="D26" s="8">
        <v>0</v>
      </c>
      <c r="E26" s="8">
        <f>-F26</f>
        <v>-1</v>
      </c>
      <c r="F26" s="8">
        <v>1</v>
      </c>
      <c r="G26" s="8">
        <v>0</v>
      </c>
      <c r="I26" s="8">
        <f>L26</f>
        <v>578.11183442000004</v>
      </c>
      <c r="J26" s="8">
        <v>0</v>
      </c>
      <c r="L26" s="8">
        <f t="array" ref="L26:M27">MMULT(MMULT(P,D2:G5),TRANSPOSE(P))*B18</f>
        <v>578.11183442000004</v>
      </c>
      <c r="M26" s="8">
        <v>13.638413909999983</v>
      </c>
    </row>
    <row r="27" spans="2:13" x14ac:dyDescent="0.25">
      <c r="B27" s="8">
        <v>1</v>
      </c>
      <c r="C27" s="5"/>
      <c r="D27" s="8">
        <v>1</v>
      </c>
      <c r="E27" s="8">
        <v>0</v>
      </c>
      <c r="F27" s="8">
        <v>0</v>
      </c>
      <c r="G27" s="8">
        <v>-1</v>
      </c>
      <c r="I27" s="8">
        <v>0</v>
      </c>
      <c r="J27" s="8">
        <f>M27</f>
        <v>363.94915600000002</v>
      </c>
      <c r="L27" s="8">
        <v>13.638413909999983</v>
      </c>
      <c r="M27" s="8">
        <v>363.94915600000002</v>
      </c>
    </row>
    <row r="30" spans="2:13" ht="18" x14ac:dyDescent="0.25">
      <c r="B30" s="6" t="s">
        <v>94</v>
      </c>
      <c r="G30" s="6" t="s">
        <v>95</v>
      </c>
      <c r="I30" s="6" t="s">
        <v>96</v>
      </c>
    </row>
    <row r="31" spans="2:13" x14ac:dyDescent="0.25">
      <c r="B31" s="21">
        <f t="array" ref="B31:E34">MMULT(TRANSPOSE(P),MMULT(MINVERSE(Omega),P))</f>
        <v>2.7476365407480157E-3</v>
      </c>
      <c r="C31" s="21">
        <v>0</v>
      </c>
      <c r="D31" s="21">
        <v>0</v>
      </c>
      <c r="E31" s="21">
        <v>-2.7476365407480157E-3</v>
      </c>
      <c r="G31" s="8">
        <f t="array" ref="G31:G34">MMULT(TRANSPOSE(D26:G27),MMULT(MINVERSE(Omega),B26:B27))</f>
        <v>2.7476365407480157E-3</v>
      </c>
      <c r="I31" s="21">
        <f>G31+G37</f>
        <v>2.0961553355028292E-2</v>
      </c>
    </row>
    <row r="32" spans="2:13" x14ac:dyDescent="0.25">
      <c r="B32" s="21">
        <v>0</v>
      </c>
      <c r="C32" s="21">
        <v>1.7297691215805433E-3</v>
      </c>
      <c r="D32" s="21">
        <v>-1.7297691215805433E-3</v>
      </c>
      <c r="E32" s="21">
        <v>0</v>
      </c>
      <c r="G32" s="8">
        <v>-1.7297691215805433E-3</v>
      </c>
      <c r="I32" s="21">
        <f>G32+G38</f>
        <v>1.1930668489129673E-2</v>
      </c>
    </row>
    <row r="33" spans="2:11" x14ac:dyDescent="0.25">
      <c r="B33" s="21">
        <v>0</v>
      </c>
      <c r="C33" s="21">
        <v>-1.7297691215805433E-3</v>
      </c>
      <c r="D33" s="21">
        <v>1.7297691215805433E-3</v>
      </c>
      <c r="E33" s="21">
        <v>0</v>
      </c>
      <c r="G33" s="8">
        <v>1.7297691215805433E-3</v>
      </c>
      <c r="I33" s="21">
        <f>G33+G39</f>
        <v>1.0836727528720683E-2</v>
      </c>
    </row>
    <row r="34" spans="2:11" x14ac:dyDescent="0.25">
      <c r="B34" s="21">
        <v>-2.7476365407480157E-3</v>
      </c>
      <c r="C34" s="21">
        <v>0</v>
      </c>
      <c r="D34" s="21">
        <v>0</v>
      </c>
      <c r="E34" s="21">
        <v>2.7476365407480157E-3</v>
      </c>
      <c r="G34" s="8">
        <v>-2.7476365407480157E-3</v>
      </c>
      <c r="I34" s="21">
        <f>G34+G40</f>
        <v>1.805842662822054E-3</v>
      </c>
    </row>
    <row r="36" spans="2:11" ht="18" x14ac:dyDescent="0.25">
      <c r="B36" s="6" t="s">
        <v>98</v>
      </c>
      <c r="G36" s="6" t="s">
        <v>97</v>
      </c>
      <c r="I36" s="6" t="s">
        <v>23</v>
      </c>
      <c r="K36" s="6" t="s">
        <v>5</v>
      </c>
    </row>
    <row r="37" spans="2:11" x14ac:dyDescent="0.25">
      <c r="B37" s="21">
        <f t="shared" ref="B37:E40" si="0">(1/$B$18)*F9+B31</f>
        <v>9.7646612071863852E-3</v>
      </c>
      <c r="C37" s="21">
        <f t="shared" si="0"/>
        <v>-3.6209604204542591E-4</v>
      </c>
      <c r="D37" s="21">
        <f t="shared" si="0"/>
        <v>-1.9009890202697887E-3</v>
      </c>
      <c r="E37" s="21">
        <f t="shared" si="0"/>
        <v>-4.2814110204904216E-3</v>
      </c>
      <c r="G37" s="18">
        <f t="array" ref="G37:G40">MMULT(F9:I12,F18:F21)*1/B18</f>
        <v>1.8213916814280275E-2</v>
      </c>
      <c r="I37" s="20">
        <f t="array" ref="I37:I40">MMULT(MINVERSE(B37:E40),I31:I34)</f>
        <v>9.0763838534329118</v>
      </c>
      <c r="K37" s="21">
        <f t="array" ref="K37:K40">MMULT(F9:I12,I37:I40)/B21</f>
        <v>0.48977232087134659</v>
      </c>
    </row>
    <row r="38" spans="2:11" x14ac:dyDescent="0.25">
      <c r="B38" s="21">
        <f t="shared" si="0"/>
        <v>-3.6209604204542569E-4</v>
      </c>
      <c r="C38" s="21">
        <f t="shared" si="0"/>
        <v>4.4542865298249738E-3</v>
      </c>
      <c r="D38" s="21">
        <f t="shared" si="0"/>
        <v>-2.335902331563978E-3</v>
      </c>
      <c r="E38" s="21">
        <f t="shared" si="0"/>
        <v>-5.9865538208209352E-4</v>
      </c>
      <c r="G38" s="18">
        <v>1.3660437610710216E-2</v>
      </c>
      <c r="I38" s="20">
        <v>10.975986535635156</v>
      </c>
      <c r="K38" s="21">
        <v>0.29955521417007808</v>
      </c>
    </row>
    <row r="39" spans="2:11" x14ac:dyDescent="0.25">
      <c r="B39" s="21">
        <f t="shared" si="0"/>
        <v>-1.9009890202697887E-3</v>
      </c>
      <c r="C39" s="21">
        <f t="shared" si="0"/>
        <v>-2.3359023315639776E-3</v>
      </c>
      <c r="D39" s="21">
        <f t="shared" si="0"/>
        <v>5.1836297321799221E-3</v>
      </c>
      <c r="E39" s="21">
        <f t="shared" si="0"/>
        <v>-8.6664729527586519E-4</v>
      </c>
      <c r="G39" s="18">
        <v>9.1069584071401394E-3</v>
      </c>
      <c r="I39" s="20">
        <v>11.964277903533183</v>
      </c>
      <c r="K39" s="21">
        <v>0.20044478582992228</v>
      </c>
    </row>
    <row r="40" spans="2:11" x14ac:dyDescent="0.25">
      <c r="B40" s="21">
        <f t="shared" si="0"/>
        <v>-4.2814110204904216E-3</v>
      </c>
      <c r="C40" s="21">
        <f t="shared" si="0"/>
        <v>-5.9865538208209363E-4</v>
      </c>
      <c r="D40" s="21">
        <f t="shared" si="0"/>
        <v>-8.6664729527586497E-4</v>
      </c>
      <c r="E40" s="21">
        <f t="shared" si="0"/>
        <v>6.023053076106866E-3</v>
      </c>
      <c r="G40" s="18">
        <v>4.5534792035700697E-3</v>
      </c>
      <c r="I40" s="20">
        <v>9.5641220971258409</v>
      </c>
      <c r="K40" s="21">
        <v>1.0227679128653166E-2</v>
      </c>
    </row>
  </sheetData>
  <mergeCells count="1">
    <mergeCell ref="F8:I8"/>
  </mergeCells>
  <pageMargins left="0.511811024" right="0.511811024" top="0.78740157499999996" bottom="0.78740157499999996" header="0.31496062000000002" footer="0.31496062000000002"/>
  <pageSetup paperSize="9" orientation="landscape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5425-A87B-4B6C-A310-52B51E4D9C84}">
  <dimension ref="A1:AF65"/>
  <sheetViews>
    <sheetView topLeftCell="V1" workbookViewId="0">
      <selection activeCell="AD20" sqref="AD20"/>
    </sheetView>
  </sheetViews>
  <sheetFormatPr defaultRowHeight="15" x14ac:dyDescent="0.25"/>
  <cols>
    <col min="5" max="5" width="10.42578125" bestFit="1" customWidth="1"/>
    <col min="10" max="10" width="10.42578125" bestFit="1" customWidth="1"/>
    <col min="22" max="22" width="12" bestFit="1" customWidth="1"/>
  </cols>
  <sheetData>
    <row r="1" spans="1:25" x14ac:dyDescent="0.25">
      <c r="V1">
        <f>SUMIF(V3:V64, "&gt;=0")</f>
        <v>2.6867528627056658E-6</v>
      </c>
    </row>
    <row r="2" spans="1:25" x14ac:dyDescent="0.25">
      <c r="A2" s="22" t="s">
        <v>27</v>
      </c>
      <c r="B2" s="22" t="s">
        <v>28</v>
      </c>
      <c r="C2" s="22" t="s">
        <v>78</v>
      </c>
      <c r="D2" s="22" t="s">
        <v>79</v>
      </c>
      <c r="E2" s="22" t="s">
        <v>75</v>
      </c>
      <c r="F2" s="22" t="s">
        <v>58</v>
      </c>
      <c r="I2" s="22" t="s">
        <v>76</v>
      </c>
      <c r="J2" s="22" t="s">
        <v>75</v>
      </c>
      <c r="K2" s="22" t="s">
        <v>58</v>
      </c>
      <c r="U2" s="22" t="s">
        <v>86</v>
      </c>
      <c r="V2" s="22" t="s">
        <v>87</v>
      </c>
      <c r="X2" s="33" t="s">
        <v>80</v>
      </c>
      <c r="Y2" s="34">
        <v>0.115313231728591</v>
      </c>
    </row>
    <row r="3" spans="1:25" x14ac:dyDescent="0.25">
      <c r="A3" t="s">
        <v>29</v>
      </c>
      <c r="B3" s="23">
        <v>7.3910000000000003E-2</v>
      </c>
      <c r="C3" s="23" t="str">
        <f>RIGHT(A3,2)</f>
        <v>17</v>
      </c>
      <c r="D3" s="23" t="str">
        <f>MID(A3,4,2)</f>
        <v>12</v>
      </c>
      <c r="E3" s="31">
        <f t="shared" ref="E3:E31" si="0">DATE(2000+C3,D3,1)</f>
        <v>43070</v>
      </c>
      <c r="F3" s="32">
        <f>B3</f>
        <v>7.3910000000000003E-2</v>
      </c>
      <c r="H3" t="s">
        <v>77</v>
      </c>
      <c r="I3" s="2">
        <v>1</v>
      </c>
      <c r="J3" s="31">
        <v>43070</v>
      </c>
      <c r="K3">
        <f t="shared" ref="K3:K34" si="1">VLOOKUP(J3,$E$3:$F$31,2,0)</f>
        <v>7.3910000000000003E-2</v>
      </c>
      <c r="U3">
        <f t="shared" ref="U3:U34" si="2">(beta1)+(beta2*((1-EXP(-I3/Lamb1))/(I3/Lamb1)))+(beta3*((((1-EXP(-I3/Lamb1))/(I3/Lamb1)))-(EXP(-I3/Lamb1))))+(beta4*((((1-EXP(-I3/Lamb1))/(I3/Lamb2)))-(EXP(-I3/Lamb2))))</f>
        <v>7.3403934515136604E-2</v>
      </c>
      <c r="V3">
        <f t="shared" ref="V3:V34" si="3">(K3-U3)^2</f>
        <v>2.5610227497002754E-7</v>
      </c>
      <c r="X3" s="33" t="s">
        <v>81</v>
      </c>
      <c r="Y3" s="34">
        <v>-2.3885350584946525E-2</v>
      </c>
    </row>
    <row r="4" spans="1:25" x14ac:dyDescent="0.25">
      <c r="A4" t="s">
        <v>30</v>
      </c>
      <c r="B4" s="23">
        <v>7.145E-2</v>
      </c>
      <c r="C4" s="23" t="str">
        <f t="shared" ref="C4:C31" si="4">RIGHT(A4,2)</f>
        <v>18</v>
      </c>
      <c r="D4" s="23" t="str">
        <f t="shared" ref="D4:D31" si="5">MID(A4,4,2)</f>
        <v>01</v>
      </c>
      <c r="E4" s="31">
        <f t="shared" si="0"/>
        <v>43101</v>
      </c>
      <c r="F4" s="32">
        <f t="shared" ref="F4:F31" si="6">B4</f>
        <v>7.145E-2</v>
      </c>
      <c r="I4" s="2">
        <v>2</v>
      </c>
      <c r="J4" s="31">
        <f>EOMONTH(J3,0)+1</f>
        <v>43101</v>
      </c>
      <c r="K4">
        <f t="shared" si="1"/>
        <v>7.145E-2</v>
      </c>
      <c r="U4">
        <f t="shared" si="2"/>
        <v>7.2051152139896046E-2</v>
      </c>
      <c r="V4">
        <f t="shared" si="3"/>
        <v>3.6138389530159616E-7</v>
      </c>
      <c r="X4" s="33" t="s">
        <v>82</v>
      </c>
      <c r="Y4" s="34">
        <v>-0.15991174342875639</v>
      </c>
    </row>
    <row r="5" spans="1:25" x14ac:dyDescent="0.25">
      <c r="A5" t="s">
        <v>31</v>
      </c>
      <c r="B5" s="23">
        <v>7.0540000000000005E-2</v>
      </c>
      <c r="C5" s="23" t="str">
        <f t="shared" si="4"/>
        <v>18</v>
      </c>
      <c r="D5" s="23" t="str">
        <f t="shared" si="5"/>
        <v>02</v>
      </c>
      <c r="E5" s="31">
        <f t="shared" si="0"/>
        <v>43132</v>
      </c>
      <c r="F5" s="32">
        <f t="shared" si="6"/>
        <v>7.0540000000000005E-2</v>
      </c>
      <c r="I5" s="2">
        <v>3</v>
      </c>
      <c r="J5" s="31">
        <f t="shared" ref="J5:J64" si="7">EOMONTH(J4,0)+1</f>
        <v>43132</v>
      </c>
      <c r="K5">
        <f t="shared" si="1"/>
        <v>7.0540000000000005E-2</v>
      </c>
      <c r="U5">
        <f t="shared" si="2"/>
        <v>7.0896743038114024E-2</v>
      </c>
      <c r="V5">
        <f t="shared" si="3"/>
        <v>1.2726559524282008E-7</v>
      </c>
      <c r="X5" s="33" t="s">
        <v>83</v>
      </c>
      <c r="Y5" s="34">
        <v>5.4488979538831771E-2</v>
      </c>
    </row>
    <row r="6" spans="1:25" x14ac:dyDescent="0.25">
      <c r="A6" t="s">
        <v>32</v>
      </c>
      <c r="B6" s="23">
        <v>7.0000000000000007E-2</v>
      </c>
      <c r="C6" s="23" t="str">
        <f t="shared" si="4"/>
        <v>18</v>
      </c>
      <c r="D6" s="23" t="str">
        <f t="shared" si="5"/>
        <v>03</v>
      </c>
      <c r="E6" s="31">
        <f t="shared" si="0"/>
        <v>43160</v>
      </c>
      <c r="F6" s="32">
        <f t="shared" si="6"/>
        <v>7.0000000000000007E-2</v>
      </c>
      <c r="I6" s="2">
        <v>4</v>
      </c>
      <c r="J6" s="31">
        <f t="shared" si="7"/>
        <v>43160</v>
      </c>
      <c r="K6">
        <f t="shared" si="1"/>
        <v>7.0000000000000007E-2</v>
      </c>
      <c r="U6">
        <f t="shared" si="2"/>
        <v>6.9987469177692094E-2</v>
      </c>
      <c r="V6">
        <f t="shared" si="3"/>
        <v>1.5702150771248795E-10</v>
      </c>
      <c r="X6" s="33" t="s">
        <v>84</v>
      </c>
      <c r="Y6" s="34">
        <v>5.9034973193913309</v>
      </c>
    </row>
    <row r="7" spans="1:25" x14ac:dyDescent="0.25">
      <c r="A7" t="s">
        <v>33</v>
      </c>
      <c r="B7" s="23">
        <v>6.9400000000000003E-2</v>
      </c>
      <c r="C7" s="23" t="str">
        <f t="shared" si="4"/>
        <v>18</v>
      </c>
      <c r="D7" s="23" t="str">
        <f t="shared" si="5"/>
        <v>04</v>
      </c>
      <c r="E7" s="31">
        <f t="shared" si="0"/>
        <v>43191</v>
      </c>
      <c r="F7" s="32">
        <f t="shared" si="6"/>
        <v>6.9400000000000003E-2</v>
      </c>
      <c r="I7" s="2">
        <v>5</v>
      </c>
      <c r="J7" s="31">
        <f t="shared" si="7"/>
        <v>43191</v>
      </c>
      <c r="K7">
        <f t="shared" si="1"/>
        <v>6.9400000000000003E-2</v>
      </c>
      <c r="U7">
        <f t="shared" si="2"/>
        <v>6.9340844447009456E-2</v>
      </c>
      <c r="V7">
        <f t="shared" si="3"/>
        <v>3.4993794496174639E-9</v>
      </c>
      <c r="X7" s="33" t="s">
        <v>85</v>
      </c>
      <c r="Y7" s="34">
        <v>4.1091092370284832</v>
      </c>
    </row>
    <row r="8" spans="1:25" x14ac:dyDescent="0.25">
      <c r="A8" t="s">
        <v>34</v>
      </c>
      <c r="B8" s="23">
        <v>6.9199999999999998E-2</v>
      </c>
      <c r="C8" s="23" t="str">
        <f t="shared" si="4"/>
        <v>18</v>
      </c>
      <c r="D8" s="23" t="str">
        <f t="shared" si="5"/>
        <v>05</v>
      </c>
      <c r="E8" s="31">
        <f t="shared" si="0"/>
        <v>43221</v>
      </c>
      <c r="F8" s="32">
        <f t="shared" si="6"/>
        <v>6.9199999999999998E-2</v>
      </c>
      <c r="I8" s="2">
        <v>6</v>
      </c>
      <c r="J8" s="31">
        <f t="shared" si="7"/>
        <v>43221</v>
      </c>
      <c r="K8">
        <f t="shared" si="1"/>
        <v>6.9199999999999998E-2</v>
      </c>
      <c r="U8">
        <f t="shared" si="2"/>
        <v>6.8954879608823363E-2</v>
      </c>
      <c r="V8">
        <f t="shared" si="3"/>
        <v>6.0084006170586168E-8</v>
      </c>
    </row>
    <row r="9" spans="1:25" x14ac:dyDescent="0.25">
      <c r="A9" t="s">
        <v>35</v>
      </c>
      <c r="B9" s="23">
        <v>6.93E-2</v>
      </c>
      <c r="C9" s="23" t="str">
        <f t="shared" si="4"/>
        <v>18</v>
      </c>
      <c r="D9" s="23" t="str">
        <f t="shared" si="5"/>
        <v>06</v>
      </c>
      <c r="E9" s="31">
        <f t="shared" si="0"/>
        <v>43252</v>
      </c>
      <c r="F9" s="32">
        <f t="shared" si="6"/>
        <v>6.93E-2</v>
      </c>
      <c r="I9" s="2">
        <v>7</v>
      </c>
      <c r="J9" s="31">
        <f t="shared" si="7"/>
        <v>43252</v>
      </c>
      <c r="K9">
        <f t="shared" si="1"/>
        <v>6.93E-2</v>
      </c>
      <c r="U9">
        <f t="shared" si="2"/>
        <v>6.8815145200117098E-2</v>
      </c>
      <c r="V9">
        <f t="shared" si="3"/>
        <v>2.3508417696948974E-7</v>
      </c>
    </row>
    <row r="10" spans="1:25" x14ac:dyDescent="0.25">
      <c r="A10" t="s">
        <v>36</v>
      </c>
      <c r="B10" s="23">
        <v>6.9099999999999995E-2</v>
      </c>
      <c r="C10" s="23" t="str">
        <f t="shared" si="4"/>
        <v>18</v>
      </c>
      <c r="D10" s="23" t="str">
        <f t="shared" si="5"/>
        <v>07</v>
      </c>
      <c r="E10" s="31">
        <f t="shared" si="0"/>
        <v>43282</v>
      </c>
      <c r="F10" s="32">
        <f t="shared" si="6"/>
        <v>6.9099999999999995E-2</v>
      </c>
      <c r="I10" s="2">
        <v>8</v>
      </c>
      <c r="J10" s="31">
        <f t="shared" si="7"/>
        <v>43282</v>
      </c>
      <c r="K10">
        <f t="shared" si="1"/>
        <v>6.9099999999999995E-2</v>
      </c>
      <c r="U10">
        <f t="shared" si="2"/>
        <v>6.8899826181146748E-2</v>
      </c>
      <c r="V10">
        <f t="shared" si="3"/>
        <v>4.0069557754292556E-8</v>
      </c>
      <c r="X10" s="33" t="s">
        <v>92</v>
      </c>
      <c r="Y10">
        <f>beta1+beta2</f>
        <v>9.1427881143644474E-2</v>
      </c>
    </row>
    <row r="11" spans="1:25" x14ac:dyDescent="0.25">
      <c r="A11" t="s">
        <v>37</v>
      </c>
      <c r="B11" s="23">
        <v>6.9269999999999998E-2</v>
      </c>
      <c r="C11" s="23" t="str">
        <f t="shared" si="4"/>
        <v>18</v>
      </c>
      <c r="D11" s="23" t="str">
        <f t="shared" si="5"/>
        <v>08</v>
      </c>
      <c r="E11" s="31">
        <f t="shared" si="0"/>
        <v>43313</v>
      </c>
      <c r="F11" s="32">
        <f t="shared" si="6"/>
        <v>6.9269999999999998E-2</v>
      </c>
      <c r="I11" s="2">
        <v>9</v>
      </c>
      <c r="J11" s="31">
        <f t="shared" si="7"/>
        <v>43313</v>
      </c>
      <c r="K11">
        <f t="shared" si="1"/>
        <v>6.9269999999999998E-2</v>
      </c>
      <c r="U11">
        <f t="shared" si="2"/>
        <v>6.9183281363647001E-2</v>
      </c>
      <c r="V11">
        <f t="shared" si="3"/>
        <v>7.5201218909234361E-9</v>
      </c>
    </row>
    <row r="12" spans="1:25" x14ac:dyDescent="0.25">
      <c r="A12" t="s">
        <v>38</v>
      </c>
      <c r="B12" s="23">
        <v>6.9599999999999995E-2</v>
      </c>
      <c r="C12" s="23" t="str">
        <f t="shared" si="4"/>
        <v>18</v>
      </c>
      <c r="D12" s="23" t="str">
        <f t="shared" si="5"/>
        <v>09</v>
      </c>
      <c r="E12" s="31">
        <f t="shared" si="0"/>
        <v>43344</v>
      </c>
      <c r="F12" s="32">
        <f t="shared" si="6"/>
        <v>6.9599999999999995E-2</v>
      </c>
      <c r="I12" s="2">
        <v>10</v>
      </c>
      <c r="J12" s="31">
        <f t="shared" si="7"/>
        <v>43344</v>
      </c>
      <c r="K12">
        <f t="shared" si="1"/>
        <v>6.9599999999999995E-2</v>
      </c>
      <c r="U12">
        <f t="shared" si="2"/>
        <v>6.9638497035180894E-2</v>
      </c>
      <c r="V12">
        <f t="shared" si="3"/>
        <v>1.482021717719322E-9</v>
      </c>
    </row>
    <row r="13" spans="1:25" x14ac:dyDescent="0.25">
      <c r="A13" t="s">
        <v>39</v>
      </c>
      <c r="B13" s="23">
        <v>7.0099999999999996E-2</v>
      </c>
      <c r="C13" s="23" t="str">
        <f t="shared" si="4"/>
        <v>18</v>
      </c>
      <c r="D13" s="23" t="str">
        <f t="shared" si="5"/>
        <v>10</v>
      </c>
      <c r="E13" s="31">
        <f t="shared" si="0"/>
        <v>43374</v>
      </c>
      <c r="F13" s="32">
        <f t="shared" si="6"/>
        <v>7.0099999999999996E-2</v>
      </c>
      <c r="I13" s="2">
        <v>11</v>
      </c>
      <c r="J13" s="31">
        <f t="shared" si="7"/>
        <v>43374</v>
      </c>
      <c r="K13">
        <f t="shared" si="1"/>
        <v>7.0099999999999996E-2</v>
      </c>
      <c r="U13">
        <f t="shared" si="2"/>
        <v>7.0238729330884181E-2</v>
      </c>
      <c r="V13">
        <f t="shared" si="3"/>
        <v>1.9245827247573758E-8</v>
      </c>
    </row>
    <row r="14" spans="1:25" x14ac:dyDescent="0.25">
      <c r="A14" t="s">
        <v>40</v>
      </c>
      <c r="B14" s="23">
        <v>7.0699999999999999E-2</v>
      </c>
      <c r="C14" s="23" t="str">
        <f t="shared" si="4"/>
        <v>18</v>
      </c>
      <c r="D14" s="23" t="str">
        <f t="shared" si="5"/>
        <v>11</v>
      </c>
      <c r="E14" s="31">
        <f t="shared" si="0"/>
        <v>43405</v>
      </c>
      <c r="F14" s="32">
        <f t="shared" si="6"/>
        <v>7.0699999999999999E-2</v>
      </c>
      <c r="I14" s="2">
        <v>12</v>
      </c>
      <c r="J14" s="31">
        <f t="shared" si="7"/>
        <v>43405</v>
      </c>
      <c r="K14">
        <f t="shared" si="1"/>
        <v>7.0699999999999999E-2</v>
      </c>
      <c r="U14">
        <f t="shared" si="2"/>
        <v>7.0958557250633617E-2</v>
      </c>
      <c r="V14">
        <f t="shared" si="3"/>
        <v>6.6851851855215336E-8</v>
      </c>
    </row>
    <row r="15" spans="1:25" x14ac:dyDescent="0.25">
      <c r="A15" t="s">
        <v>41</v>
      </c>
      <c r="B15" s="23">
        <v>7.2099999999999997E-2</v>
      </c>
      <c r="C15" s="23" t="str">
        <f t="shared" si="4"/>
        <v>19</v>
      </c>
      <c r="D15" s="23" t="str">
        <f t="shared" si="5"/>
        <v>01</v>
      </c>
      <c r="E15" s="31">
        <f t="shared" si="0"/>
        <v>43466</v>
      </c>
      <c r="F15" s="32">
        <f t="shared" si="6"/>
        <v>7.2099999999999997E-2</v>
      </c>
      <c r="I15" s="2">
        <v>13</v>
      </c>
      <c r="J15" s="31">
        <f t="shared" si="7"/>
        <v>43435</v>
      </c>
      <c r="K15" t="e">
        <f t="shared" si="1"/>
        <v>#N/A</v>
      </c>
      <c r="U15">
        <f t="shared" si="2"/>
        <v>7.1774512707239627E-2</v>
      </c>
      <c r="V15" t="e">
        <f t="shared" si="3"/>
        <v>#N/A</v>
      </c>
    </row>
    <row r="16" spans="1:25" x14ac:dyDescent="0.25">
      <c r="A16" t="s">
        <v>42</v>
      </c>
      <c r="B16" s="23">
        <v>7.4999999999999997E-2</v>
      </c>
      <c r="C16" s="23" t="str">
        <f t="shared" si="4"/>
        <v>19</v>
      </c>
      <c r="D16" s="23" t="str">
        <f t="shared" si="5"/>
        <v>04</v>
      </c>
      <c r="E16" s="31">
        <f t="shared" si="0"/>
        <v>43556</v>
      </c>
      <c r="F16" s="32">
        <f t="shared" si="6"/>
        <v>7.4999999999999997E-2</v>
      </c>
      <c r="I16" s="2">
        <v>14</v>
      </c>
      <c r="J16" s="31">
        <f t="shared" si="7"/>
        <v>43466</v>
      </c>
      <c r="K16">
        <f t="shared" si="1"/>
        <v>7.2099999999999997E-2</v>
      </c>
      <c r="U16">
        <f t="shared" si="2"/>
        <v>7.2665411686748407E-2</v>
      </c>
      <c r="V16">
        <f t="shared" si="3"/>
        <v>3.1969037551168203E-7</v>
      </c>
    </row>
    <row r="17" spans="1:32" x14ac:dyDescent="0.25">
      <c r="A17" t="s">
        <v>43</v>
      </c>
      <c r="B17" s="23">
        <v>7.8399999999999997E-2</v>
      </c>
      <c r="C17" s="23" t="str">
        <f t="shared" si="4"/>
        <v>19</v>
      </c>
      <c r="D17" s="23" t="str">
        <f t="shared" si="5"/>
        <v>07</v>
      </c>
      <c r="E17" s="31">
        <f t="shared" si="0"/>
        <v>43647</v>
      </c>
      <c r="F17" s="32">
        <f t="shared" si="6"/>
        <v>7.8399999999999997E-2</v>
      </c>
      <c r="I17" s="2">
        <v>15</v>
      </c>
      <c r="J17" s="31">
        <f t="shared" si="7"/>
        <v>43497</v>
      </c>
      <c r="K17" t="e">
        <f t="shared" si="1"/>
        <v>#N/A</v>
      </c>
      <c r="U17">
        <f t="shared" si="2"/>
        <v>7.3612478458485536E-2</v>
      </c>
      <c r="V17" t="e">
        <f t="shared" si="3"/>
        <v>#N/A</v>
      </c>
      <c r="Y17" t="s">
        <v>90</v>
      </c>
      <c r="AB17">
        <v>0.11341955562629145</v>
      </c>
      <c r="AD17">
        <v>0.11628734881319859</v>
      </c>
      <c r="AF17">
        <v>0.115313231728591</v>
      </c>
    </row>
    <row r="18" spans="1:32" x14ac:dyDescent="0.25">
      <c r="A18" t="s">
        <v>44</v>
      </c>
      <c r="B18" s="23">
        <v>8.1900000000000001E-2</v>
      </c>
      <c r="C18" s="23" t="str">
        <f t="shared" si="4"/>
        <v>19</v>
      </c>
      <c r="D18" s="23" t="str">
        <f t="shared" si="5"/>
        <v>10</v>
      </c>
      <c r="E18" s="31">
        <f t="shared" si="0"/>
        <v>43739</v>
      </c>
      <c r="F18" s="32">
        <f t="shared" si="6"/>
        <v>8.1900000000000001E-2</v>
      </c>
      <c r="I18" s="2">
        <v>16</v>
      </c>
      <c r="J18" s="31">
        <f t="shared" si="7"/>
        <v>43525</v>
      </c>
      <c r="K18" t="e">
        <f t="shared" si="1"/>
        <v>#N/A</v>
      </c>
      <c r="U18">
        <f t="shared" si="2"/>
        <v>7.4599330432098196E-2</v>
      </c>
      <c r="V18" t="e">
        <f t="shared" si="3"/>
        <v>#N/A</v>
      </c>
      <c r="Y18" t="s">
        <v>91</v>
      </c>
      <c r="AB18">
        <v>0.56027773494645339</v>
      </c>
      <c r="AD18">
        <v>-3.7813596569532475E-2</v>
      </c>
      <c r="AF18">
        <v>-2.3885350584946525E-2</v>
      </c>
    </row>
    <row r="19" spans="1:32" x14ac:dyDescent="0.25">
      <c r="A19" t="s">
        <v>45</v>
      </c>
      <c r="B19" s="23">
        <v>8.4600000000000009E-2</v>
      </c>
      <c r="C19" s="23" t="str">
        <f t="shared" si="4"/>
        <v>20</v>
      </c>
      <c r="D19" s="23" t="str">
        <f t="shared" si="5"/>
        <v>01</v>
      </c>
      <c r="E19" s="31">
        <f t="shared" si="0"/>
        <v>43831</v>
      </c>
      <c r="F19" s="32">
        <f t="shared" si="6"/>
        <v>8.4600000000000009E-2</v>
      </c>
      <c r="I19" s="2">
        <v>17</v>
      </c>
      <c r="J19" s="31">
        <f t="shared" si="7"/>
        <v>43556</v>
      </c>
      <c r="K19">
        <f t="shared" si="1"/>
        <v>7.4999999999999997E-2</v>
      </c>
      <c r="U19">
        <f t="shared" si="2"/>
        <v>7.561187289878582E-2</v>
      </c>
      <c r="V19">
        <f t="shared" si="3"/>
        <v>3.7438844426856596E-7</v>
      </c>
      <c r="Y19" t="s">
        <v>88</v>
      </c>
      <c r="AB19">
        <v>-0.18133635869173545</v>
      </c>
      <c r="AD19">
        <v>-9.2271699393052825E-2</v>
      </c>
      <c r="AF19">
        <v>-0.15991174342875639</v>
      </c>
    </row>
    <row r="20" spans="1:32" x14ac:dyDescent="0.25">
      <c r="A20" t="s">
        <v>46</v>
      </c>
      <c r="B20" s="23">
        <v>8.7100000000000011E-2</v>
      </c>
      <c r="C20" s="23" t="str">
        <f t="shared" si="4"/>
        <v>20</v>
      </c>
      <c r="D20" s="23" t="str">
        <f t="shared" si="5"/>
        <v>04</v>
      </c>
      <c r="E20" s="31">
        <f t="shared" si="0"/>
        <v>43922</v>
      </c>
      <c r="F20" s="32">
        <f t="shared" si="6"/>
        <v>8.7100000000000011E-2</v>
      </c>
      <c r="I20" s="2">
        <v>18</v>
      </c>
      <c r="J20" s="31">
        <f t="shared" si="7"/>
        <v>43586</v>
      </c>
      <c r="K20" t="e">
        <f t="shared" si="1"/>
        <v>#N/A</v>
      </c>
      <c r="U20">
        <f t="shared" si="2"/>
        <v>7.6638139106896985E-2</v>
      </c>
      <c r="V20" t="e">
        <f t="shared" si="3"/>
        <v>#N/A</v>
      </c>
      <c r="Y20" t="s">
        <v>89</v>
      </c>
      <c r="AB20">
        <v>-0.29869457947586858</v>
      </c>
      <c r="AD20">
        <v>5.7363461525770099E-3</v>
      </c>
      <c r="AF20">
        <v>5.4488979538831771E-2</v>
      </c>
    </row>
    <row r="21" spans="1:32" x14ac:dyDescent="0.25">
      <c r="A21" t="s">
        <v>47</v>
      </c>
      <c r="B21" s="23">
        <v>8.929999999999999E-2</v>
      </c>
      <c r="C21" s="23" t="str">
        <f t="shared" si="4"/>
        <v>20</v>
      </c>
      <c r="D21" s="23" t="str">
        <f t="shared" si="5"/>
        <v>07</v>
      </c>
      <c r="E21" s="31">
        <f t="shared" si="0"/>
        <v>44013</v>
      </c>
      <c r="F21" s="32">
        <f t="shared" si="6"/>
        <v>8.929999999999999E-2</v>
      </c>
      <c r="I21" s="2">
        <v>19</v>
      </c>
      <c r="J21" s="31">
        <f t="shared" si="7"/>
        <v>43617</v>
      </c>
      <c r="K21" t="e">
        <f t="shared" si="1"/>
        <v>#N/A</v>
      </c>
      <c r="U21">
        <f t="shared" si="2"/>
        <v>7.7668100823176683E-2</v>
      </c>
      <c r="V21" t="e">
        <f t="shared" si="3"/>
        <v>#N/A</v>
      </c>
      <c r="AB21">
        <v>1.5066233409527316</v>
      </c>
      <c r="AD21">
        <v>7.0668823651100459</v>
      </c>
      <c r="AF21">
        <v>5.9034973193913309</v>
      </c>
    </row>
    <row r="22" spans="1:32" x14ac:dyDescent="0.25">
      <c r="A22" t="s">
        <v>48</v>
      </c>
      <c r="B22" s="23">
        <v>9.1499999999999998E-2</v>
      </c>
      <c r="C22" s="23" t="str">
        <f t="shared" si="4"/>
        <v>20</v>
      </c>
      <c r="D22" s="23" t="str">
        <f t="shared" si="5"/>
        <v>10</v>
      </c>
      <c r="E22" s="31">
        <f t="shared" si="0"/>
        <v>44105</v>
      </c>
      <c r="F22" s="32">
        <f t="shared" si="6"/>
        <v>9.1499999999999998E-2</v>
      </c>
      <c r="I22" s="2">
        <v>20</v>
      </c>
      <c r="J22" s="31">
        <f t="shared" si="7"/>
        <v>43647</v>
      </c>
      <c r="K22">
        <f t="shared" si="1"/>
        <v>7.8399999999999997E-2</v>
      </c>
      <c r="U22">
        <f t="shared" si="2"/>
        <v>7.8693466885030275E-2</v>
      </c>
      <c r="V22">
        <f t="shared" si="3"/>
        <v>8.612281260937406E-8</v>
      </c>
      <c r="AB22">
        <v>4.475765441151057</v>
      </c>
      <c r="AD22">
        <v>1.1982330133450374</v>
      </c>
      <c r="AF22">
        <v>4.1091092370284832</v>
      </c>
    </row>
    <row r="23" spans="1:32" x14ac:dyDescent="0.25">
      <c r="A23" t="s">
        <v>49</v>
      </c>
      <c r="B23" s="23">
        <v>9.3100000000000002E-2</v>
      </c>
      <c r="C23" s="23" t="str">
        <f t="shared" si="4"/>
        <v>21</v>
      </c>
      <c r="D23" s="23" t="str">
        <f t="shared" si="5"/>
        <v>01</v>
      </c>
      <c r="E23" s="31">
        <f t="shared" si="0"/>
        <v>44197</v>
      </c>
      <c r="F23" s="32">
        <f t="shared" si="6"/>
        <v>9.3100000000000002E-2</v>
      </c>
      <c r="I23" s="2">
        <v>21</v>
      </c>
      <c r="J23" s="31">
        <f t="shared" si="7"/>
        <v>43678</v>
      </c>
      <c r="K23" t="e">
        <f t="shared" si="1"/>
        <v>#N/A</v>
      </c>
      <c r="U23">
        <f t="shared" si="2"/>
        <v>7.9707481614475592E-2</v>
      </c>
      <c r="V23" t="e">
        <f t="shared" si="3"/>
        <v>#N/A</v>
      </c>
    </row>
    <row r="24" spans="1:32" x14ac:dyDescent="0.25">
      <c r="A24" t="s">
        <v>50</v>
      </c>
      <c r="B24" s="23">
        <v>9.4600000000000004E-2</v>
      </c>
      <c r="C24" s="23" t="str">
        <f t="shared" si="4"/>
        <v>21</v>
      </c>
      <c r="D24" s="23" t="str">
        <f t="shared" si="5"/>
        <v>04</v>
      </c>
      <c r="E24" s="31">
        <f t="shared" si="0"/>
        <v>44287</v>
      </c>
      <c r="F24" s="32">
        <f t="shared" si="6"/>
        <v>9.4600000000000004E-2</v>
      </c>
      <c r="I24" s="2">
        <v>22</v>
      </c>
      <c r="J24" s="31">
        <f t="shared" si="7"/>
        <v>43709</v>
      </c>
      <c r="K24" t="e">
        <f t="shared" si="1"/>
        <v>#N/A</v>
      </c>
      <c r="U24">
        <f t="shared" si="2"/>
        <v>8.0704730848792927E-2</v>
      </c>
      <c r="V24" t="e">
        <f t="shared" si="3"/>
        <v>#N/A</v>
      </c>
    </row>
    <row r="25" spans="1:32" x14ac:dyDescent="0.25">
      <c r="A25" t="s">
        <v>51</v>
      </c>
      <c r="B25" s="23">
        <v>9.6000000000000002E-2</v>
      </c>
      <c r="C25" s="23" t="str">
        <f t="shared" si="4"/>
        <v>21</v>
      </c>
      <c r="D25" s="23" t="str">
        <f t="shared" si="5"/>
        <v>07</v>
      </c>
      <c r="E25" s="31">
        <f t="shared" si="0"/>
        <v>44378</v>
      </c>
      <c r="F25" s="32">
        <f t="shared" si="6"/>
        <v>9.6000000000000002E-2</v>
      </c>
      <c r="I25" s="2">
        <v>23</v>
      </c>
      <c r="J25" s="31">
        <f t="shared" si="7"/>
        <v>43739</v>
      </c>
      <c r="K25">
        <f t="shared" si="1"/>
        <v>8.1900000000000001E-2</v>
      </c>
      <c r="U25">
        <f t="shared" si="2"/>
        <v>8.1680960369582473E-2</v>
      </c>
      <c r="V25">
        <f t="shared" si="3"/>
        <v>4.7978359693447232E-8</v>
      </c>
    </row>
    <row r="26" spans="1:32" x14ac:dyDescent="0.25">
      <c r="A26" t="s">
        <v>52</v>
      </c>
      <c r="B26" s="23">
        <v>9.7500000000000003E-2</v>
      </c>
      <c r="C26" s="23" t="str">
        <f t="shared" si="4"/>
        <v>21</v>
      </c>
      <c r="D26" s="23" t="str">
        <f t="shared" si="5"/>
        <v>10</v>
      </c>
      <c r="E26" s="31">
        <f t="shared" si="0"/>
        <v>44470</v>
      </c>
      <c r="F26" s="32">
        <f t="shared" si="6"/>
        <v>9.7500000000000003E-2</v>
      </c>
      <c r="I26" s="2">
        <v>24</v>
      </c>
      <c r="J26" s="31">
        <f t="shared" si="7"/>
        <v>43770</v>
      </c>
      <c r="K26" t="e">
        <f t="shared" si="1"/>
        <v>#N/A</v>
      </c>
      <c r="U26">
        <f t="shared" si="2"/>
        <v>8.2632909393437939E-2</v>
      </c>
      <c r="V26" t="e">
        <f t="shared" si="3"/>
        <v>#N/A</v>
      </c>
    </row>
    <row r="27" spans="1:32" x14ac:dyDescent="0.25">
      <c r="A27" t="s">
        <v>53</v>
      </c>
      <c r="B27" s="23">
        <v>9.820000000000001E-2</v>
      </c>
      <c r="C27" s="23" t="str">
        <f t="shared" si="4"/>
        <v>22</v>
      </c>
      <c r="D27" s="23" t="str">
        <f t="shared" si="5"/>
        <v>01</v>
      </c>
      <c r="E27" s="31">
        <f t="shared" si="0"/>
        <v>44562</v>
      </c>
      <c r="F27" s="32">
        <f t="shared" si="6"/>
        <v>9.820000000000001E-2</v>
      </c>
      <c r="I27" s="2">
        <v>25</v>
      </c>
      <c r="J27" s="31">
        <f t="shared" si="7"/>
        <v>43800</v>
      </c>
      <c r="K27" t="e">
        <f t="shared" si="1"/>
        <v>#N/A</v>
      </c>
      <c r="U27">
        <f t="shared" si="2"/>
        <v>8.3558160304812903E-2</v>
      </c>
      <c r="V27" t="e">
        <f t="shared" si="3"/>
        <v>#N/A</v>
      </c>
    </row>
    <row r="28" spans="1:32" x14ac:dyDescent="0.25">
      <c r="A28" t="s">
        <v>54</v>
      </c>
      <c r="B28" s="23">
        <v>9.8989999999999995E-2</v>
      </c>
      <c r="C28" s="23" t="str">
        <f t="shared" si="4"/>
        <v>22</v>
      </c>
      <c r="D28" s="23" t="str">
        <f t="shared" si="5"/>
        <v>04</v>
      </c>
      <c r="E28" s="31">
        <f t="shared" si="0"/>
        <v>44652</v>
      </c>
      <c r="F28" s="32">
        <f t="shared" si="6"/>
        <v>9.8989999999999995E-2</v>
      </c>
      <c r="I28" s="2">
        <v>26</v>
      </c>
      <c r="J28" s="31">
        <f t="shared" si="7"/>
        <v>43831</v>
      </c>
      <c r="K28">
        <f t="shared" si="1"/>
        <v>8.4600000000000009E-2</v>
      </c>
      <c r="U28">
        <f t="shared" si="2"/>
        <v>8.4455004798732788E-2</v>
      </c>
      <c r="V28">
        <f t="shared" si="3"/>
        <v>2.1023608390521666E-8</v>
      </c>
    </row>
    <row r="29" spans="1:32" x14ac:dyDescent="0.25">
      <c r="A29" t="s">
        <v>55</v>
      </c>
      <c r="B29" s="23">
        <v>9.98E-2</v>
      </c>
      <c r="C29" s="23" t="str">
        <f t="shared" si="4"/>
        <v>22</v>
      </c>
      <c r="D29" s="23" t="str">
        <f t="shared" si="5"/>
        <v>07</v>
      </c>
      <c r="E29" s="31">
        <f t="shared" si="0"/>
        <v>44743</v>
      </c>
      <c r="F29" s="32">
        <f t="shared" si="6"/>
        <v>9.98E-2</v>
      </c>
      <c r="I29" s="2">
        <v>27</v>
      </c>
      <c r="J29" s="31">
        <f t="shared" si="7"/>
        <v>43862</v>
      </c>
      <c r="K29" t="e">
        <f t="shared" si="1"/>
        <v>#N/A</v>
      </c>
      <c r="U29">
        <f t="shared" si="2"/>
        <v>8.5322325932132834E-2</v>
      </c>
      <c r="V29" t="e">
        <f t="shared" si="3"/>
        <v>#N/A</v>
      </c>
    </row>
    <row r="30" spans="1:32" x14ac:dyDescent="0.25">
      <c r="A30" t="s">
        <v>56</v>
      </c>
      <c r="B30" s="23">
        <v>0.10037000000000001</v>
      </c>
      <c r="C30" s="23" t="str">
        <f t="shared" si="4"/>
        <v>22</v>
      </c>
      <c r="D30" s="23" t="str">
        <f t="shared" si="5"/>
        <v>10</v>
      </c>
      <c r="E30" s="31">
        <f t="shared" si="0"/>
        <v>44835</v>
      </c>
      <c r="F30" s="32">
        <f t="shared" si="6"/>
        <v>0.10037000000000001</v>
      </c>
      <c r="I30" s="2">
        <v>28</v>
      </c>
      <c r="J30" s="31">
        <f t="shared" si="7"/>
        <v>43891</v>
      </c>
      <c r="K30" t="e">
        <f t="shared" si="1"/>
        <v>#N/A</v>
      </c>
      <c r="U30">
        <f t="shared" si="2"/>
        <v>8.6159495163144112E-2</v>
      </c>
      <c r="V30" t="e">
        <f t="shared" si="3"/>
        <v>#N/A</v>
      </c>
    </row>
    <row r="31" spans="1:32" x14ac:dyDescent="0.25">
      <c r="A31" t="s">
        <v>57</v>
      </c>
      <c r="B31" s="23">
        <v>0.1011</v>
      </c>
      <c r="C31" s="23" t="str">
        <f t="shared" si="4"/>
        <v>23</v>
      </c>
      <c r="D31" s="23" t="str">
        <f t="shared" si="5"/>
        <v>01</v>
      </c>
      <c r="E31" s="31">
        <f t="shared" si="0"/>
        <v>44927</v>
      </c>
      <c r="F31" s="32">
        <f t="shared" si="6"/>
        <v>0.1011</v>
      </c>
      <c r="I31" s="2">
        <v>29</v>
      </c>
      <c r="J31" s="31">
        <f t="shared" si="7"/>
        <v>43922</v>
      </c>
      <c r="K31">
        <f t="shared" si="1"/>
        <v>8.7100000000000011E-2</v>
      </c>
      <c r="U31">
        <f t="shared" si="2"/>
        <v>8.6966283216669923E-2</v>
      </c>
      <c r="V31">
        <f t="shared" si="3"/>
        <v>1.7880178144145512E-8</v>
      </c>
    </row>
    <row r="32" spans="1:32" x14ac:dyDescent="0.25">
      <c r="I32" s="2">
        <v>30</v>
      </c>
      <c r="J32" s="31">
        <f t="shared" si="7"/>
        <v>43952</v>
      </c>
      <c r="K32" t="e">
        <f t="shared" si="1"/>
        <v>#N/A</v>
      </c>
      <c r="U32">
        <f t="shared" si="2"/>
        <v>8.7742783499221794E-2</v>
      </c>
      <c r="V32" t="e">
        <f t="shared" si="3"/>
        <v>#N/A</v>
      </c>
    </row>
    <row r="33" spans="9:22" x14ac:dyDescent="0.25">
      <c r="I33" s="2">
        <v>31</v>
      </c>
      <c r="J33" s="31">
        <f t="shared" si="7"/>
        <v>43983</v>
      </c>
      <c r="K33" t="e">
        <f t="shared" si="1"/>
        <v>#N/A</v>
      </c>
      <c r="U33">
        <f t="shared" si="2"/>
        <v>8.8489346757070972E-2</v>
      </c>
      <c r="V33" t="e">
        <f t="shared" si="3"/>
        <v>#N/A</v>
      </c>
    </row>
    <row r="34" spans="9:22" x14ac:dyDescent="0.25">
      <c r="I34" s="2">
        <v>32</v>
      </c>
      <c r="J34" s="31">
        <f t="shared" si="7"/>
        <v>44013</v>
      </c>
      <c r="K34">
        <f t="shared" si="1"/>
        <v>8.929999999999999E-2</v>
      </c>
      <c r="U34">
        <f t="shared" si="2"/>
        <v>8.9206525700561701E-2</v>
      </c>
      <c r="V34">
        <f t="shared" si="3"/>
        <v>8.7374446554790601E-9</v>
      </c>
    </row>
    <row r="35" spans="9:22" x14ac:dyDescent="0.25">
      <c r="I35" s="2">
        <v>33</v>
      </c>
      <c r="J35" s="31">
        <f t="shared" si="7"/>
        <v>44044</v>
      </c>
      <c r="K35" t="e">
        <f t="shared" ref="K35:K66" si="8">VLOOKUP(J35,$E$3:$F$31,2,0)</f>
        <v>#N/A</v>
      </c>
      <c r="U35">
        <f t="shared" ref="U35:U64" si="9">(beta1)+(beta2*((1-EXP(-I35/Lamb1))/(I35/Lamb1)))+(beta3*((((1-EXP(-I35/Lamb1))/(I35/Lamb1)))-(EXP(-I35/Lamb1))))+(beta4*((((1-EXP(-I35/Lamb1))/(I35/Lamb2)))-(EXP(-I35/Lamb2))))</f>
        <v>8.9895028383011735E-2</v>
      </c>
      <c r="V35" t="e">
        <f t="shared" ref="V35:V66" si="10">(K35-U35)^2</f>
        <v>#N/A</v>
      </c>
    </row>
    <row r="36" spans="9:22" x14ac:dyDescent="0.25">
      <c r="I36" s="2">
        <v>34</v>
      </c>
      <c r="J36" s="31">
        <f t="shared" si="7"/>
        <v>44075</v>
      </c>
      <c r="K36" t="e">
        <f t="shared" si="8"/>
        <v>#N/A</v>
      </c>
      <c r="U36">
        <f t="shared" si="9"/>
        <v>9.0555679209957482E-2</v>
      </c>
      <c r="V36" t="e">
        <f t="shared" si="10"/>
        <v>#N/A</v>
      </c>
    </row>
    <row r="37" spans="9:22" x14ac:dyDescent="0.25">
      <c r="I37" s="2">
        <v>35</v>
      </c>
      <c r="J37" s="31">
        <f t="shared" si="7"/>
        <v>44105</v>
      </c>
      <c r="K37">
        <f t="shared" si="8"/>
        <v>9.1499999999999998E-2</v>
      </c>
      <c r="U37">
        <f t="shared" si="9"/>
        <v>9.1189386552953694E-2</v>
      </c>
      <c r="V37">
        <f t="shared" si="10"/>
        <v>9.6480713485987106E-8</v>
      </c>
    </row>
    <row r="38" spans="9:22" x14ac:dyDescent="0.25">
      <c r="I38" s="2">
        <v>36</v>
      </c>
      <c r="J38" s="31">
        <f t="shared" si="7"/>
        <v>44136</v>
      </c>
      <c r="K38" t="e">
        <f t="shared" si="8"/>
        <v>#N/A</v>
      </c>
      <c r="U38">
        <f t="shared" si="9"/>
        <v>9.179711604433044E-2</v>
      </c>
      <c r="V38" t="e">
        <f t="shared" si="10"/>
        <v>#N/A</v>
      </c>
    </row>
    <row r="39" spans="9:22" x14ac:dyDescent="0.25">
      <c r="I39" s="2">
        <v>37</v>
      </c>
      <c r="J39" s="31">
        <f t="shared" si="7"/>
        <v>44166</v>
      </c>
      <c r="K39" t="e">
        <f t="shared" si="8"/>
        <v>#N/A</v>
      </c>
      <c r="U39">
        <f t="shared" si="9"/>
        <v>9.2379868730272374E-2</v>
      </c>
      <c r="V39" t="e">
        <f t="shared" si="10"/>
        <v>#N/A</v>
      </c>
    </row>
    <row r="40" spans="9:22" x14ac:dyDescent="0.25">
      <c r="I40" s="2">
        <v>38</v>
      </c>
      <c r="J40" s="31">
        <f t="shared" si="7"/>
        <v>44197</v>
      </c>
      <c r="K40">
        <f t="shared" si="8"/>
        <v>9.3100000000000002E-2</v>
      </c>
      <c r="U40">
        <f t="shared" si="9"/>
        <v>9.2938663356096518E-2</v>
      </c>
      <c r="V40">
        <f t="shared" si="10"/>
        <v>2.6029512666039641E-8</v>
      </c>
    </row>
    <row r="41" spans="9:22" x14ac:dyDescent="0.25">
      <c r="I41" s="2">
        <v>39</v>
      </c>
      <c r="J41" s="31">
        <f t="shared" si="7"/>
        <v>44228</v>
      </c>
      <c r="K41" t="e">
        <f t="shared" si="8"/>
        <v>#N/A</v>
      </c>
      <c r="U41">
        <f t="shared" si="9"/>
        <v>9.3474522147709738E-2</v>
      </c>
      <c r="V41" t="e">
        <f t="shared" si="10"/>
        <v>#N/A</v>
      </c>
    </row>
    <row r="42" spans="9:22" x14ac:dyDescent="0.25">
      <c r="I42" s="2">
        <v>40</v>
      </c>
      <c r="J42" s="31">
        <f t="shared" si="7"/>
        <v>44256</v>
      </c>
      <c r="K42" t="e">
        <f t="shared" si="8"/>
        <v>#N/A</v>
      </c>
      <c r="U42">
        <f t="shared" si="9"/>
        <v>9.3988459535871649E-2</v>
      </c>
      <c r="V42" t="e">
        <f t="shared" si="10"/>
        <v>#N/A</v>
      </c>
    </row>
    <row r="43" spans="9:22" x14ac:dyDescent="0.25">
      <c r="I43" s="2">
        <v>41</v>
      </c>
      <c r="J43" s="31">
        <f t="shared" si="7"/>
        <v>44287</v>
      </c>
      <c r="K43">
        <f t="shared" si="8"/>
        <v>9.4600000000000004E-2</v>
      </c>
      <c r="U43">
        <f t="shared" si="9"/>
        <v>9.4481473344646072E-2</v>
      </c>
      <c r="V43">
        <f t="shared" si="10"/>
        <v>1.4048568029389679E-8</v>
      </c>
    </row>
    <row r="44" spans="9:22" x14ac:dyDescent="0.25">
      <c r="I44" s="2">
        <v>42</v>
      </c>
      <c r="J44" s="31">
        <f t="shared" si="7"/>
        <v>44317</v>
      </c>
      <c r="K44" t="e">
        <f t="shared" si="8"/>
        <v>#N/A</v>
      </c>
      <c r="U44">
        <f t="shared" si="9"/>
        <v>9.4954538032297559E-2</v>
      </c>
      <c r="V44" t="e">
        <f t="shared" si="10"/>
        <v>#N/A</v>
      </c>
    </row>
    <row r="45" spans="9:22" x14ac:dyDescent="0.25">
      <c r="I45" s="2">
        <v>43</v>
      </c>
      <c r="J45" s="31">
        <f t="shared" si="7"/>
        <v>44348</v>
      </c>
      <c r="K45" t="e">
        <f t="shared" si="8"/>
        <v>#N/A</v>
      </c>
      <c r="U45">
        <f t="shared" si="9"/>
        <v>9.540859963215996E-2</v>
      </c>
      <c r="V45" t="e">
        <f t="shared" si="10"/>
        <v>#N/A</v>
      </c>
    </row>
    <row r="46" spans="9:22" x14ac:dyDescent="0.25">
      <c r="I46" s="2">
        <v>44</v>
      </c>
      <c r="J46" s="31">
        <f t="shared" si="7"/>
        <v>44378</v>
      </c>
      <c r="K46">
        <f t="shared" si="8"/>
        <v>9.6000000000000002E-2</v>
      </c>
      <c r="U46">
        <f t="shared" si="9"/>
        <v>9.5844572093130853E-2</v>
      </c>
      <c r="V46">
        <f t="shared" si="10"/>
        <v>2.4157834233724812E-8</v>
      </c>
    </row>
    <row r="47" spans="9:22" x14ac:dyDescent="0.25">
      <c r="I47" s="2">
        <v>45</v>
      </c>
      <c r="J47" s="31">
        <f t="shared" si="7"/>
        <v>44409</v>
      </c>
      <c r="K47" t="e">
        <f t="shared" si="8"/>
        <v>#N/A</v>
      </c>
      <c r="U47">
        <f t="shared" si="9"/>
        <v>9.6263334764983277E-2</v>
      </c>
      <c r="V47" t="e">
        <f t="shared" si="10"/>
        <v>#N/A</v>
      </c>
    </row>
    <row r="48" spans="9:22" x14ac:dyDescent="0.25">
      <c r="I48" s="2">
        <v>46</v>
      </c>
      <c r="J48" s="31">
        <f t="shared" si="7"/>
        <v>44440</v>
      </c>
      <c r="K48" t="e">
        <f t="shared" si="8"/>
        <v>#N/A</v>
      </c>
      <c r="U48">
        <f t="shared" si="9"/>
        <v>9.6665730813237719E-2</v>
      </c>
      <c r="V48" t="e">
        <f t="shared" si="10"/>
        <v>#N/A</v>
      </c>
    </row>
    <row r="49" spans="9:22" x14ac:dyDescent="0.25">
      <c r="I49" s="2">
        <v>47</v>
      </c>
      <c r="J49" s="31">
        <f t="shared" si="7"/>
        <v>44470</v>
      </c>
      <c r="K49">
        <f t="shared" si="8"/>
        <v>9.7500000000000003E-2</v>
      </c>
      <c r="U49">
        <f t="shared" si="9"/>
        <v>9.705256638250917E-2</v>
      </c>
      <c r="V49">
        <f t="shared" si="10"/>
        <v>2.0019684206093334E-7</v>
      </c>
    </row>
    <row r="50" spans="9:22" x14ac:dyDescent="0.25">
      <c r="I50" s="2">
        <v>48</v>
      </c>
      <c r="J50" s="31">
        <f t="shared" si="7"/>
        <v>44501</v>
      </c>
      <c r="K50" t="e">
        <f t="shared" si="8"/>
        <v>#N/A</v>
      </c>
      <c r="U50">
        <f t="shared" si="9"/>
        <v>9.742461035663387E-2</v>
      </c>
      <c r="V50" t="e">
        <f t="shared" si="10"/>
        <v>#N/A</v>
      </c>
    </row>
    <row r="51" spans="9:22" x14ac:dyDescent="0.25">
      <c r="I51" s="2">
        <v>49</v>
      </c>
      <c r="J51" s="31">
        <f t="shared" si="7"/>
        <v>44531</v>
      </c>
      <c r="K51" t="e">
        <f t="shared" si="8"/>
        <v>#N/A</v>
      </c>
      <c r="U51">
        <f t="shared" si="9"/>
        <v>9.7782594589044272E-2</v>
      </c>
      <c r="V51" t="e">
        <f t="shared" si="10"/>
        <v>#N/A</v>
      </c>
    </row>
    <row r="52" spans="9:22" x14ac:dyDescent="0.25">
      <c r="I52" s="2">
        <v>50</v>
      </c>
      <c r="J52" s="31">
        <f t="shared" si="7"/>
        <v>44562</v>
      </c>
      <c r="K52">
        <f t="shared" si="8"/>
        <v>9.820000000000001E-2</v>
      </c>
      <c r="U52">
        <f t="shared" si="9"/>
        <v>9.8127214498325815E-2</v>
      </c>
      <c r="V52">
        <f t="shared" si="10"/>
        <v>5.297729253964107E-9</v>
      </c>
    </row>
    <row r="53" spans="9:22" x14ac:dyDescent="0.25">
      <c r="I53" s="2">
        <v>51</v>
      </c>
      <c r="J53" s="31">
        <f t="shared" si="7"/>
        <v>44593</v>
      </c>
      <c r="K53" t="e">
        <f t="shared" si="8"/>
        <v>#N/A</v>
      </c>
      <c r="U53">
        <f t="shared" si="9"/>
        <v>9.8459129942125079E-2</v>
      </c>
      <c r="V53" t="e">
        <f t="shared" si="10"/>
        <v>#N/A</v>
      </c>
    </row>
    <row r="54" spans="9:22" x14ac:dyDescent="0.25">
      <c r="I54" s="2">
        <v>52</v>
      </c>
      <c r="J54" s="31">
        <f t="shared" si="7"/>
        <v>44621</v>
      </c>
      <c r="K54" t="e">
        <f t="shared" si="8"/>
        <v>#N/A</v>
      </c>
      <c r="U54">
        <f t="shared" si="9"/>
        <v>9.8778966298019466E-2</v>
      </c>
      <c r="V54" t="e">
        <f t="shared" si="10"/>
        <v>#N/A</v>
      </c>
    </row>
    <row r="55" spans="9:22" x14ac:dyDescent="0.25">
      <c r="I55" s="2">
        <v>53</v>
      </c>
      <c r="J55" s="31">
        <f t="shared" si="7"/>
        <v>44652</v>
      </c>
      <c r="K55">
        <f t="shared" si="8"/>
        <v>9.8989999999999995E-2</v>
      </c>
      <c r="U55">
        <f t="shared" si="9"/>
        <v>9.908731569298368E-2</v>
      </c>
      <c r="V55">
        <f t="shared" si="10"/>
        <v>9.4703441008948227E-9</v>
      </c>
    </row>
    <row r="56" spans="9:22" x14ac:dyDescent="0.25">
      <c r="I56" s="2">
        <v>54</v>
      </c>
      <c r="J56" s="31">
        <f t="shared" si="7"/>
        <v>44682</v>
      </c>
      <c r="K56" t="e">
        <f t="shared" si="8"/>
        <v>#N/A</v>
      </c>
      <c r="U56">
        <f t="shared" si="9"/>
        <v>9.938473833403913E-2</v>
      </c>
      <c r="V56" t="e">
        <f t="shared" si="10"/>
        <v>#N/A</v>
      </c>
    </row>
    <row r="57" spans="9:22" x14ac:dyDescent="0.25">
      <c r="I57" s="2">
        <v>55</v>
      </c>
      <c r="J57" s="31">
        <f t="shared" si="7"/>
        <v>44713</v>
      </c>
      <c r="K57" t="e">
        <f t="shared" si="8"/>
        <v>#N/A</v>
      </c>
      <c r="U57">
        <f t="shared" si="9"/>
        <v>9.9671763901845956E-2</v>
      </c>
      <c r="V57" t="e">
        <f t="shared" si="10"/>
        <v>#N/A</v>
      </c>
    </row>
    <row r="58" spans="9:22" x14ac:dyDescent="0.25">
      <c r="I58" s="2">
        <v>56</v>
      </c>
      <c r="J58" s="31">
        <f t="shared" si="7"/>
        <v>44743</v>
      </c>
      <c r="K58">
        <f t="shared" si="8"/>
        <v>9.98E-2</v>
      </c>
      <c r="U58">
        <f t="shared" si="9"/>
        <v>9.9948892976655185E-2</v>
      </c>
      <c r="V58">
        <f t="shared" si="10"/>
        <v>2.2169118497241456E-8</v>
      </c>
    </row>
    <row r="59" spans="9:22" x14ac:dyDescent="0.25">
      <c r="I59" s="2">
        <v>57</v>
      </c>
      <c r="J59" s="31">
        <f t="shared" si="7"/>
        <v>44774</v>
      </c>
      <c r="K59" t="e">
        <f t="shared" si="8"/>
        <v>#N/A</v>
      </c>
      <c r="U59">
        <f t="shared" si="9"/>
        <v>0.10021659847240741</v>
      </c>
      <c r="V59" t="e">
        <f t="shared" si="10"/>
        <v>#N/A</v>
      </c>
    </row>
    <row r="60" spans="9:22" x14ac:dyDescent="0.25">
      <c r="I60" s="2">
        <v>58</v>
      </c>
      <c r="J60" s="31">
        <f t="shared" si="7"/>
        <v>44805</v>
      </c>
      <c r="K60" t="e">
        <f t="shared" si="8"/>
        <v>#N/A</v>
      </c>
      <c r="U60">
        <f t="shared" si="9"/>
        <v>0.10047532706003962</v>
      </c>
      <c r="V60" t="e">
        <f t="shared" si="10"/>
        <v>#N/A</v>
      </c>
    </row>
    <row r="61" spans="9:22" x14ac:dyDescent="0.25">
      <c r="I61" s="2">
        <v>59</v>
      </c>
      <c r="J61" s="31">
        <f t="shared" si="7"/>
        <v>44835</v>
      </c>
      <c r="K61">
        <f t="shared" si="8"/>
        <v>0.10037000000000001</v>
      </c>
      <c r="U61">
        <f t="shared" si="9"/>
        <v>0.10072550056541479</v>
      </c>
      <c r="V61">
        <f t="shared" si="10"/>
        <v>1.2638065201022766E-7</v>
      </c>
    </row>
    <row r="62" spans="9:22" x14ac:dyDescent="0.25">
      <c r="I62" s="2">
        <v>60</v>
      </c>
      <c r="J62" s="31">
        <f t="shared" si="7"/>
        <v>44866</v>
      </c>
      <c r="K62" t="e">
        <f t="shared" si="8"/>
        <v>#N/A</v>
      </c>
      <c r="U62">
        <f t="shared" si="9"/>
        <v>0.10096751733086161</v>
      </c>
      <c r="V62" t="e">
        <f t="shared" si="10"/>
        <v>#N/A</v>
      </c>
    </row>
    <row r="63" spans="9:22" x14ac:dyDescent="0.25">
      <c r="I63" s="2">
        <v>61</v>
      </c>
      <c r="J63" s="31">
        <f t="shared" si="7"/>
        <v>44896</v>
      </c>
      <c r="K63" t="e">
        <f t="shared" si="8"/>
        <v>#N/A</v>
      </c>
      <c r="U63">
        <f t="shared" si="9"/>
        <v>0.10120175353223224</v>
      </c>
      <c r="V63" t="e">
        <f t="shared" si="10"/>
        <v>#N/A</v>
      </c>
    </row>
    <row r="64" spans="9:22" x14ac:dyDescent="0.25">
      <c r="I64" s="2">
        <v>62</v>
      </c>
      <c r="J64" s="31">
        <f t="shared" si="7"/>
        <v>44927</v>
      </c>
      <c r="K64">
        <f t="shared" si="8"/>
        <v>0.1011</v>
      </c>
      <c r="U64">
        <f t="shared" si="9"/>
        <v>0.10142856444575832</v>
      </c>
      <c r="V64">
        <f t="shared" si="10"/>
        <v>1.0795459501647368E-7</v>
      </c>
    </row>
    <row r="65" spans="10:10" x14ac:dyDescent="0.25">
      <c r="J65" s="3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6BE6-BD29-4526-8248-D31BA8D93F21}">
  <dimension ref="A1:E20"/>
  <sheetViews>
    <sheetView workbookViewId="0">
      <selection activeCell="A15" sqref="A15"/>
    </sheetView>
  </sheetViews>
  <sheetFormatPr defaultRowHeight="15" x14ac:dyDescent="0.25"/>
  <cols>
    <col min="2" max="2" width="12.28515625" bestFit="1" customWidth="1"/>
  </cols>
  <sheetData>
    <row r="1" spans="1:5" x14ac:dyDescent="0.25">
      <c r="C1" t="s">
        <v>61</v>
      </c>
      <c r="D1" t="s">
        <v>62</v>
      </c>
      <c r="E1" t="s">
        <v>63</v>
      </c>
    </row>
    <row r="2" spans="1:5" x14ac:dyDescent="0.25">
      <c r="A2" t="s">
        <v>6</v>
      </c>
      <c r="B2" s="24" t="s">
        <v>58</v>
      </c>
      <c r="C2" s="24">
        <v>0.2</v>
      </c>
      <c r="D2" s="24">
        <v>0.05</v>
      </c>
      <c r="E2" s="24">
        <v>0.25</v>
      </c>
    </row>
    <row r="3" spans="1:5" x14ac:dyDescent="0.25">
      <c r="A3" t="s">
        <v>7</v>
      </c>
      <c r="B3" s="25" t="s">
        <v>59</v>
      </c>
      <c r="C3" s="25">
        <v>0.5</v>
      </c>
      <c r="D3" s="25"/>
      <c r="E3" s="25">
        <v>0.5</v>
      </c>
    </row>
    <row r="4" spans="1:5" ht="15.75" thickBot="1" x14ac:dyDescent="0.3">
      <c r="A4" t="s">
        <v>8</v>
      </c>
      <c r="B4" s="26" t="s">
        <v>60</v>
      </c>
      <c r="C4" s="26">
        <v>0.3</v>
      </c>
      <c r="D4" s="26">
        <v>-0.05</v>
      </c>
      <c r="E4" s="26">
        <v>0.25</v>
      </c>
    </row>
    <row r="5" spans="1:5" x14ac:dyDescent="0.25">
      <c r="B5" s="27" t="s">
        <v>64</v>
      </c>
      <c r="C5">
        <f>SUM(C2:C4)</f>
        <v>1</v>
      </c>
      <c r="D5">
        <f t="shared" ref="D5:E5" si="0">SUM(D2:D4)</f>
        <v>0</v>
      </c>
      <c r="E5">
        <f t="shared" si="0"/>
        <v>1</v>
      </c>
    </row>
    <row r="9" spans="1:5" x14ac:dyDescent="0.25">
      <c r="C9" t="s">
        <v>61</v>
      </c>
      <c r="D9" t="s">
        <v>62</v>
      </c>
      <c r="E9" t="s">
        <v>63</v>
      </c>
    </row>
    <row r="10" spans="1:5" x14ac:dyDescent="0.25">
      <c r="A10" t="s">
        <v>6</v>
      </c>
      <c r="B10" s="24" t="s">
        <v>66</v>
      </c>
      <c r="C10" s="24">
        <v>0.4</v>
      </c>
      <c r="D10" s="24"/>
      <c r="E10" s="24">
        <v>0.4</v>
      </c>
    </row>
    <row r="11" spans="1:5" x14ac:dyDescent="0.25">
      <c r="A11" t="s">
        <v>7</v>
      </c>
      <c r="B11" s="25" t="s">
        <v>65</v>
      </c>
      <c r="C11" s="25">
        <v>0.3</v>
      </c>
      <c r="D11" s="25">
        <v>0.05</v>
      </c>
      <c r="E11" s="25">
        <v>0.35</v>
      </c>
    </row>
    <row r="12" spans="1:5" ht="15.75" thickBot="1" x14ac:dyDescent="0.3">
      <c r="A12" t="s">
        <v>8</v>
      </c>
      <c r="B12" s="26" t="s">
        <v>60</v>
      </c>
      <c r="C12" s="26">
        <v>0.3</v>
      </c>
      <c r="D12" s="26">
        <v>-0.05</v>
      </c>
      <c r="E12" s="26">
        <v>0.25</v>
      </c>
    </row>
    <row r="13" spans="1:5" x14ac:dyDescent="0.25">
      <c r="B13" s="27" t="s">
        <v>64</v>
      </c>
      <c r="C13">
        <f>SUM(C10:C12)</f>
        <v>1</v>
      </c>
      <c r="D13">
        <f>SUM(D10:D12)</f>
        <v>0</v>
      </c>
      <c r="E13">
        <f t="shared" ref="E13" si="1">SUM(E10:E12)</f>
        <v>1</v>
      </c>
    </row>
    <row r="16" spans="1:5" x14ac:dyDescent="0.25">
      <c r="C16" t="s">
        <v>99</v>
      </c>
      <c r="D16" t="s">
        <v>100</v>
      </c>
      <c r="E16" t="s">
        <v>101</v>
      </c>
    </row>
    <row r="17" spans="1:5" x14ac:dyDescent="0.25">
      <c r="A17" t="s">
        <v>6</v>
      </c>
      <c r="B17" s="24" t="s">
        <v>58</v>
      </c>
      <c r="C17" s="24">
        <f>E2</f>
        <v>0.25</v>
      </c>
      <c r="D17" s="24">
        <f>C17*(C10/C2)</f>
        <v>0.5</v>
      </c>
      <c r="E17" s="35">
        <f>D20*E10</f>
        <v>0.42000000000000004</v>
      </c>
    </row>
    <row r="18" spans="1:5" x14ac:dyDescent="0.25">
      <c r="A18" t="s">
        <v>7</v>
      </c>
      <c r="B18" s="25" t="s">
        <v>59</v>
      </c>
      <c r="C18" s="25">
        <f>E3</f>
        <v>0.5</v>
      </c>
      <c r="D18" s="25">
        <f>C18*(C11/C3)</f>
        <v>0.3</v>
      </c>
      <c r="E18" s="36">
        <f>D20*E11</f>
        <v>0.36749999999999999</v>
      </c>
    </row>
    <row r="19" spans="1:5" ht="15.75" thickBot="1" x14ac:dyDescent="0.3">
      <c r="A19" t="s">
        <v>8</v>
      </c>
      <c r="B19" s="26" t="s">
        <v>60</v>
      </c>
      <c r="C19" s="26">
        <f>E4</f>
        <v>0.25</v>
      </c>
      <c r="D19" s="26">
        <f>C19*(C12/C4)</f>
        <v>0.25</v>
      </c>
      <c r="E19" s="37">
        <f>D20*E12</f>
        <v>0.26250000000000001</v>
      </c>
    </row>
    <row r="20" spans="1:5" x14ac:dyDescent="0.25">
      <c r="C20">
        <f>SUM(C17:C19)</f>
        <v>1</v>
      </c>
      <c r="D20">
        <f>SUM(D17:D19)</f>
        <v>1.05</v>
      </c>
      <c r="E20">
        <f>SUM(E17:E19)</f>
        <v>1.05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CC54-708F-4D91-AACF-A579FCD00339}">
  <dimension ref="A1:Y730"/>
  <sheetViews>
    <sheetView tabSelected="1" topLeftCell="J1" workbookViewId="0">
      <selection activeCell="U2" sqref="U2"/>
    </sheetView>
  </sheetViews>
  <sheetFormatPr defaultRowHeight="15" x14ac:dyDescent="0.25"/>
  <cols>
    <col min="1" max="1" width="10.42578125" style="28" bestFit="1" customWidth="1"/>
    <col min="2" max="2" width="19" style="28" bestFit="1" customWidth="1"/>
    <col min="3" max="4" width="20.28515625" style="28" bestFit="1" customWidth="1"/>
    <col min="5" max="17" width="9.140625" style="28"/>
    <col min="18" max="19" width="20.28515625" style="28" bestFit="1" customWidth="1"/>
    <col min="20" max="20" width="19" style="28" bestFit="1" customWidth="1"/>
    <col min="21" max="21" width="12.7109375" style="28" bestFit="1" customWidth="1"/>
    <col min="22" max="22" width="5.5703125" style="28" bestFit="1" customWidth="1"/>
    <col min="23" max="16384" width="9.140625" style="28"/>
  </cols>
  <sheetData>
    <row r="1" spans="1:25" x14ac:dyDescent="0.25">
      <c r="A1" s="28" t="s">
        <v>67</v>
      </c>
      <c r="B1" s="28" t="s">
        <v>68</v>
      </c>
      <c r="C1" s="28" t="s">
        <v>69</v>
      </c>
      <c r="D1" s="28" t="s">
        <v>70</v>
      </c>
      <c r="E1" s="28" t="s">
        <v>71</v>
      </c>
      <c r="F1" s="28" t="s">
        <v>72</v>
      </c>
      <c r="G1" s="28" t="s">
        <v>73</v>
      </c>
      <c r="H1" s="28" t="s">
        <v>74</v>
      </c>
      <c r="K1" s="28" t="s">
        <v>102</v>
      </c>
      <c r="L1" s="28" t="s">
        <v>103</v>
      </c>
      <c r="M1" s="28" t="str">
        <f>B1</f>
        <v>SPY-ETF(VARIAÇÃO)</v>
      </c>
      <c r="N1" s="28" t="str">
        <f t="shared" ref="N1:O1" si="0">C1</f>
        <v>SPYG-ETF(VARIAÇÃO)</v>
      </c>
      <c r="O1" s="28" t="str">
        <f t="shared" si="0"/>
        <v>SPYV-ETF(VARIAÇÃO)</v>
      </c>
      <c r="S1" s="28" t="s">
        <v>104</v>
      </c>
      <c r="T1" s="28" t="s">
        <v>105</v>
      </c>
      <c r="U1" s="39" t="s">
        <v>106</v>
      </c>
      <c r="X1" s="28" t="s">
        <v>107</v>
      </c>
      <c r="Y1" s="28" t="s">
        <v>108</v>
      </c>
    </row>
    <row r="2" spans="1:25" x14ac:dyDescent="0.25">
      <c r="A2" s="29">
        <v>42003</v>
      </c>
      <c r="B2" s="30">
        <v>-0.54</v>
      </c>
      <c r="C2" s="30">
        <v>-0.73</v>
      </c>
      <c r="D2" s="30">
        <v>-0.31</v>
      </c>
      <c r="E2" s="30">
        <v>-0.6</v>
      </c>
      <c r="F2" s="30">
        <v>-0.59</v>
      </c>
      <c r="G2" s="30">
        <v>-0.27</v>
      </c>
      <c r="H2" s="30">
        <v>-0.54</v>
      </c>
      <c r="K2" s="28">
        <f>E2</f>
        <v>-0.6</v>
      </c>
      <c r="L2" s="28">
        <v>1</v>
      </c>
      <c r="M2" s="28">
        <f>B2</f>
        <v>-0.54</v>
      </c>
      <c r="N2" s="28">
        <f>C2</f>
        <v>-0.73</v>
      </c>
      <c r="O2" s="28">
        <f>D2</f>
        <v>-0.31</v>
      </c>
      <c r="R2" s="28" t="str">
        <f>L1</f>
        <v>const</v>
      </c>
      <c r="S2" s="40">
        <f t="array" ref="S2:S5">MMULT(MINVERSE(MMULT(TRANSPOSE(L2:O730),L2:O730)),MMULT(TRANSPOSE(L2:O730),K2:K730))</f>
        <v>-1.9320821765989038E-3</v>
      </c>
      <c r="T2" s="28">
        <f>SQRT(R10*$S$7)</f>
        <v>7.8239664100263288E-3</v>
      </c>
      <c r="U2" s="41">
        <f>S2/T2</f>
        <v>-0.24694407866104348</v>
      </c>
      <c r="X2" s="28">
        <f t="array" ref="X2:X730">MMULT(L2:O730,S2:S5)</f>
        <v>-0.65563413900707257</v>
      </c>
      <c r="Y2" s="28">
        <f>K2-X2</f>
        <v>5.5634139007072592E-2</v>
      </c>
    </row>
    <row r="3" spans="1:25" x14ac:dyDescent="0.25">
      <c r="A3" s="29">
        <v>42004</v>
      </c>
      <c r="B3" s="30">
        <v>-0.99</v>
      </c>
      <c r="C3" s="30">
        <v>-0.78</v>
      </c>
      <c r="D3" s="30">
        <v>-1.17</v>
      </c>
      <c r="E3" s="30">
        <v>-1.01</v>
      </c>
      <c r="F3" s="30">
        <v>-0.97</v>
      </c>
      <c r="G3" s="30">
        <v>-0.89</v>
      </c>
      <c r="H3" s="30">
        <v>-1.01</v>
      </c>
      <c r="K3" s="28">
        <f t="shared" ref="K3:K66" si="1">E3</f>
        <v>-1.01</v>
      </c>
      <c r="L3" s="28">
        <v>1</v>
      </c>
      <c r="M3" s="28">
        <f t="shared" ref="M3:O66" si="2">B3</f>
        <v>-0.99</v>
      </c>
      <c r="N3" s="28">
        <f t="shared" si="2"/>
        <v>-0.78</v>
      </c>
      <c r="O3" s="28">
        <f t="shared" si="2"/>
        <v>-1.17</v>
      </c>
      <c r="R3" s="28" t="str">
        <f>M1</f>
        <v>SPY-ETF(VARIAÇÃO)</v>
      </c>
      <c r="S3" s="40">
        <v>0.63545838277399369</v>
      </c>
      <c r="T3" s="28">
        <f>SQRT(S11*$S$7)</f>
        <v>7.7126079894951308E-2</v>
      </c>
      <c r="U3" s="41">
        <f>S3/T3</f>
        <v>8.2392153683878728</v>
      </c>
      <c r="X3" s="28">
        <v>-0.85715923807679306</v>
      </c>
      <c r="Y3" s="28">
        <f t="shared" ref="Y3:Y66" si="3">K3-X3</f>
        <v>-0.15284076192320695</v>
      </c>
    </row>
    <row r="4" spans="1:25" x14ac:dyDescent="0.25">
      <c r="A4" s="29">
        <v>42006</v>
      </c>
      <c r="B4" s="30">
        <v>-0.05</v>
      </c>
      <c r="C4" s="30">
        <v>-0.25</v>
      </c>
      <c r="D4" s="30">
        <v>-0.16</v>
      </c>
      <c r="E4" s="30">
        <v>0</v>
      </c>
      <c r="F4" s="30">
        <v>-0.11</v>
      </c>
      <c r="G4" s="30">
        <v>-7.0000000000000007E-2</v>
      </c>
      <c r="H4" s="30">
        <v>-0.1</v>
      </c>
      <c r="K4" s="28">
        <f t="shared" si="1"/>
        <v>0</v>
      </c>
      <c r="L4" s="28">
        <v>1</v>
      </c>
      <c r="M4" s="28">
        <f t="shared" si="2"/>
        <v>-0.05</v>
      </c>
      <c r="N4" s="28">
        <f t="shared" si="2"/>
        <v>-0.25</v>
      </c>
      <c r="O4" s="28">
        <f t="shared" si="2"/>
        <v>-0.16</v>
      </c>
      <c r="R4" s="28" t="str">
        <f>N1</f>
        <v>SPYG-ETF(VARIAÇÃO)</v>
      </c>
      <c r="S4" s="40">
        <v>0.47893281005932309</v>
      </c>
      <c r="T4" s="28">
        <f>SQRT(T12*$S$7)</f>
        <v>4.7799129589041062E-2</v>
      </c>
      <c r="U4" s="41">
        <f>S4/T4</f>
        <v>10.01969730781726</v>
      </c>
      <c r="X4" s="28">
        <v>-0.13327488965681905</v>
      </c>
      <c r="Y4" s="28">
        <f t="shared" si="3"/>
        <v>0.13327488965681905</v>
      </c>
    </row>
    <row r="5" spans="1:25" x14ac:dyDescent="0.25">
      <c r="A5" s="29">
        <v>42009</v>
      </c>
      <c r="B5" s="30">
        <v>-1.81</v>
      </c>
      <c r="C5" s="30">
        <v>-1.53</v>
      </c>
      <c r="D5" s="30">
        <v>-1.78</v>
      </c>
      <c r="E5" s="30">
        <v>-1.63</v>
      </c>
      <c r="F5" s="30">
        <v>-1.7</v>
      </c>
      <c r="G5" s="30">
        <v>-1.94</v>
      </c>
      <c r="H5" s="30">
        <v>-1.83</v>
      </c>
      <c r="K5" s="28">
        <f t="shared" si="1"/>
        <v>-1.63</v>
      </c>
      <c r="L5" s="28">
        <v>1</v>
      </c>
      <c r="M5" s="28">
        <f t="shared" si="2"/>
        <v>-1.81</v>
      </c>
      <c r="N5" s="28">
        <f t="shared" si="2"/>
        <v>-1.53</v>
      </c>
      <c r="O5" s="28">
        <f t="shared" si="2"/>
        <v>-1.78</v>
      </c>
      <c r="R5" s="28" t="str">
        <f>O1</f>
        <v>SPYV-ETF(VARIAÇÃO)</v>
      </c>
      <c r="S5" s="40">
        <v>-0.12602071358318945</v>
      </c>
      <c r="T5" s="28">
        <f>SQRT(U13*$S$7)</f>
        <v>3.9623171936028247E-2</v>
      </c>
      <c r="U5" s="41">
        <f>S5/T5</f>
        <v>-3.1804801944339625</v>
      </c>
      <c r="X5" s="28">
        <v>-1.6605620842102145</v>
      </c>
      <c r="Y5" s="28">
        <f t="shared" si="3"/>
        <v>3.0562084210214557E-2</v>
      </c>
    </row>
    <row r="6" spans="1:25" x14ac:dyDescent="0.25">
      <c r="A6" s="29">
        <v>42010</v>
      </c>
      <c r="B6" s="30">
        <v>-0.94</v>
      </c>
      <c r="C6" s="30">
        <v>-0.8</v>
      </c>
      <c r="D6" s="30">
        <v>-0.8</v>
      </c>
      <c r="E6" s="30">
        <v>-0.9</v>
      </c>
      <c r="F6" s="30">
        <v>-0.67</v>
      </c>
      <c r="G6" s="30">
        <v>-1.03</v>
      </c>
      <c r="H6" s="30">
        <v>-0.72</v>
      </c>
      <c r="K6" s="28">
        <f t="shared" si="1"/>
        <v>-0.9</v>
      </c>
      <c r="L6" s="28">
        <v>1</v>
      </c>
      <c r="M6" s="28">
        <f t="shared" si="2"/>
        <v>-0.94</v>
      </c>
      <c r="N6" s="28">
        <f t="shared" si="2"/>
        <v>-0.8</v>
      </c>
      <c r="O6" s="28">
        <f t="shared" si="2"/>
        <v>-0.8</v>
      </c>
      <c r="R6" s="28" t="s">
        <v>109</v>
      </c>
      <c r="S6" s="28">
        <f>COUNTA(K2:K730)</f>
        <v>729</v>
      </c>
      <c r="X6" s="28">
        <v>-0.88159263916505992</v>
      </c>
      <c r="Y6" s="28">
        <f t="shared" si="3"/>
        <v>-1.8407360834940101E-2</v>
      </c>
    </row>
    <row r="7" spans="1:25" x14ac:dyDescent="0.25">
      <c r="A7" s="29">
        <v>42011</v>
      </c>
      <c r="B7" s="30">
        <v>1.25</v>
      </c>
      <c r="C7" s="30">
        <v>1.23</v>
      </c>
      <c r="D7" s="30">
        <v>0.65</v>
      </c>
      <c r="E7" s="30">
        <v>1.46</v>
      </c>
      <c r="F7" s="30">
        <v>1.18</v>
      </c>
      <c r="G7" s="30">
        <v>0.89</v>
      </c>
      <c r="H7" s="30">
        <v>1.0900000000000001</v>
      </c>
      <c r="K7" s="28">
        <f t="shared" si="1"/>
        <v>1.46</v>
      </c>
      <c r="L7" s="28">
        <v>1</v>
      </c>
      <c r="M7" s="28">
        <f t="shared" si="2"/>
        <v>1.25</v>
      </c>
      <c r="N7" s="28">
        <f t="shared" si="2"/>
        <v>1.23</v>
      </c>
      <c r="O7" s="28">
        <f t="shared" si="2"/>
        <v>0.65</v>
      </c>
      <c r="R7" s="28" t="s">
        <v>110</v>
      </c>
      <c r="S7" s="42">
        <f t="array" ref="S7">MMULT(TRANSPOSE(Y2:Y730),Y2:Y730)/(S6-COUNTA(R2:R5))</f>
        <v>4.446356927360301E-2</v>
      </c>
      <c r="X7" s="28">
        <v>1.2995647888347874</v>
      </c>
      <c r="Y7" s="28">
        <f t="shared" si="3"/>
        <v>0.16043521116521253</v>
      </c>
    </row>
    <row r="8" spans="1:25" x14ac:dyDescent="0.25">
      <c r="A8" s="29">
        <v>42012</v>
      </c>
      <c r="B8" s="30">
        <v>1.77</v>
      </c>
      <c r="C8" s="30">
        <v>1.84</v>
      </c>
      <c r="D8" s="30">
        <v>1.85</v>
      </c>
      <c r="E8" s="30">
        <v>1.92</v>
      </c>
      <c r="F8" s="30">
        <v>1.55</v>
      </c>
      <c r="G8" s="30">
        <v>1.7</v>
      </c>
      <c r="H8" s="30">
        <v>1.82</v>
      </c>
      <c r="K8" s="28">
        <f t="shared" si="1"/>
        <v>1.92</v>
      </c>
      <c r="L8" s="28">
        <v>1</v>
      </c>
      <c r="M8" s="28">
        <f t="shared" si="2"/>
        <v>1.77</v>
      </c>
      <c r="N8" s="28">
        <f t="shared" si="2"/>
        <v>1.84</v>
      </c>
      <c r="O8" s="28">
        <f t="shared" si="2"/>
        <v>1.85</v>
      </c>
      <c r="X8" s="28">
        <v>1.7709273057136237</v>
      </c>
      <c r="Y8" s="28">
        <f t="shared" si="3"/>
        <v>0.14907269428637626</v>
      </c>
    </row>
    <row r="9" spans="1:25" x14ac:dyDescent="0.25">
      <c r="A9" s="29">
        <v>42013</v>
      </c>
      <c r="B9" s="30">
        <v>-0.8</v>
      </c>
      <c r="C9" s="30">
        <v>-0.74</v>
      </c>
      <c r="D9" s="30">
        <v>-0.75</v>
      </c>
      <c r="E9" s="30">
        <v>-0.81</v>
      </c>
      <c r="F9" s="30">
        <v>-1.04</v>
      </c>
      <c r="G9" s="30">
        <v>-0.77</v>
      </c>
      <c r="H9" s="30">
        <v>-0.83</v>
      </c>
      <c r="K9" s="28">
        <f t="shared" si="1"/>
        <v>-0.81</v>
      </c>
      <c r="L9" s="28">
        <v>1</v>
      </c>
      <c r="M9" s="28">
        <f t="shared" si="2"/>
        <v>-0.8</v>
      </c>
      <c r="N9" s="28">
        <f t="shared" si="2"/>
        <v>-0.74</v>
      </c>
      <c r="O9" s="28">
        <f t="shared" si="2"/>
        <v>-0.75</v>
      </c>
      <c r="R9" s="28" t="s">
        <v>111</v>
      </c>
      <c r="X9" s="28">
        <v>-0.77019353265230084</v>
      </c>
      <c r="Y9" s="28">
        <f t="shared" si="3"/>
        <v>-3.9806467347699215E-2</v>
      </c>
    </row>
    <row r="10" spans="1:25" x14ac:dyDescent="0.25">
      <c r="A10" s="29">
        <v>42016</v>
      </c>
      <c r="B10" s="30">
        <v>-0.78</v>
      </c>
      <c r="C10" s="30">
        <v>-0.75</v>
      </c>
      <c r="D10" s="30">
        <v>-1.07</v>
      </c>
      <c r="E10" s="30">
        <v>-0.88</v>
      </c>
      <c r="F10" s="30">
        <v>-0.33</v>
      </c>
      <c r="G10" s="30">
        <v>-0.56000000000000005</v>
      </c>
      <c r="H10" s="30">
        <v>-0.57999999999999996</v>
      </c>
      <c r="K10" s="28">
        <f t="shared" si="1"/>
        <v>-0.88</v>
      </c>
      <c r="L10" s="28">
        <v>1</v>
      </c>
      <c r="M10" s="28">
        <f t="shared" si="2"/>
        <v>-0.78</v>
      </c>
      <c r="N10" s="28">
        <f t="shared" si="2"/>
        <v>-0.75</v>
      </c>
      <c r="O10" s="28">
        <f t="shared" si="2"/>
        <v>-1.07</v>
      </c>
      <c r="R10" s="28">
        <f t="array" ref="R10:U13">MINVERSE(MMULT(TRANSPOSE(L2:O730),L2:O730))</f>
        <v>1.3767327136636756E-3</v>
      </c>
      <c r="S10" s="28">
        <v>2.8509021273853648E-5</v>
      </c>
      <c r="T10" s="28">
        <v>-2.052902596616082E-4</v>
      </c>
      <c r="U10" s="28">
        <v>1.0930287455249121E-4</v>
      </c>
      <c r="X10" s="28">
        <v>-0.72194706475079362</v>
      </c>
      <c r="Y10" s="28">
        <f t="shared" si="3"/>
        <v>-0.15805293524920638</v>
      </c>
    </row>
    <row r="11" spans="1:25" x14ac:dyDescent="0.25">
      <c r="A11" s="29">
        <v>42017</v>
      </c>
      <c r="B11" s="30">
        <v>-0.28000000000000003</v>
      </c>
      <c r="C11" s="30">
        <v>-0.13</v>
      </c>
      <c r="D11" s="30">
        <v>-0.4</v>
      </c>
      <c r="E11" s="30">
        <v>-0.21</v>
      </c>
      <c r="F11" s="30">
        <v>-0.06</v>
      </c>
      <c r="G11" s="30">
        <v>-0.11</v>
      </c>
      <c r="H11" s="30">
        <v>-0.16</v>
      </c>
      <c r="K11" s="28">
        <f t="shared" si="1"/>
        <v>-0.21</v>
      </c>
      <c r="L11" s="28">
        <v>1</v>
      </c>
      <c r="M11" s="28">
        <f t="shared" si="2"/>
        <v>-0.28000000000000003</v>
      </c>
      <c r="N11" s="28">
        <f t="shared" si="2"/>
        <v>-0.13</v>
      </c>
      <c r="O11" s="28">
        <f t="shared" si="2"/>
        <v>-0.4</v>
      </c>
      <c r="R11" s="28">
        <v>2.8509021273851439E-5</v>
      </c>
      <c r="S11" s="28">
        <v>0.13378215687902184</v>
      </c>
      <c r="T11" s="28">
        <v>-7.5275262221373526E-2</v>
      </c>
      <c r="U11" s="28">
        <v>-5.8984746592333041E-2</v>
      </c>
      <c r="X11" s="28">
        <v>-0.19171340922775337</v>
      </c>
      <c r="Y11" s="28">
        <f t="shared" si="3"/>
        <v>-1.8286590772246619E-2</v>
      </c>
    </row>
    <row r="12" spans="1:25" x14ac:dyDescent="0.25">
      <c r="A12" s="29">
        <v>42018</v>
      </c>
      <c r="B12" s="30">
        <v>-0.6</v>
      </c>
      <c r="C12" s="30">
        <v>-0.42</v>
      </c>
      <c r="D12" s="30">
        <v>-0.69</v>
      </c>
      <c r="E12" s="30">
        <v>-0.48</v>
      </c>
      <c r="F12" s="30">
        <v>-0.44</v>
      </c>
      <c r="G12" s="30">
        <v>-0.42</v>
      </c>
      <c r="H12" s="30">
        <v>-0.52</v>
      </c>
      <c r="K12" s="28">
        <f t="shared" si="1"/>
        <v>-0.48</v>
      </c>
      <c r="L12" s="28">
        <v>1</v>
      </c>
      <c r="M12" s="28">
        <f t="shared" si="2"/>
        <v>-0.6</v>
      </c>
      <c r="N12" s="28">
        <f t="shared" si="2"/>
        <v>-0.42</v>
      </c>
      <c r="O12" s="28">
        <f t="shared" si="2"/>
        <v>-0.69</v>
      </c>
      <c r="R12" s="28">
        <v>-2.052902596616073E-4</v>
      </c>
      <c r="S12" s="28">
        <v>-7.5275262221373582E-2</v>
      </c>
      <c r="T12" s="28">
        <v>5.138491638876027E-2</v>
      </c>
      <c r="U12" s="28">
        <v>2.5146622769357248E-2</v>
      </c>
      <c r="X12" s="28">
        <v>-0.49740459969351014</v>
      </c>
      <c r="Y12" s="28">
        <f t="shared" si="3"/>
        <v>1.7404599693510159E-2</v>
      </c>
    </row>
    <row r="13" spans="1:25" x14ac:dyDescent="0.25">
      <c r="A13" s="29">
        <v>42019</v>
      </c>
      <c r="B13" s="30">
        <v>-0.92</v>
      </c>
      <c r="C13" s="30">
        <v>-1.05</v>
      </c>
      <c r="D13" s="30">
        <v>-0.85</v>
      </c>
      <c r="E13" s="30">
        <v>-1.1000000000000001</v>
      </c>
      <c r="F13" s="30">
        <v>-0.06</v>
      </c>
      <c r="G13" s="30">
        <v>-0.56999999999999995</v>
      </c>
      <c r="H13" s="30">
        <v>-0.56000000000000005</v>
      </c>
      <c r="K13" s="28">
        <f t="shared" si="1"/>
        <v>-1.1000000000000001</v>
      </c>
      <c r="L13" s="28">
        <v>1</v>
      </c>
      <c r="M13" s="28">
        <f t="shared" si="2"/>
        <v>-0.92</v>
      </c>
      <c r="N13" s="28">
        <f t="shared" si="2"/>
        <v>-1.05</v>
      </c>
      <c r="O13" s="28">
        <f t="shared" si="2"/>
        <v>-0.85</v>
      </c>
      <c r="R13" s="28">
        <v>1.0930287455249201E-4</v>
      </c>
      <c r="S13" s="28">
        <v>-5.8984746592332972E-2</v>
      </c>
      <c r="T13" s="28">
        <v>2.5146622769357183E-2</v>
      </c>
      <c r="U13" s="28">
        <v>3.5309710397094157E-2</v>
      </c>
      <c r="X13" s="28">
        <v>-0.98231563834525126</v>
      </c>
      <c r="Y13" s="28">
        <f t="shared" si="3"/>
        <v>-0.11768436165474883</v>
      </c>
    </row>
    <row r="14" spans="1:25" x14ac:dyDescent="0.25">
      <c r="A14" s="29">
        <v>42020</v>
      </c>
      <c r="B14" s="30">
        <v>1.31</v>
      </c>
      <c r="C14" s="30">
        <v>1.4</v>
      </c>
      <c r="D14" s="30">
        <v>1.44</v>
      </c>
      <c r="E14" s="30">
        <v>1.39</v>
      </c>
      <c r="F14" s="30">
        <v>0.94</v>
      </c>
      <c r="G14" s="30">
        <v>1.29</v>
      </c>
      <c r="H14" s="30">
        <v>1.41</v>
      </c>
      <c r="K14" s="28">
        <f t="shared" si="1"/>
        <v>1.39</v>
      </c>
      <c r="L14" s="28">
        <v>1</v>
      </c>
      <c r="M14" s="28">
        <f t="shared" si="2"/>
        <v>1.31</v>
      </c>
      <c r="N14" s="28">
        <f t="shared" si="2"/>
        <v>1.4</v>
      </c>
      <c r="O14" s="28">
        <f t="shared" si="2"/>
        <v>1.44</v>
      </c>
      <c r="X14" s="28">
        <v>1.3195545057805924</v>
      </c>
      <c r="Y14" s="28">
        <f t="shared" si="3"/>
        <v>7.044549421940749E-2</v>
      </c>
    </row>
    <row r="15" spans="1:25" x14ac:dyDescent="0.25">
      <c r="A15" s="29">
        <v>42024</v>
      </c>
      <c r="B15" s="30">
        <v>0.21</v>
      </c>
      <c r="C15" s="30">
        <v>0.25</v>
      </c>
      <c r="D15" s="30">
        <v>-0.16</v>
      </c>
      <c r="E15" s="30">
        <v>0.48</v>
      </c>
      <c r="F15" s="30">
        <v>0</v>
      </c>
      <c r="G15" s="30">
        <v>-0.28000000000000003</v>
      </c>
      <c r="H15" s="30">
        <v>0.06</v>
      </c>
      <c r="K15" s="28">
        <f t="shared" si="1"/>
        <v>0.48</v>
      </c>
      <c r="L15" s="28">
        <v>1</v>
      </c>
      <c r="M15" s="28">
        <f t="shared" si="2"/>
        <v>0.21</v>
      </c>
      <c r="N15" s="28">
        <f t="shared" si="2"/>
        <v>0.25</v>
      </c>
      <c r="O15" s="28">
        <f t="shared" si="2"/>
        <v>-0.16</v>
      </c>
      <c r="X15" s="28">
        <v>0.27141069489408087</v>
      </c>
      <c r="Y15" s="28">
        <f t="shared" si="3"/>
        <v>0.20858930510591911</v>
      </c>
    </row>
    <row r="16" spans="1:25" x14ac:dyDescent="0.25">
      <c r="A16" s="29">
        <v>42025</v>
      </c>
      <c r="B16" s="30">
        <v>0.5</v>
      </c>
      <c r="C16" s="30">
        <v>0.5</v>
      </c>
      <c r="D16" s="30">
        <v>0.73</v>
      </c>
      <c r="E16" s="30">
        <v>0.34</v>
      </c>
      <c r="F16" s="30">
        <v>0.5</v>
      </c>
      <c r="G16" s="30">
        <v>0.64</v>
      </c>
      <c r="H16" s="30">
        <v>0.45</v>
      </c>
      <c r="K16" s="28">
        <f t="shared" si="1"/>
        <v>0.34</v>
      </c>
      <c r="L16" s="28">
        <v>1</v>
      </c>
      <c r="M16" s="28">
        <f t="shared" si="2"/>
        <v>0.5</v>
      </c>
      <c r="N16" s="28">
        <f t="shared" si="2"/>
        <v>0.5</v>
      </c>
      <c r="O16" s="28">
        <f t="shared" si="2"/>
        <v>0.73</v>
      </c>
      <c r="X16" s="28">
        <v>0.46326839332433117</v>
      </c>
      <c r="Y16" s="28">
        <f t="shared" si="3"/>
        <v>-0.12326839332433115</v>
      </c>
    </row>
    <row r="17" spans="1:25" x14ac:dyDescent="0.25">
      <c r="A17" s="29">
        <v>42026</v>
      </c>
      <c r="B17" s="30">
        <v>1.49</v>
      </c>
      <c r="C17" s="30">
        <v>1.49</v>
      </c>
      <c r="D17" s="30">
        <v>1.33</v>
      </c>
      <c r="E17" s="30">
        <v>1.57</v>
      </c>
      <c r="F17" s="30">
        <v>1.1499999999999999</v>
      </c>
      <c r="G17" s="30">
        <v>1.41</v>
      </c>
      <c r="H17" s="30">
        <v>1.32</v>
      </c>
      <c r="K17" s="28">
        <f t="shared" si="1"/>
        <v>1.57</v>
      </c>
      <c r="L17" s="28">
        <v>1</v>
      </c>
      <c r="M17" s="28">
        <f t="shared" si="2"/>
        <v>1.49</v>
      </c>
      <c r="N17" s="28">
        <f t="shared" si="2"/>
        <v>1.49</v>
      </c>
      <c r="O17" s="28">
        <f t="shared" si="2"/>
        <v>1.33</v>
      </c>
      <c r="Q17" s="43" t="s">
        <v>71</v>
      </c>
      <c r="R17" s="44" t="str">
        <f>$O$1</f>
        <v>SPYV-ETF(VARIAÇÃO)</v>
      </c>
      <c r="S17" s="44" t="str">
        <f>$N$1</f>
        <v>SPYG-ETF(VARIAÇÃO)</v>
      </c>
      <c r="T17" s="44" t="str">
        <f>$M$1</f>
        <v>SPY-ETF(VARIAÇÃO)</v>
      </c>
      <c r="U17" s="44" t="str">
        <f>$L$1</f>
        <v>const</v>
      </c>
      <c r="X17" s="28">
        <v>1.4909032460794014</v>
      </c>
      <c r="Y17" s="28">
        <f t="shared" si="3"/>
        <v>7.9096753920598672E-2</v>
      </c>
    </row>
    <row r="18" spans="1:25" x14ac:dyDescent="0.25">
      <c r="A18" s="29">
        <v>42027</v>
      </c>
      <c r="B18" s="30">
        <v>-0.55000000000000004</v>
      </c>
      <c r="C18" s="30">
        <v>-0.25</v>
      </c>
      <c r="D18" s="30">
        <v>-0.71</v>
      </c>
      <c r="E18" s="30">
        <v>-0.27</v>
      </c>
      <c r="F18" s="30">
        <v>-0.6</v>
      </c>
      <c r="G18" s="30">
        <v>-0.45</v>
      </c>
      <c r="H18" s="30">
        <v>-0.79</v>
      </c>
      <c r="K18" s="28">
        <f t="shared" si="1"/>
        <v>-0.27</v>
      </c>
      <c r="L18" s="28">
        <v>1</v>
      </c>
      <c r="M18" s="28">
        <f t="shared" si="2"/>
        <v>-0.55000000000000004</v>
      </c>
      <c r="N18" s="28">
        <f t="shared" si="2"/>
        <v>-0.25</v>
      </c>
      <c r="O18" s="28">
        <f t="shared" si="2"/>
        <v>-0.71</v>
      </c>
      <c r="Q18" s="43" t="s">
        <v>112</v>
      </c>
      <c r="R18" s="28">
        <f t="array" ref="R18:V22">LINEST(E2:E730,L2:O730,0,1)</f>
        <v>-0.12602071358322708</v>
      </c>
      <c r="S18" s="28">
        <v>0.47893281005928307</v>
      </c>
      <c r="T18" s="28">
        <v>0.63545838277407529</v>
      </c>
      <c r="U18" s="28">
        <v>-1.9320821765991794E-3</v>
      </c>
      <c r="V18" s="28">
        <v>0</v>
      </c>
      <c r="X18" s="28">
        <v>-0.38169268857306177</v>
      </c>
      <c r="Y18" s="28">
        <f t="shared" si="3"/>
        <v>0.11169268857306175</v>
      </c>
    </row>
    <row r="19" spans="1:25" x14ac:dyDescent="0.25">
      <c r="A19" s="29">
        <v>42030</v>
      </c>
      <c r="B19" s="30">
        <v>0.23</v>
      </c>
      <c r="C19" s="30">
        <v>0.37</v>
      </c>
      <c r="D19" s="30">
        <v>0.08</v>
      </c>
      <c r="E19" s="30">
        <v>0.34</v>
      </c>
      <c r="F19" s="30">
        <v>0.38</v>
      </c>
      <c r="G19" s="30">
        <v>0.87</v>
      </c>
      <c r="H19" s="30">
        <v>0.28999999999999998</v>
      </c>
      <c r="K19" s="28">
        <f t="shared" si="1"/>
        <v>0.34</v>
      </c>
      <c r="L19" s="28">
        <v>1</v>
      </c>
      <c r="M19" s="28">
        <f t="shared" si="2"/>
        <v>0.23</v>
      </c>
      <c r="N19" s="28">
        <f t="shared" si="2"/>
        <v>0.37</v>
      </c>
      <c r="O19" s="28">
        <f t="shared" si="2"/>
        <v>0.08</v>
      </c>
      <c r="Q19" s="43" t="s">
        <v>113</v>
      </c>
      <c r="R19" s="28">
        <v>3.9623171936030738E-2</v>
      </c>
      <c r="S19" s="28">
        <v>4.779912958904349E-2</v>
      </c>
      <c r="T19" s="28">
        <v>7.7126079894956734E-2</v>
      </c>
      <c r="U19" s="28">
        <v>7.823966410026327E-3</v>
      </c>
      <c r="V19" s="28" t="e">
        <v>#N/A</v>
      </c>
      <c r="X19" s="28">
        <v>0.31134682849671408</v>
      </c>
      <c r="Y19" s="28">
        <f t="shared" si="3"/>
        <v>2.8653171503285946E-2</v>
      </c>
    </row>
    <row r="20" spans="1:25" x14ac:dyDescent="0.25">
      <c r="A20" s="29">
        <v>42031</v>
      </c>
      <c r="B20" s="30">
        <v>-1.32</v>
      </c>
      <c r="C20" s="30">
        <v>-1.8</v>
      </c>
      <c r="D20" s="30">
        <v>-0.88</v>
      </c>
      <c r="E20" s="30">
        <v>-1.41</v>
      </c>
      <c r="F20" s="30">
        <v>-0.65</v>
      </c>
      <c r="G20" s="30">
        <v>-0.59</v>
      </c>
      <c r="H20" s="30">
        <v>-1.28</v>
      </c>
      <c r="K20" s="28">
        <f t="shared" si="1"/>
        <v>-1.41</v>
      </c>
      <c r="L20" s="28">
        <v>1</v>
      </c>
      <c r="M20" s="28">
        <f t="shared" si="2"/>
        <v>-1.32</v>
      </c>
      <c r="N20" s="28">
        <f t="shared" si="2"/>
        <v>-1.8</v>
      </c>
      <c r="O20" s="28">
        <f t="shared" si="2"/>
        <v>-0.88</v>
      </c>
      <c r="Q20" s="43" t="s">
        <v>114</v>
      </c>
      <c r="R20" s="28">
        <v>0.93439806743174492</v>
      </c>
      <c r="S20" s="28">
        <v>0.21086386431440307</v>
      </c>
      <c r="T20" s="28" t="e">
        <v>#N/A</v>
      </c>
      <c r="U20" s="28" t="e">
        <v>#N/A</v>
      </c>
      <c r="V20" s="28" t="e">
        <v>#N/A</v>
      </c>
      <c r="X20" s="28">
        <v>-1.5919179775918455</v>
      </c>
      <c r="Y20" s="28">
        <f t="shared" si="3"/>
        <v>0.18191797759184558</v>
      </c>
    </row>
    <row r="21" spans="1:25" x14ac:dyDescent="0.25">
      <c r="A21" s="29">
        <v>42032</v>
      </c>
      <c r="B21" s="30">
        <v>-1.28</v>
      </c>
      <c r="C21" s="30">
        <v>-1</v>
      </c>
      <c r="D21" s="30">
        <v>-1.73</v>
      </c>
      <c r="E21" s="30">
        <v>-1.02</v>
      </c>
      <c r="F21" s="30">
        <v>-1.26</v>
      </c>
      <c r="G21" s="30">
        <v>-1.46</v>
      </c>
      <c r="H21" s="30">
        <v>-1.42</v>
      </c>
      <c r="K21" s="28">
        <f t="shared" si="1"/>
        <v>-1.02</v>
      </c>
      <c r="L21" s="28">
        <v>1</v>
      </c>
      <c r="M21" s="28">
        <f t="shared" si="2"/>
        <v>-1.28</v>
      </c>
      <c r="N21" s="28">
        <f t="shared" si="2"/>
        <v>-1</v>
      </c>
      <c r="O21" s="28">
        <f t="shared" si="2"/>
        <v>-1.73</v>
      </c>
      <c r="Q21" s="43" t="s">
        <v>115</v>
      </c>
      <c r="R21" s="28">
        <v>2581.6259230746696</v>
      </c>
      <c r="S21" s="28">
        <v>725</v>
      </c>
      <c r="T21" s="28" t="e">
        <v>#N/A</v>
      </c>
      <c r="U21" s="28" t="e">
        <v>#N/A</v>
      </c>
      <c r="V21" s="28" t="e">
        <v>#N/A</v>
      </c>
      <c r="X21" s="28">
        <v>-1.076235787687716</v>
      </c>
      <c r="Y21" s="28">
        <f t="shared" si="3"/>
        <v>5.6235787687715977E-2</v>
      </c>
    </row>
    <row r="22" spans="1:25" x14ac:dyDescent="0.25">
      <c r="A22" s="29">
        <v>42033</v>
      </c>
      <c r="B22" s="30">
        <v>0.92</v>
      </c>
      <c r="C22" s="30">
        <v>1.1299999999999999</v>
      </c>
      <c r="D22" s="30">
        <v>0.82</v>
      </c>
      <c r="E22" s="30">
        <v>1.1000000000000001</v>
      </c>
      <c r="F22" s="30">
        <v>0.83</v>
      </c>
      <c r="G22" s="30">
        <v>0.7</v>
      </c>
      <c r="H22" s="30">
        <v>0.95</v>
      </c>
      <c r="K22" s="28">
        <f t="shared" si="1"/>
        <v>1.1000000000000001</v>
      </c>
      <c r="L22" s="28">
        <v>1</v>
      </c>
      <c r="M22" s="28">
        <f t="shared" si="2"/>
        <v>0.92</v>
      </c>
      <c r="N22" s="28">
        <f t="shared" si="2"/>
        <v>1.1299999999999999</v>
      </c>
      <c r="O22" s="28">
        <f t="shared" si="2"/>
        <v>0.82</v>
      </c>
      <c r="Q22" s="43" t="s">
        <v>116</v>
      </c>
      <c r="R22" s="28">
        <v>459.15321227663935</v>
      </c>
      <c r="S22" s="28">
        <v>32.236087723362168</v>
      </c>
      <c r="T22" s="28" t="e">
        <v>#N/A</v>
      </c>
      <c r="U22" s="28" t="e">
        <v>#N/A</v>
      </c>
      <c r="V22" s="28" t="e">
        <v>#N/A</v>
      </c>
      <c r="X22" s="28">
        <v>1.020546720204295</v>
      </c>
      <c r="Y22" s="28">
        <f t="shared" si="3"/>
        <v>7.9453279795705045E-2</v>
      </c>
    </row>
    <row r="23" spans="1:25" x14ac:dyDescent="0.25">
      <c r="A23" s="29">
        <v>42034</v>
      </c>
      <c r="B23" s="30">
        <v>-1.26</v>
      </c>
      <c r="C23" s="30">
        <v>-1.33</v>
      </c>
      <c r="D23" s="30">
        <v>-1.38</v>
      </c>
      <c r="E23" s="30">
        <v>-1.22</v>
      </c>
      <c r="F23" s="30">
        <v>-1.43</v>
      </c>
      <c r="G23" s="30">
        <v>-0.84</v>
      </c>
      <c r="H23" s="30">
        <v>-1.59</v>
      </c>
      <c r="K23" s="28">
        <f t="shared" si="1"/>
        <v>-1.22</v>
      </c>
      <c r="L23" s="28">
        <v>1</v>
      </c>
      <c r="M23" s="28">
        <f t="shared" si="2"/>
        <v>-1.26</v>
      </c>
      <c r="N23" s="28">
        <f t="shared" si="2"/>
        <v>-1.33</v>
      </c>
      <c r="O23" s="28">
        <f t="shared" si="2"/>
        <v>-1.38</v>
      </c>
      <c r="X23" s="28">
        <v>-1.2656816971059293</v>
      </c>
      <c r="Y23" s="28">
        <f t="shared" si="3"/>
        <v>4.5681697105929286E-2</v>
      </c>
    </row>
    <row r="24" spans="1:25" x14ac:dyDescent="0.25">
      <c r="A24" s="29">
        <v>42037</v>
      </c>
      <c r="B24" s="30">
        <v>1.24</v>
      </c>
      <c r="C24" s="30">
        <v>0.97</v>
      </c>
      <c r="D24" s="30">
        <v>1.61</v>
      </c>
      <c r="E24" s="30">
        <v>0.89</v>
      </c>
      <c r="F24" s="30">
        <v>1.1100000000000001</v>
      </c>
      <c r="G24" s="30">
        <v>1.2</v>
      </c>
      <c r="H24" s="30">
        <v>1.35</v>
      </c>
      <c r="K24" s="28">
        <f t="shared" si="1"/>
        <v>0.89</v>
      </c>
      <c r="L24" s="28">
        <v>1</v>
      </c>
      <c r="M24" s="28">
        <f t="shared" si="2"/>
        <v>1.24</v>
      </c>
      <c r="N24" s="28">
        <f t="shared" si="2"/>
        <v>0.97</v>
      </c>
      <c r="O24" s="28">
        <f t="shared" si="2"/>
        <v>1.61</v>
      </c>
      <c r="X24" s="28">
        <v>1.0477077893517617</v>
      </c>
      <c r="Y24" s="28">
        <f t="shared" si="3"/>
        <v>-0.15770778935176166</v>
      </c>
    </row>
    <row r="25" spans="1:25" x14ac:dyDescent="0.25">
      <c r="A25" s="29">
        <v>42038</v>
      </c>
      <c r="B25" s="30">
        <v>1.45</v>
      </c>
      <c r="C25" s="30">
        <v>0.96</v>
      </c>
      <c r="D25" s="30">
        <v>1.75</v>
      </c>
      <c r="E25" s="30">
        <v>1.3</v>
      </c>
      <c r="F25" s="30">
        <v>1.32</v>
      </c>
      <c r="G25" s="30">
        <v>1.46</v>
      </c>
      <c r="H25" s="30">
        <v>1.53</v>
      </c>
      <c r="K25" s="28">
        <f t="shared" si="1"/>
        <v>1.3</v>
      </c>
      <c r="L25" s="28">
        <v>1</v>
      </c>
      <c r="M25" s="28">
        <f t="shared" si="2"/>
        <v>1.45</v>
      </c>
      <c r="N25" s="28">
        <f t="shared" si="2"/>
        <v>0.96</v>
      </c>
      <c r="O25" s="28">
        <f t="shared" si="2"/>
        <v>1.75</v>
      </c>
      <c r="Q25" s="28" t="s">
        <v>72</v>
      </c>
      <c r="R25" s="44" t="str">
        <f>$O$1</f>
        <v>SPYV-ETF(VARIAÇÃO)</v>
      </c>
      <c r="S25" s="44" t="str">
        <f>$N$1</f>
        <v>SPYG-ETF(VARIAÇÃO)</v>
      </c>
      <c r="T25" s="44" t="str">
        <f>$M$1</f>
        <v>SPY-ETF(VARIAÇÃO)</v>
      </c>
      <c r="U25" s="44" t="str">
        <f>$L$1</f>
        <v>const</v>
      </c>
      <c r="X25" s="28">
        <v>1.1587218217320605</v>
      </c>
      <c r="Y25" s="28">
        <f t="shared" si="3"/>
        <v>0.14127817826793954</v>
      </c>
    </row>
    <row r="26" spans="1:25" x14ac:dyDescent="0.25">
      <c r="A26" s="29">
        <v>42039</v>
      </c>
      <c r="B26" s="30">
        <v>-0.38</v>
      </c>
      <c r="C26" s="30">
        <v>-0.28999999999999998</v>
      </c>
      <c r="D26" s="30">
        <v>-0.6</v>
      </c>
      <c r="E26" s="30">
        <v>-0.2</v>
      </c>
      <c r="F26" s="30">
        <v>-0.38</v>
      </c>
      <c r="G26" s="30">
        <v>-0.1</v>
      </c>
      <c r="H26" s="30">
        <v>-0.57999999999999996</v>
      </c>
      <c r="K26" s="28">
        <f t="shared" si="1"/>
        <v>-0.2</v>
      </c>
      <c r="L26" s="28">
        <v>1</v>
      </c>
      <c r="M26" s="28">
        <f t="shared" si="2"/>
        <v>-0.38</v>
      </c>
      <c r="N26" s="28">
        <f t="shared" si="2"/>
        <v>-0.28999999999999998</v>
      </c>
      <c r="O26" s="28">
        <f t="shared" si="2"/>
        <v>-0.6</v>
      </c>
      <c r="Q26" s="43" t="s">
        <v>112</v>
      </c>
      <c r="R26" s="28">
        <f t="array" ref="R26:V30">LINEST(F2:F730,L2:O730,0,1)</f>
        <v>0.12370904515942351</v>
      </c>
      <c r="S26" s="28">
        <v>-0.34129173029531046</v>
      </c>
      <c r="T26" s="28">
        <v>0.98075796638973389</v>
      </c>
      <c r="U26" s="28">
        <v>-7.5565114554024442E-3</v>
      </c>
      <c r="V26" s="28">
        <v>0</v>
      </c>
      <c r="X26" s="28">
        <v>-0.30668435439800656</v>
      </c>
      <c r="Y26" s="28">
        <f t="shared" si="3"/>
        <v>0.10668435439800655</v>
      </c>
    </row>
    <row r="27" spans="1:25" x14ac:dyDescent="0.25">
      <c r="A27" s="29">
        <v>42040</v>
      </c>
      <c r="B27" s="30">
        <v>1.01</v>
      </c>
      <c r="C27" s="30">
        <v>1.2</v>
      </c>
      <c r="D27" s="30">
        <v>1.32</v>
      </c>
      <c r="E27" s="30">
        <v>1.01</v>
      </c>
      <c r="F27" s="30">
        <v>0.71</v>
      </c>
      <c r="G27" s="30">
        <v>1.82</v>
      </c>
      <c r="H27" s="30">
        <v>1</v>
      </c>
      <c r="K27" s="28">
        <f t="shared" si="1"/>
        <v>1.01</v>
      </c>
      <c r="L27" s="28">
        <v>1</v>
      </c>
      <c r="M27" s="28">
        <f t="shared" si="2"/>
        <v>1.01</v>
      </c>
      <c r="N27" s="28">
        <f t="shared" si="2"/>
        <v>1.2</v>
      </c>
      <c r="O27" s="28">
        <f t="shared" si="2"/>
        <v>1.32</v>
      </c>
      <c r="Q27" s="43" t="s">
        <v>113</v>
      </c>
      <c r="R27" s="28">
        <v>5.5860560620777287E-2</v>
      </c>
      <c r="S27" s="28">
        <v>6.7386987097848933E-2</v>
      </c>
      <c r="T27" s="28">
        <v>0.10873198310247971</v>
      </c>
      <c r="U27" s="28">
        <v>1.1030190885469596E-2</v>
      </c>
      <c r="V27" s="28" t="e">
        <v>#N/A</v>
      </c>
      <c r="X27" s="28">
        <v>1.0482529145665123</v>
      </c>
      <c r="Y27" s="28">
        <f t="shared" si="3"/>
        <v>-3.8252914566512253E-2</v>
      </c>
    </row>
    <row r="28" spans="1:25" x14ac:dyDescent="0.25">
      <c r="A28" s="29">
        <v>42041</v>
      </c>
      <c r="B28" s="30">
        <v>-0.28000000000000003</v>
      </c>
      <c r="C28" s="30">
        <v>-0.78</v>
      </c>
      <c r="D28" s="30">
        <v>-0.04</v>
      </c>
      <c r="E28" s="30">
        <v>-0.47</v>
      </c>
      <c r="F28" s="30">
        <v>-0.33</v>
      </c>
      <c r="G28" s="30">
        <v>-0.41</v>
      </c>
      <c r="H28" s="30">
        <v>-0.38</v>
      </c>
      <c r="K28" s="28">
        <f t="shared" si="1"/>
        <v>-0.47</v>
      </c>
      <c r="L28" s="28">
        <v>1</v>
      </c>
      <c r="M28" s="28">
        <f t="shared" si="2"/>
        <v>-0.28000000000000003</v>
      </c>
      <c r="N28" s="28">
        <f t="shared" si="2"/>
        <v>-0.78</v>
      </c>
      <c r="O28" s="28">
        <f t="shared" si="2"/>
        <v>-0.04</v>
      </c>
      <c r="Q28" s="43" t="s">
        <v>114</v>
      </c>
      <c r="R28" s="28">
        <v>0.80855872809775808</v>
      </c>
      <c r="S28" s="28">
        <v>0.29727487981735851</v>
      </c>
      <c r="T28" s="28" t="e">
        <v>#N/A</v>
      </c>
      <c r="U28" s="28" t="e">
        <v>#N/A</v>
      </c>
      <c r="V28" s="28" t="e">
        <v>#N/A</v>
      </c>
      <c r="X28" s="28">
        <v>-0.54838719265626168</v>
      </c>
      <c r="Y28" s="28">
        <f t="shared" si="3"/>
        <v>7.8387192656261706E-2</v>
      </c>
    </row>
    <row r="29" spans="1:25" x14ac:dyDescent="0.25">
      <c r="A29" s="29">
        <v>42044</v>
      </c>
      <c r="B29" s="30">
        <v>-0.45</v>
      </c>
      <c r="C29" s="30">
        <v>-0.45</v>
      </c>
      <c r="D29" s="30">
        <v>-0.28000000000000003</v>
      </c>
      <c r="E29" s="30">
        <v>-0.4</v>
      </c>
      <c r="F29" s="30">
        <v>-0.6</v>
      </c>
      <c r="G29" s="30">
        <v>-0.41</v>
      </c>
      <c r="H29" s="30">
        <v>-0.42</v>
      </c>
      <c r="K29" s="28">
        <f t="shared" si="1"/>
        <v>-0.4</v>
      </c>
      <c r="L29" s="28">
        <v>1</v>
      </c>
      <c r="M29" s="28">
        <f t="shared" si="2"/>
        <v>-0.45</v>
      </c>
      <c r="N29" s="28">
        <f t="shared" si="2"/>
        <v>-0.45</v>
      </c>
      <c r="O29" s="28">
        <f t="shared" si="2"/>
        <v>-0.28000000000000003</v>
      </c>
      <c r="Q29" s="43" t="s">
        <v>115</v>
      </c>
      <c r="R29" s="28">
        <v>765.51554433128729</v>
      </c>
      <c r="S29" s="28">
        <v>725</v>
      </c>
      <c r="T29" s="28" t="e">
        <v>#N/A</v>
      </c>
      <c r="U29" s="28" t="e">
        <v>#N/A</v>
      </c>
      <c r="V29" s="28" t="e">
        <v>#N/A</v>
      </c>
      <c r="X29" s="28">
        <v>-0.46812231914829838</v>
      </c>
      <c r="Y29" s="28">
        <f t="shared" si="3"/>
        <v>6.812231914829836E-2</v>
      </c>
    </row>
    <row r="30" spans="1:25" x14ac:dyDescent="0.25">
      <c r="A30" s="29">
        <v>42045</v>
      </c>
      <c r="B30" s="30">
        <v>1.07</v>
      </c>
      <c r="C30" s="30">
        <v>1.28</v>
      </c>
      <c r="D30" s="30">
        <v>0.64</v>
      </c>
      <c r="E30" s="30">
        <v>1.21</v>
      </c>
      <c r="F30" s="30">
        <v>0.82</v>
      </c>
      <c r="G30" s="30">
        <v>0.65</v>
      </c>
      <c r="H30" s="30">
        <v>0.9</v>
      </c>
      <c r="K30" s="28">
        <f t="shared" si="1"/>
        <v>1.21</v>
      </c>
      <c r="L30" s="28">
        <v>1</v>
      </c>
      <c r="M30" s="28">
        <f t="shared" si="2"/>
        <v>1.07</v>
      </c>
      <c r="N30" s="28">
        <f t="shared" si="2"/>
        <v>1.28</v>
      </c>
      <c r="O30" s="28">
        <f t="shared" si="2"/>
        <v>0.64</v>
      </c>
      <c r="Q30" s="43" t="s">
        <v>116</v>
      </c>
      <c r="R30" s="28">
        <v>270.60164322644061</v>
      </c>
      <c r="S30" s="28">
        <v>64.069956773558076</v>
      </c>
      <c r="T30" s="28" t="e">
        <v>#N/A</v>
      </c>
      <c r="U30" s="28" t="e">
        <v>#N/A</v>
      </c>
      <c r="V30" s="28" t="e">
        <v>#N/A</v>
      </c>
      <c r="X30" s="28">
        <v>1.2103891275742669</v>
      </c>
      <c r="Y30" s="28">
        <f t="shared" si="3"/>
        <v>-3.8912757426690092E-4</v>
      </c>
    </row>
    <row r="31" spans="1:25" x14ac:dyDescent="0.25">
      <c r="A31" s="29">
        <v>42046</v>
      </c>
      <c r="B31" s="30">
        <v>0.06</v>
      </c>
      <c r="C31" s="30">
        <v>0.33</v>
      </c>
      <c r="D31" s="30">
        <v>-0.04</v>
      </c>
      <c r="E31" s="30">
        <v>0.33</v>
      </c>
      <c r="F31" s="30">
        <v>-0.27</v>
      </c>
      <c r="G31" s="30">
        <v>-7.0000000000000007E-2</v>
      </c>
      <c r="H31" s="30">
        <v>-0.22</v>
      </c>
      <c r="K31" s="28">
        <f t="shared" si="1"/>
        <v>0.33</v>
      </c>
      <c r="L31" s="28">
        <v>1</v>
      </c>
      <c r="M31" s="28">
        <f t="shared" si="2"/>
        <v>0.06</v>
      </c>
      <c r="N31" s="28">
        <f t="shared" si="2"/>
        <v>0.33</v>
      </c>
      <c r="O31" s="28">
        <f t="shared" si="2"/>
        <v>-0.04</v>
      </c>
      <c r="X31" s="28">
        <v>0.19928407665274492</v>
      </c>
      <c r="Y31" s="28">
        <f t="shared" si="3"/>
        <v>0.1307159233472551</v>
      </c>
    </row>
    <row r="32" spans="1:25" x14ac:dyDescent="0.25">
      <c r="A32" s="29">
        <v>42047</v>
      </c>
      <c r="B32" s="30">
        <v>0.96</v>
      </c>
      <c r="C32" s="30">
        <v>0.94</v>
      </c>
      <c r="D32" s="30">
        <v>0.87</v>
      </c>
      <c r="E32" s="30">
        <v>0.86</v>
      </c>
      <c r="F32" s="30">
        <v>0.71</v>
      </c>
      <c r="G32" s="30">
        <v>0.64</v>
      </c>
      <c r="H32" s="30">
        <v>1.1499999999999999</v>
      </c>
      <c r="K32" s="28">
        <f t="shared" si="1"/>
        <v>0.86</v>
      </c>
      <c r="L32" s="28">
        <v>1</v>
      </c>
      <c r="M32" s="28">
        <f t="shared" si="2"/>
        <v>0.96</v>
      </c>
      <c r="N32" s="28">
        <f t="shared" si="2"/>
        <v>0.94</v>
      </c>
      <c r="O32" s="28">
        <f t="shared" si="2"/>
        <v>0.87</v>
      </c>
      <c r="X32" s="28">
        <v>0.9486667859248239</v>
      </c>
      <c r="Y32" s="28">
        <f t="shared" si="3"/>
        <v>-8.866678592482391E-2</v>
      </c>
    </row>
    <row r="33" spans="1:25" x14ac:dyDescent="0.25">
      <c r="A33" s="29">
        <v>42048</v>
      </c>
      <c r="B33" s="30">
        <v>0.41</v>
      </c>
      <c r="C33" s="30">
        <v>0.53</v>
      </c>
      <c r="D33" s="30">
        <v>0.39</v>
      </c>
      <c r="E33" s="30">
        <v>0.46</v>
      </c>
      <c r="F33" s="30">
        <v>0</v>
      </c>
      <c r="G33" s="30">
        <v>0.44</v>
      </c>
      <c r="H33" s="30">
        <v>0.25</v>
      </c>
      <c r="K33" s="28">
        <f t="shared" si="1"/>
        <v>0.46</v>
      </c>
      <c r="L33" s="28">
        <v>1</v>
      </c>
      <c r="M33" s="28">
        <f t="shared" si="2"/>
        <v>0.41</v>
      </c>
      <c r="N33" s="28">
        <f t="shared" si="2"/>
        <v>0.53</v>
      </c>
      <c r="O33" s="28">
        <f t="shared" si="2"/>
        <v>0.39</v>
      </c>
      <c r="Q33" s="28" t="s">
        <v>73</v>
      </c>
      <c r="R33" s="44" t="str">
        <f>$O$1</f>
        <v>SPYV-ETF(VARIAÇÃO)</v>
      </c>
      <c r="S33" s="44" t="str">
        <f>$N$1</f>
        <v>SPYG-ETF(VARIAÇÃO)</v>
      </c>
      <c r="T33" s="44" t="str">
        <f>$M$1</f>
        <v>SPY-ETF(VARIAÇÃO)</v>
      </c>
      <c r="U33" s="44" t="str">
        <f>$L$1</f>
        <v>const</v>
      </c>
      <c r="X33" s="28">
        <v>0.46329216579473592</v>
      </c>
      <c r="Y33" s="28">
        <f t="shared" si="3"/>
        <v>-3.2921657947359018E-3</v>
      </c>
    </row>
    <row r="34" spans="1:25" x14ac:dyDescent="0.25">
      <c r="A34" s="29">
        <v>42052</v>
      </c>
      <c r="B34" s="30">
        <v>0.16</v>
      </c>
      <c r="C34" s="30">
        <v>0.08</v>
      </c>
      <c r="D34" s="30">
        <v>0.23</v>
      </c>
      <c r="E34" s="30">
        <v>0.13</v>
      </c>
      <c r="F34" s="30">
        <v>0.22</v>
      </c>
      <c r="G34" s="30">
        <v>-7.0000000000000007E-2</v>
      </c>
      <c r="H34" s="30">
        <v>0.19</v>
      </c>
      <c r="K34" s="28">
        <f t="shared" si="1"/>
        <v>0.13</v>
      </c>
      <c r="L34" s="28">
        <v>1</v>
      </c>
      <c r="M34" s="28">
        <f t="shared" si="2"/>
        <v>0.16</v>
      </c>
      <c r="N34" s="28">
        <f t="shared" si="2"/>
        <v>0.08</v>
      </c>
      <c r="O34" s="28">
        <f t="shared" si="2"/>
        <v>0.23</v>
      </c>
      <c r="Q34" s="43" t="s">
        <v>112</v>
      </c>
      <c r="R34" s="28">
        <f t="array" ref="R34:V38">LINEST(G2:G730,L2:O730,0,1)</f>
        <v>0.40548541859727061</v>
      </c>
      <c r="S34" s="28">
        <v>-0.60262157254491444</v>
      </c>
      <c r="T34" s="28">
        <v>1.1183287243801652</v>
      </c>
      <c r="U34" s="28">
        <v>-5.5518488133851508E-3</v>
      </c>
      <c r="V34" s="28">
        <v>0</v>
      </c>
      <c r="X34" s="28">
        <v>0.10907111974785234</v>
      </c>
      <c r="Y34" s="28">
        <f t="shared" si="3"/>
        <v>2.0928880252147661E-2</v>
      </c>
    </row>
    <row r="35" spans="1:25" x14ac:dyDescent="0.25">
      <c r="A35" s="29">
        <v>42053</v>
      </c>
      <c r="B35" s="30">
        <v>0.01</v>
      </c>
      <c r="C35" s="30">
        <v>0.36</v>
      </c>
      <c r="D35" s="30">
        <v>-0.43</v>
      </c>
      <c r="E35" s="30">
        <v>0.26</v>
      </c>
      <c r="F35" s="30">
        <v>0.16</v>
      </c>
      <c r="G35" s="30">
        <v>-7.0000000000000007E-2</v>
      </c>
      <c r="H35" s="30">
        <v>-0.19</v>
      </c>
      <c r="K35" s="28">
        <f t="shared" si="1"/>
        <v>0.26</v>
      </c>
      <c r="L35" s="28">
        <v>1</v>
      </c>
      <c r="M35" s="28">
        <f t="shared" si="2"/>
        <v>0.01</v>
      </c>
      <c r="N35" s="28">
        <f t="shared" si="2"/>
        <v>0.36</v>
      </c>
      <c r="O35" s="28">
        <f t="shared" si="2"/>
        <v>-0.43</v>
      </c>
      <c r="Q35" s="43" t="s">
        <v>113</v>
      </c>
      <c r="R35" s="28">
        <v>0.10813407428218524</v>
      </c>
      <c r="S35" s="28">
        <v>0.13044676579527784</v>
      </c>
      <c r="T35" s="28">
        <v>0.21048181770806665</v>
      </c>
      <c r="U35" s="28">
        <v>2.135208575247298E-2</v>
      </c>
      <c r="V35" s="28" t="e">
        <v>#N/A</v>
      </c>
      <c r="X35" s="28">
        <v>0.23102722011326879</v>
      </c>
      <c r="Y35" s="28">
        <f t="shared" si="3"/>
        <v>2.897277988673122E-2</v>
      </c>
    </row>
    <row r="36" spans="1:25" x14ac:dyDescent="0.25">
      <c r="A36" s="29">
        <v>42054</v>
      </c>
      <c r="B36" s="30">
        <v>-7.0000000000000007E-2</v>
      </c>
      <c r="C36" s="30">
        <v>-0.08</v>
      </c>
      <c r="D36" s="30">
        <v>-0.12</v>
      </c>
      <c r="E36" s="30">
        <v>7.0000000000000007E-2</v>
      </c>
      <c r="F36" s="30">
        <v>-0.22</v>
      </c>
      <c r="G36" s="30">
        <v>-0.1</v>
      </c>
      <c r="H36" s="30">
        <v>-0.25</v>
      </c>
      <c r="K36" s="28">
        <f t="shared" si="1"/>
        <v>7.0000000000000007E-2</v>
      </c>
      <c r="L36" s="28">
        <v>1</v>
      </c>
      <c r="M36" s="28">
        <f t="shared" si="2"/>
        <v>-7.0000000000000007E-2</v>
      </c>
      <c r="N36" s="28">
        <f t="shared" si="2"/>
        <v>-0.08</v>
      </c>
      <c r="O36" s="28">
        <f t="shared" si="2"/>
        <v>-0.12</v>
      </c>
      <c r="Q36" s="43" t="s">
        <v>114</v>
      </c>
      <c r="R36" s="28">
        <v>0.62897214913244115</v>
      </c>
      <c r="S36" s="28">
        <v>0.57546046046020927</v>
      </c>
      <c r="T36" s="28" t="e">
        <v>#N/A</v>
      </c>
      <c r="U36" s="28" t="e">
        <v>#N/A</v>
      </c>
      <c r="V36" s="28" t="e">
        <v>#N/A</v>
      </c>
      <c r="X36" s="28">
        <v>-6.9606308145541571E-2</v>
      </c>
      <c r="Y36" s="28">
        <f t="shared" si="3"/>
        <v>0.13960630814554159</v>
      </c>
    </row>
    <row r="37" spans="1:25" x14ac:dyDescent="0.25">
      <c r="A37" s="29">
        <v>42055</v>
      </c>
      <c r="B37" s="30">
        <v>0.6</v>
      </c>
      <c r="C37" s="30">
        <v>0.76</v>
      </c>
      <c r="D37" s="30">
        <v>0.16</v>
      </c>
      <c r="E37" s="30">
        <v>0.72</v>
      </c>
      <c r="F37" s="30">
        <v>0.43</v>
      </c>
      <c r="G37" s="30">
        <v>0.37</v>
      </c>
      <c r="H37" s="30">
        <v>0.51</v>
      </c>
      <c r="K37" s="28">
        <f t="shared" si="1"/>
        <v>0.72</v>
      </c>
      <c r="L37" s="28">
        <v>1</v>
      </c>
      <c r="M37" s="28">
        <f t="shared" si="2"/>
        <v>0.6</v>
      </c>
      <c r="N37" s="28">
        <f t="shared" si="2"/>
        <v>0.76</v>
      </c>
      <c r="O37" s="28">
        <f t="shared" si="2"/>
        <v>0.16</v>
      </c>
      <c r="Q37" s="43" t="s">
        <v>115</v>
      </c>
      <c r="R37" s="28">
        <v>307.25780224770381</v>
      </c>
      <c r="S37" s="28">
        <v>725</v>
      </c>
      <c r="T37" s="28" t="e">
        <v>#N/A</v>
      </c>
      <c r="U37" s="28" t="e">
        <v>#N/A</v>
      </c>
      <c r="V37" s="28" t="e">
        <v>#N/A</v>
      </c>
      <c r="X37" s="28">
        <v>0.72316856895957249</v>
      </c>
      <c r="Y37" s="28">
        <f t="shared" si="3"/>
        <v>-3.1685689595725153E-3</v>
      </c>
    </row>
    <row r="38" spans="1:25" x14ac:dyDescent="0.25">
      <c r="A38" s="29">
        <v>42058</v>
      </c>
      <c r="B38" s="30">
        <v>-0.01</v>
      </c>
      <c r="C38" s="30">
        <v>0.24</v>
      </c>
      <c r="D38" s="30">
        <v>0.16</v>
      </c>
      <c r="E38" s="30">
        <v>0.13</v>
      </c>
      <c r="F38" s="30">
        <v>-0.11</v>
      </c>
      <c r="G38" s="30">
        <v>-0.2</v>
      </c>
      <c r="H38" s="30">
        <v>-0.03</v>
      </c>
      <c r="K38" s="28">
        <f t="shared" si="1"/>
        <v>0.13</v>
      </c>
      <c r="L38" s="28">
        <v>1</v>
      </c>
      <c r="M38" s="28">
        <f t="shared" si="2"/>
        <v>-0.01</v>
      </c>
      <c r="N38" s="28">
        <f t="shared" si="2"/>
        <v>0.24</v>
      </c>
      <c r="O38" s="28">
        <f t="shared" si="2"/>
        <v>0.16</v>
      </c>
      <c r="Q38" s="43" t="s">
        <v>116</v>
      </c>
      <c r="R38" s="28">
        <v>406.99951237401808</v>
      </c>
      <c r="S38" s="28">
        <v>240.08718762598016</v>
      </c>
      <c r="T38" s="28" t="e">
        <v>#N/A</v>
      </c>
      <c r="U38" s="28" t="e">
        <v>#N/A</v>
      </c>
      <c r="V38" s="28" t="e">
        <v>#N/A</v>
      </c>
      <c r="X38" s="28">
        <v>8.6493894236588389E-2</v>
      </c>
      <c r="Y38" s="28">
        <f t="shared" si="3"/>
        <v>4.3506105763411615E-2</v>
      </c>
    </row>
    <row r="39" spans="1:25" x14ac:dyDescent="0.25">
      <c r="A39" s="29">
        <v>42059</v>
      </c>
      <c r="B39" s="30">
        <v>0.28000000000000003</v>
      </c>
      <c r="C39" s="30">
        <v>0.04</v>
      </c>
      <c r="D39" s="30">
        <v>0.39</v>
      </c>
      <c r="E39" s="30">
        <v>0.19</v>
      </c>
      <c r="F39" s="30">
        <v>0.43</v>
      </c>
      <c r="G39" s="30">
        <v>0.3</v>
      </c>
      <c r="H39" s="30">
        <v>0.44</v>
      </c>
      <c r="K39" s="28">
        <f t="shared" si="1"/>
        <v>0.19</v>
      </c>
      <c r="L39" s="28">
        <v>1</v>
      </c>
      <c r="M39" s="28">
        <f t="shared" si="2"/>
        <v>0.28000000000000003</v>
      </c>
      <c r="N39" s="28">
        <f t="shared" si="2"/>
        <v>0.04</v>
      </c>
      <c r="O39" s="28">
        <f t="shared" si="2"/>
        <v>0.39</v>
      </c>
      <c r="X39" s="28">
        <v>0.14600549910504837</v>
      </c>
      <c r="Y39" s="28">
        <f t="shared" si="3"/>
        <v>4.3994500894951633E-2</v>
      </c>
    </row>
    <row r="40" spans="1:25" x14ac:dyDescent="0.25">
      <c r="A40" s="29">
        <v>42060</v>
      </c>
      <c r="B40" s="30">
        <v>-0.08</v>
      </c>
      <c r="C40" s="30">
        <v>-0.08</v>
      </c>
      <c r="D40" s="30">
        <v>-0.12</v>
      </c>
      <c r="E40" s="30">
        <v>-0.19</v>
      </c>
      <c r="F40" s="30">
        <v>-0.16</v>
      </c>
      <c r="G40" s="30">
        <v>0.03</v>
      </c>
      <c r="H40" s="30">
        <v>-0.19</v>
      </c>
      <c r="K40" s="28">
        <f t="shared" si="1"/>
        <v>-0.19</v>
      </c>
      <c r="L40" s="28">
        <v>1</v>
      </c>
      <c r="M40" s="28">
        <f t="shared" si="2"/>
        <v>-0.08</v>
      </c>
      <c r="N40" s="28">
        <f t="shared" si="2"/>
        <v>-0.08</v>
      </c>
      <c r="O40" s="28">
        <f t="shared" si="2"/>
        <v>-0.12</v>
      </c>
      <c r="R40" s="44"/>
      <c r="S40" s="44"/>
      <c r="T40" s="44"/>
      <c r="U40" s="44"/>
      <c r="X40" s="28">
        <v>-7.59608919732815E-2</v>
      </c>
      <c r="Y40" s="28">
        <f t="shared" si="3"/>
        <v>-0.1140391080267185</v>
      </c>
    </row>
    <row r="41" spans="1:25" x14ac:dyDescent="0.25">
      <c r="A41" s="29">
        <v>42061</v>
      </c>
      <c r="B41" s="30">
        <v>-0.12</v>
      </c>
      <c r="C41" s="30">
        <v>0.16</v>
      </c>
      <c r="D41" s="30">
        <v>-0.19</v>
      </c>
      <c r="E41" s="30">
        <v>0.06</v>
      </c>
      <c r="F41" s="30">
        <v>-0.27</v>
      </c>
      <c r="G41" s="30">
        <v>-0.3</v>
      </c>
      <c r="H41" s="30">
        <v>-0.13</v>
      </c>
      <c r="K41" s="28">
        <f t="shared" si="1"/>
        <v>0.06</v>
      </c>
      <c r="L41" s="28">
        <v>1</v>
      </c>
      <c r="M41" s="28">
        <f t="shared" si="2"/>
        <v>-0.12</v>
      </c>
      <c r="N41" s="28">
        <f t="shared" si="2"/>
        <v>0.16</v>
      </c>
      <c r="O41" s="28">
        <f t="shared" si="2"/>
        <v>-0.19</v>
      </c>
      <c r="Q41" s="28" t="s">
        <v>74</v>
      </c>
      <c r="R41" s="44" t="str">
        <f>$O$1</f>
        <v>SPYV-ETF(VARIAÇÃO)</v>
      </c>
      <c r="S41" s="44" t="str">
        <f>$N$1</f>
        <v>SPYG-ETF(VARIAÇÃO)</v>
      </c>
      <c r="T41" s="44" t="str">
        <f>$M$1</f>
        <v>SPY-ETF(VARIAÇÃO)</v>
      </c>
      <c r="U41" s="44" t="str">
        <f>$L$1</f>
        <v>const</v>
      </c>
      <c r="X41" s="28">
        <v>2.2386097080819536E-2</v>
      </c>
      <c r="Y41" s="28">
        <f t="shared" si="3"/>
        <v>3.7613902919180459E-2</v>
      </c>
    </row>
    <row r="42" spans="1:25" x14ac:dyDescent="0.25">
      <c r="A42" s="29">
        <v>42062</v>
      </c>
      <c r="B42" s="30">
        <v>-0.34</v>
      </c>
      <c r="C42" s="30">
        <v>-0.36</v>
      </c>
      <c r="D42" s="30">
        <v>-0.16</v>
      </c>
      <c r="E42" s="30">
        <v>-0.39</v>
      </c>
      <c r="F42" s="30">
        <v>0.05</v>
      </c>
      <c r="G42" s="30">
        <v>-0.23</v>
      </c>
      <c r="H42" s="30">
        <v>-0.35</v>
      </c>
      <c r="K42" s="28">
        <f t="shared" si="1"/>
        <v>-0.39</v>
      </c>
      <c r="L42" s="28">
        <v>1</v>
      </c>
      <c r="M42" s="28">
        <f t="shared" si="2"/>
        <v>-0.34</v>
      </c>
      <c r="N42" s="28">
        <f t="shared" si="2"/>
        <v>-0.36</v>
      </c>
      <c r="O42" s="28">
        <f t="shared" si="2"/>
        <v>-0.16</v>
      </c>
      <c r="Q42" s="43" t="s">
        <v>112</v>
      </c>
      <c r="R42" s="28">
        <f t="array" ref="R42:V46">LINEST(H2:H730,L2:O730,0,1)</f>
        <v>0.2030853180725822</v>
      </c>
      <c r="S42" s="28">
        <v>-0.25411184929178871</v>
      </c>
      <c r="T42" s="28">
        <v>0.96621459541793142</v>
      </c>
      <c r="U42" s="28">
        <v>-3.6718100670668618E-3</v>
      </c>
      <c r="V42" s="28">
        <v>0</v>
      </c>
      <c r="X42" s="28">
        <v>-0.3702404297678028</v>
      </c>
      <c r="Y42" s="28">
        <f t="shared" si="3"/>
        <v>-1.975957023219721E-2</v>
      </c>
    </row>
    <row r="43" spans="1:25" x14ac:dyDescent="0.25">
      <c r="A43" s="29">
        <v>42065</v>
      </c>
      <c r="B43" s="30">
        <v>0.63</v>
      </c>
      <c r="C43" s="30">
        <v>0.83</v>
      </c>
      <c r="D43" s="30">
        <v>0.2</v>
      </c>
      <c r="E43" s="30">
        <v>0.78</v>
      </c>
      <c r="F43" s="30">
        <v>0.21</v>
      </c>
      <c r="G43" s="30">
        <v>0.17</v>
      </c>
      <c r="H43" s="30">
        <v>0.38</v>
      </c>
      <c r="K43" s="28">
        <f t="shared" si="1"/>
        <v>0.78</v>
      </c>
      <c r="L43" s="28">
        <v>1</v>
      </c>
      <c r="M43" s="28">
        <f t="shared" si="2"/>
        <v>0.63</v>
      </c>
      <c r="N43" s="28">
        <f t="shared" si="2"/>
        <v>0.83</v>
      </c>
      <c r="O43" s="28">
        <f t="shared" si="2"/>
        <v>0.2</v>
      </c>
      <c r="Q43" s="43" t="s">
        <v>113</v>
      </c>
      <c r="R43" s="28">
        <v>4.4223554402676633E-2</v>
      </c>
      <c r="S43" s="28">
        <v>5.3348768018732493E-2</v>
      </c>
      <c r="T43" s="28">
        <v>8.608067510613035E-2</v>
      </c>
      <c r="U43" s="28">
        <v>8.7323550153207384E-3</v>
      </c>
      <c r="V43" s="28" t="e">
        <v>#N/A</v>
      </c>
      <c r="X43" s="28">
        <v>0.77071678860361748</v>
      </c>
      <c r="Y43" s="28">
        <f t="shared" si="3"/>
        <v>9.2832113963825513E-3</v>
      </c>
    </row>
    <row r="44" spans="1:25" x14ac:dyDescent="0.25">
      <c r="A44" s="29">
        <v>42066</v>
      </c>
      <c r="B44" s="30">
        <v>-0.41</v>
      </c>
      <c r="C44" s="30">
        <v>-0.55000000000000004</v>
      </c>
      <c r="D44" s="30">
        <v>-0.31</v>
      </c>
      <c r="E44" s="30">
        <v>-0.45</v>
      </c>
      <c r="F44" s="30">
        <v>-0.43</v>
      </c>
      <c r="G44" s="30">
        <v>-0.34</v>
      </c>
      <c r="H44" s="30">
        <v>-0.41</v>
      </c>
      <c r="K44" s="28">
        <f t="shared" si="1"/>
        <v>-0.45</v>
      </c>
      <c r="L44" s="28">
        <v>1</v>
      </c>
      <c r="M44" s="28">
        <f t="shared" si="2"/>
        <v>-0.41</v>
      </c>
      <c r="N44" s="28">
        <f t="shared" si="2"/>
        <v>-0.55000000000000004</v>
      </c>
      <c r="O44" s="28">
        <f t="shared" si="2"/>
        <v>-0.31</v>
      </c>
      <c r="Q44" s="43" t="s">
        <v>114</v>
      </c>
      <c r="R44" s="28">
        <v>0.90536599945312002</v>
      </c>
      <c r="S44" s="28">
        <v>0.23534586252008119</v>
      </c>
      <c r="T44" s="28" t="e">
        <v>#N/A</v>
      </c>
      <c r="U44" s="28" t="e">
        <v>#N/A</v>
      </c>
      <c r="V44" s="28" t="e">
        <v>#N/A</v>
      </c>
      <c r="X44" s="28">
        <v>-0.48681664343577524</v>
      </c>
      <c r="Y44" s="28">
        <f t="shared" si="3"/>
        <v>3.6816643435775231E-2</v>
      </c>
    </row>
    <row r="45" spans="1:25" x14ac:dyDescent="0.25">
      <c r="A45" s="29">
        <v>42067</v>
      </c>
      <c r="B45" s="30">
        <v>-0.42</v>
      </c>
      <c r="C45" s="30">
        <v>-0.4</v>
      </c>
      <c r="D45" s="30">
        <v>-0.51</v>
      </c>
      <c r="E45" s="30">
        <v>-0.39</v>
      </c>
      <c r="F45" s="30">
        <v>-0.43</v>
      </c>
      <c r="G45" s="30">
        <v>-0.34</v>
      </c>
      <c r="H45" s="30">
        <v>-0.44</v>
      </c>
      <c r="K45" s="28">
        <f t="shared" si="1"/>
        <v>-0.39</v>
      </c>
      <c r="L45" s="28">
        <v>1</v>
      </c>
      <c r="M45" s="28">
        <f t="shared" si="2"/>
        <v>-0.42</v>
      </c>
      <c r="N45" s="28">
        <f t="shared" si="2"/>
        <v>-0.4</v>
      </c>
      <c r="O45" s="28">
        <f t="shared" si="2"/>
        <v>-0.51</v>
      </c>
      <c r="Q45" s="43" t="s">
        <v>115</v>
      </c>
      <c r="R45" s="28">
        <v>1734.0235692518042</v>
      </c>
      <c r="S45" s="28">
        <v>725</v>
      </c>
      <c r="T45" s="28" t="e">
        <v>#N/A</v>
      </c>
      <c r="U45" s="28" t="e">
        <v>#N/A</v>
      </c>
      <c r="V45" s="28" t="e">
        <v>#N/A</v>
      </c>
      <c r="X45" s="28">
        <v>-0.39612716303797885</v>
      </c>
      <c r="Y45" s="28">
        <f t="shared" si="3"/>
        <v>6.1271630379788333E-3</v>
      </c>
    </row>
    <row r="46" spans="1:25" x14ac:dyDescent="0.25">
      <c r="A46" s="29">
        <v>42068</v>
      </c>
      <c r="B46" s="30">
        <v>0.11</v>
      </c>
      <c r="C46" s="30">
        <v>0.2</v>
      </c>
      <c r="D46" s="30">
        <v>0.2</v>
      </c>
      <c r="E46" s="30">
        <v>-0.06</v>
      </c>
      <c r="F46" s="30">
        <v>0.38</v>
      </c>
      <c r="G46" s="30">
        <v>0.14000000000000001</v>
      </c>
      <c r="H46" s="30">
        <v>0.03</v>
      </c>
      <c r="K46" s="28">
        <f t="shared" si="1"/>
        <v>-0.06</v>
      </c>
      <c r="L46" s="28">
        <v>1</v>
      </c>
      <c r="M46" s="28">
        <f t="shared" si="2"/>
        <v>0.11</v>
      </c>
      <c r="N46" s="28">
        <f t="shared" si="2"/>
        <v>0.2</v>
      </c>
      <c r="O46" s="28">
        <f t="shared" si="2"/>
        <v>0.2</v>
      </c>
      <c r="Q46" s="43" t="s">
        <v>116</v>
      </c>
      <c r="R46" s="28">
        <v>384.17413562114234</v>
      </c>
      <c r="S46" s="28">
        <v>40.156064378857693</v>
      </c>
      <c r="T46" s="28" t="e">
        <v>#N/A</v>
      </c>
      <c r="U46" s="28" t="e">
        <v>#N/A</v>
      </c>
      <c r="V46" s="28" t="e">
        <v>#N/A</v>
      </c>
      <c r="X46" s="28">
        <v>0.13855075922376714</v>
      </c>
      <c r="Y46" s="28">
        <f t="shared" si="3"/>
        <v>-0.19855075922376714</v>
      </c>
    </row>
    <row r="47" spans="1:25" x14ac:dyDescent="0.25">
      <c r="A47" s="29">
        <v>42069</v>
      </c>
      <c r="B47" s="30">
        <v>-1.41</v>
      </c>
      <c r="C47" s="30">
        <v>-1.47</v>
      </c>
      <c r="D47" s="30">
        <v>-1.41</v>
      </c>
      <c r="E47" s="30">
        <v>-1.3</v>
      </c>
      <c r="F47" s="30">
        <v>-1.29</v>
      </c>
      <c r="G47" s="30">
        <v>-0.78</v>
      </c>
      <c r="H47" s="30">
        <v>-1.49</v>
      </c>
      <c r="K47" s="28">
        <f t="shared" si="1"/>
        <v>-1.3</v>
      </c>
      <c r="L47" s="28">
        <v>1</v>
      </c>
      <c r="M47" s="28">
        <f t="shared" si="2"/>
        <v>-1.41</v>
      </c>
      <c r="N47" s="28">
        <f t="shared" si="2"/>
        <v>-1.47</v>
      </c>
      <c r="O47" s="28">
        <f t="shared" si="2"/>
        <v>-1.41</v>
      </c>
      <c r="X47" s="28">
        <v>-1.4242704265228379</v>
      </c>
      <c r="Y47" s="28">
        <f t="shared" si="3"/>
        <v>0.12427042652283782</v>
      </c>
    </row>
    <row r="48" spans="1:25" x14ac:dyDescent="0.25">
      <c r="A48" s="29">
        <v>42072</v>
      </c>
      <c r="B48" s="30">
        <v>0.41</v>
      </c>
      <c r="C48" s="30">
        <v>0.48</v>
      </c>
      <c r="D48" s="30">
        <v>0.56000000000000005</v>
      </c>
      <c r="E48" s="30">
        <v>0.46</v>
      </c>
      <c r="F48" s="30">
        <v>0.33</v>
      </c>
      <c r="G48" s="30">
        <v>7.0000000000000007E-2</v>
      </c>
      <c r="H48" s="30">
        <v>0.39</v>
      </c>
      <c r="K48" s="28">
        <f t="shared" si="1"/>
        <v>0.46</v>
      </c>
      <c r="L48" s="28">
        <v>1</v>
      </c>
      <c r="M48" s="28">
        <f t="shared" si="2"/>
        <v>0.41</v>
      </c>
      <c r="N48" s="28">
        <f t="shared" si="2"/>
        <v>0.48</v>
      </c>
      <c r="O48" s="28">
        <f t="shared" si="2"/>
        <v>0.56000000000000005</v>
      </c>
      <c r="X48" s="28">
        <v>0.41792200398262747</v>
      </c>
      <c r="Y48" s="28">
        <f t="shared" si="3"/>
        <v>4.2077996017372554E-2</v>
      </c>
    </row>
    <row r="49" spans="1:25" x14ac:dyDescent="0.25">
      <c r="A49" s="29">
        <v>42073</v>
      </c>
      <c r="B49" s="30">
        <v>-1.62</v>
      </c>
      <c r="C49" s="30">
        <v>-1.64</v>
      </c>
      <c r="D49" s="30">
        <v>-1.62</v>
      </c>
      <c r="E49" s="30">
        <v>-1.57</v>
      </c>
      <c r="F49" s="30">
        <v>-1.47</v>
      </c>
      <c r="G49" s="30">
        <v>-1.29</v>
      </c>
      <c r="H49" s="30">
        <v>-1.73</v>
      </c>
      <c r="K49" s="28">
        <f t="shared" si="1"/>
        <v>-1.57</v>
      </c>
      <c r="L49" s="28">
        <v>1</v>
      </c>
      <c r="M49" s="28">
        <f t="shared" si="2"/>
        <v>-1.62</v>
      </c>
      <c r="N49" s="28">
        <f t="shared" si="2"/>
        <v>-1.64</v>
      </c>
      <c r="O49" s="28">
        <f t="shared" si="2"/>
        <v>-1.62</v>
      </c>
      <c r="X49" s="28">
        <v>-1.6126709147629916</v>
      </c>
      <c r="Y49" s="28">
        <f t="shared" si="3"/>
        <v>4.2670914762991563E-2</v>
      </c>
    </row>
    <row r="50" spans="1:25" x14ac:dyDescent="0.25">
      <c r="A50" s="29">
        <v>42074</v>
      </c>
      <c r="B50" s="30">
        <v>-0.23</v>
      </c>
      <c r="C50" s="30">
        <v>-0.37</v>
      </c>
      <c r="D50" s="30">
        <v>-0.2</v>
      </c>
      <c r="E50" s="30">
        <v>-0.33</v>
      </c>
      <c r="F50" s="30">
        <v>-0.06</v>
      </c>
      <c r="G50" s="30">
        <v>0.38</v>
      </c>
      <c r="H50" s="30">
        <v>-0.2</v>
      </c>
      <c r="K50" s="28">
        <f t="shared" si="1"/>
        <v>-0.33</v>
      </c>
      <c r="L50" s="28">
        <v>1</v>
      </c>
      <c r="M50" s="28">
        <f t="shared" si="2"/>
        <v>-0.23</v>
      </c>
      <c r="N50" s="28">
        <f t="shared" si="2"/>
        <v>-0.37</v>
      </c>
      <c r="O50" s="28">
        <f t="shared" si="2"/>
        <v>-0.2</v>
      </c>
      <c r="X50" s="28">
        <v>-0.30008850721992913</v>
      </c>
      <c r="Y50" s="28">
        <f t="shared" si="3"/>
        <v>-2.9911492780070881E-2</v>
      </c>
    </row>
    <row r="51" spans="1:25" x14ac:dyDescent="0.25">
      <c r="A51" s="29">
        <v>42075</v>
      </c>
      <c r="B51" s="30">
        <v>1.27</v>
      </c>
      <c r="C51" s="30">
        <v>1.1100000000000001</v>
      </c>
      <c r="D51" s="30">
        <v>1.41</v>
      </c>
      <c r="E51" s="30">
        <v>1.1299999999999999</v>
      </c>
      <c r="F51" s="30">
        <v>1.44</v>
      </c>
      <c r="G51" s="30">
        <v>1.2</v>
      </c>
      <c r="H51" s="30">
        <v>1.18</v>
      </c>
      <c r="K51" s="28">
        <f t="shared" si="1"/>
        <v>1.1299999999999999</v>
      </c>
      <c r="L51" s="28">
        <v>1</v>
      </c>
      <c r="M51" s="28">
        <f t="shared" si="2"/>
        <v>1.27</v>
      </c>
      <c r="N51" s="28">
        <f t="shared" si="2"/>
        <v>1.1100000000000001</v>
      </c>
      <c r="O51" s="28">
        <f t="shared" si="2"/>
        <v>1.41</v>
      </c>
      <c r="X51" s="28">
        <v>1.1590262769599247</v>
      </c>
      <c r="Y51" s="28">
        <f t="shared" si="3"/>
        <v>-2.9026276959924768E-2</v>
      </c>
    </row>
    <row r="52" spans="1:25" x14ac:dyDescent="0.25">
      <c r="A52" s="29">
        <v>42076</v>
      </c>
      <c r="B52" s="30">
        <v>-0.61</v>
      </c>
      <c r="C52" s="30">
        <v>-0.45</v>
      </c>
      <c r="D52" s="30">
        <v>-0.79</v>
      </c>
      <c r="E52" s="30">
        <v>-0.53</v>
      </c>
      <c r="F52" s="30">
        <v>-0.71</v>
      </c>
      <c r="G52" s="30">
        <v>-0.47</v>
      </c>
      <c r="H52" s="30">
        <v>-0.57999999999999996</v>
      </c>
      <c r="K52" s="28">
        <f t="shared" si="1"/>
        <v>-0.53</v>
      </c>
      <c r="L52" s="28">
        <v>1</v>
      </c>
      <c r="M52" s="28">
        <f t="shared" si="2"/>
        <v>-0.61</v>
      </c>
      <c r="N52" s="28">
        <f t="shared" si="2"/>
        <v>-0.45</v>
      </c>
      <c r="O52" s="28">
        <f t="shared" si="2"/>
        <v>-0.79</v>
      </c>
      <c r="X52" s="28">
        <v>-0.50552509646471078</v>
      </c>
      <c r="Y52" s="28">
        <f t="shared" si="3"/>
        <v>-2.447490353528925E-2</v>
      </c>
    </row>
    <row r="53" spans="1:25" x14ac:dyDescent="0.25">
      <c r="A53" s="29">
        <v>42079</v>
      </c>
      <c r="B53" s="30">
        <v>1.34</v>
      </c>
      <c r="C53" s="30">
        <v>1.34</v>
      </c>
      <c r="D53" s="30">
        <v>1.28</v>
      </c>
      <c r="E53" s="30">
        <v>1.53</v>
      </c>
      <c r="F53" s="30">
        <v>1.1499999999999999</v>
      </c>
      <c r="G53" s="30">
        <v>0.82</v>
      </c>
      <c r="H53" s="30">
        <v>1.2</v>
      </c>
      <c r="K53" s="28">
        <f t="shared" si="1"/>
        <v>1.53</v>
      </c>
      <c r="L53" s="28">
        <v>1</v>
      </c>
      <c r="M53" s="28">
        <f t="shared" si="2"/>
        <v>1.34</v>
      </c>
      <c r="N53" s="28">
        <f t="shared" si="2"/>
        <v>1.34</v>
      </c>
      <c r="O53" s="28">
        <f t="shared" si="2"/>
        <v>1.28</v>
      </c>
      <c r="X53" s="28">
        <v>1.3300456028335632</v>
      </c>
      <c r="Y53" s="28">
        <f t="shared" si="3"/>
        <v>0.19995439716643681</v>
      </c>
    </row>
    <row r="54" spans="1:25" x14ac:dyDescent="0.25">
      <c r="A54" s="29">
        <v>42080</v>
      </c>
      <c r="B54" s="30">
        <v>-0.3</v>
      </c>
      <c r="C54" s="30">
        <v>-0.12</v>
      </c>
      <c r="D54" s="30">
        <v>-0.47</v>
      </c>
      <c r="E54" s="30">
        <v>-0.2</v>
      </c>
      <c r="F54" s="30">
        <v>-0.27</v>
      </c>
      <c r="G54" s="30">
        <v>-7.0000000000000007E-2</v>
      </c>
      <c r="H54" s="30">
        <v>-0.28999999999999998</v>
      </c>
      <c r="K54" s="28">
        <f t="shared" si="1"/>
        <v>-0.2</v>
      </c>
      <c r="L54" s="28">
        <v>1</v>
      </c>
      <c r="M54" s="28">
        <f t="shared" si="2"/>
        <v>-0.3</v>
      </c>
      <c r="N54" s="28">
        <f t="shared" si="2"/>
        <v>-0.12</v>
      </c>
      <c r="O54" s="28">
        <f t="shared" si="2"/>
        <v>-0.47</v>
      </c>
      <c r="X54" s="28">
        <v>-0.19081179883181676</v>
      </c>
      <c r="Y54" s="28">
        <f t="shared" si="3"/>
        <v>-9.1882011681832521E-3</v>
      </c>
    </row>
    <row r="55" spans="1:25" x14ac:dyDescent="0.25">
      <c r="A55" s="29">
        <v>42081</v>
      </c>
      <c r="B55" s="30">
        <v>1.2</v>
      </c>
      <c r="C55" s="30">
        <v>0.96</v>
      </c>
      <c r="D55" s="30">
        <v>1.35</v>
      </c>
      <c r="E55" s="30">
        <v>1.18</v>
      </c>
      <c r="F55" s="30">
        <v>1.0900000000000001</v>
      </c>
      <c r="G55" s="30">
        <v>0.98</v>
      </c>
      <c r="H55" s="30">
        <v>1.42</v>
      </c>
      <c r="K55" s="28">
        <f t="shared" si="1"/>
        <v>1.18</v>
      </c>
      <c r="L55" s="28">
        <v>1</v>
      </c>
      <c r="M55" s="28">
        <f t="shared" si="2"/>
        <v>1.2</v>
      </c>
      <c r="N55" s="28">
        <f t="shared" si="2"/>
        <v>0.96</v>
      </c>
      <c r="O55" s="28">
        <f t="shared" si="2"/>
        <v>1.35</v>
      </c>
      <c r="X55" s="28">
        <v>1.0502655114718378</v>
      </c>
      <c r="Y55" s="28">
        <f t="shared" si="3"/>
        <v>0.12973448852816216</v>
      </c>
    </row>
    <row r="56" spans="1:25" x14ac:dyDescent="0.25">
      <c r="A56" s="29">
        <v>42082</v>
      </c>
      <c r="B56" s="30">
        <v>-0.46</v>
      </c>
      <c r="C56" s="30">
        <v>0.16</v>
      </c>
      <c r="D56" s="30">
        <v>-0.82</v>
      </c>
      <c r="E56" s="30">
        <v>-0.13</v>
      </c>
      <c r="F56" s="30">
        <v>-0.91</v>
      </c>
      <c r="G56" s="30">
        <v>-0.5</v>
      </c>
      <c r="H56" s="30">
        <v>-0.83</v>
      </c>
      <c r="K56" s="28">
        <f t="shared" si="1"/>
        <v>-0.13</v>
      </c>
      <c r="L56" s="28">
        <v>1</v>
      </c>
      <c r="M56" s="28">
        <f t="shared" si="2"/>
        <v>-0.46</v>
      </c>
      <c r="N56" s="28">
        <f t="shared" si="2"/>
        <v>0.16</v>
      </c>
      <c r="O56" s="28">
        <f t="shared" si="2"/>
        <v>-0.82</v>
      </c>
      <c r="X56" s="28">
        <v>-0.11427670350492901</v>
      </c>
      <c r="Y56" s="28">
        <f t="shared" si="3"/>
        <v>-1.5723296495070996E-2</v>
      </c>
    </row>
    <row r="57" spans="1:25" x14ac:dyDescent="0.25">
      <c r="A57" s="29">
        <v>42083</v>
      </c>
      <c r="B57" s="30">
        <v>0.43</v>
      </c>
      <c r="C57" s="30">
        <v>0.48</v>
      </c>
      <c r="D57" s="30">
        <v>0.51</v>
      </c>
      <c r="E57" s="30">
        <v>0.97</v>
      </c>
      <c r="F57" s="30">
        <v>1.25</v>
      </c>
      <c r="G57" s="30">
        <v>0.84</v>
      </c>
      <c r="H57" s="30">
        <v>0.96</v>
      </c>
      <c r="K57" s="28">
        <f t="shared" si="1"/>
        <v>0.97</v>
      </c>
      <c r="L57" s="28">
        <v>1</v>
      </c>
      <c r="M57" s="28">
        <f t="shared" si="2"/>
        <v>0.43</v>
      </c>
      <c r="N57" s="28">
        <f t="shared" si="2"/>
        <v>0.48</v>
      </c>
      <c r="O57" s="28">
        <f t="shared" si="2"/>
        <v>0.51</v>
      </c>
      <c r="X57" s="28">
        <v>0.43693220731726673</v>
      </c>
      <c r="Y57" s="28">
        <f t="shared" si="3"/>
        <v>0.53306779268273319</v>
      </c>
    </row>
    <row r="58" spans="1:25" x14ac:dyDescent="0.25">
      <c r="A58" s="29">
        <v>42086</v>
      </c>
      <c r="B58" s="30">
        <v>-0.19</v>
      </c>
      <c r="C58" s="30">
        <v>-0.36</v>
      </c>
      <c r="D58" s="30">
        <v>-0.12</v>
      </c>
      <c r="E58" s="30">
        <v>-0.26</v>
      </c>
      <c r="F58" s="30">
        <v>0.05</v>
      </c>
      <c r="G58" s="30">
        <v>7.0000000000000007E-2</v>
      </c>
      <c r="H58" s="30">
        <v>0</v>
      </c>
      <c r="K58" s="28">
        <f t="shared" si="1"/>
        <v>-0.26</v>
      </c>
      <c r="L58" s="28">
        <v>1</v>
      </c>
      <c r="M58" s="28">
        <f t="shared" si="2"/>
        <v>-0.19</v>
      </c>
      <c r="N58" s="28">
        <f t="shared" si="2"/>
        <v>-0.36</v>
      </c>
      <c r="O58" s="28">
        <f t="shared" si="2"/>
        <v>-0.12</v>
      </c>
      <c r="X58" s="28">
        <v>-0.27996250089503127</v>
      </c>
      <c r="Y58" s="28">
        <f t="shared" si="3"/>
        <v>1.9962500895031265E-2</v>
      </c>
    </row>
    <row r="59" spans="1:25" x14ac:dyDescent="0.25">
      <c r="A59" s="29">
        <v>42087</v>
      </c>
      <c r="B59" s="30">
        <v>-0.56000000000000005</v>
      </c>
      <c r="C59" s="30">
        <v>-0.36</v>
      </c>
      <c r="D59" s="30">
        <v>-0.75</v>
      </c>
      <c r="E59" s="30">
        <v>-0.51</v>
      </c>
      <c r="F59" s="30">
        <v>-0.59</v>
      </c>
      <c r="G59" s="30">
        <v>-0.43</v>
      </c>
      <c r="H59" s="30">
        <v>-0.67</v>
      </c>
      <c r="K59" s="28">
        <f t="shared" si="1"/>
        <v>-0.51</v>
      </c>
      <c r="L59" s="28">
        <v>1</v>
      </c>
      <c r="M59" s="28">
        <f t="shared" si="2"/>
        <v>-0.56000000000000005</v>
      </c>
      <c r="N59" s="28">
        <f t="shared" si="2"/>
        <v>-0.36</v>
      </c>
      <c r="O59" s="28">
        <f t="shared" si="2"/>
        <v>-0.75</v>
      </c>
      <c r="X59" s="28">
        <v>-0.43568905296399962</v>
      </c>
      <c r="Y59" s="28">
        <f t="shared" si="3"/>
        <v>-7.4310947036000385E-2</v>
      </c>
    </row>
    <row r="60" spans="1:25" x14ac:dyDescent="0.25">
      <c r="A60" s="29">
        <v>42088</v>
      </c>
      <c r="B60" s="30">
        <v>-1.47</v>
      </c>
      <c r="C60" s="30">
        <v>-1.99</v>
      </c>
      <c r="D60" s="30">
        <v>-0.87</v>
      </c>
      <c r="E60" s="30">
        <v>-1.88</v>
      </c>
      <c r="F60" s="30">
        <v>-0.43</v>
      </c>
      <c r="G60" s="30">
        <v>-1.3</v>
      </c>
      <c r="H60" s="30">
        <v>-0.83</v>
      </c>
      <c r="K60" s="28">
        <f t="shared" si="1"/>
        <v>-1.88</v>
      </c>
      <c r="L60" s="28">
        <v>1</v>
      </c>
      <c r="M60" s="28">
        <f t="shared" si="2"/>
        <v>-1.47</v>
      </c>
      <c r="N60" s="28">
        <f t="shared" si="2"/>
        <v>-1.99</v>
      </c>
      <c r="O60" s="28">
        <f t="shared" si="2"/>
        <v>-0.87</v>
      </c>
      <c r="X60" s="28">
        <v>-1.7794941760550478</v>
      </c>
      <c r="Y60" s="28">
        <f t="shared" si="3"/>
        <v>-0.10050582394495211</v>
      </c>
    </row>
    <row r="61" spans="1:25" x14ac:dyDescent="0.25">
      <c r="A61" s="29">
        <v>42089</v>
      </c>
      <c r="B61" s="30">
        <v>-0.24</v>
      </c>
      <c r="C61" s="30">
        <v>-0.2</v>
      </c>
      <c r="D61" s="30">
        <v>-0.36</v>
      </c>
      <c r="E61" s="30">
        <v>-0.26</v>
      </c>
      <c r="F61" s="30">
        <v>-0.27</v>
      </c>
      <c r="G61" s="30">
        <v>-0.34</v>
      </c>
      <c r="H61" s="30">
        <v>-0.97</v>
      </c>
      <c r="K61" s="28">
        <f t="shared" si="1"/>
        <v>-0.26</v>
      </c>
      <c r="L61" s="28">
        <v>1</v>
      </c>
      <c r="M61" s="28">
        <f t="shared" si="2"/>
        <v>-0.24</v>
      </c>
      <c r="N61" s="28">
        <f t="shared" si="2"/>
        <v>-0.2</v>
      </c>
      <c r="O61" s="28">
        <f t="shared" si="2"/>
        <v>-0.36</v>
      </c>
      <c r="X61" s="28">
        <v>-0.20486119916427381</v>
      </c>
      <c r="Y61" s="28">
        <f t="shared" si="3"/>
        <v>-5.5138800835726198E-2</v>
      </c>
    </row>
    <row r="62" spans="1:25" x14ac:dyDescent="0.25">
      <c r="A62" s="29">
        <v>42090</v>
      </c>
      <c r="B62" s="30">
        <v>0.23</v>
      </c>
      <c r="C62" s="30">
        <v>0.37</v>
      </c>
      <c r="D62" s="30">
        <v>-0.04</v>
      </c>
      <c r="E62" s="30">
        <v>0.33</v>
      </c>
      <c r="F62" s="30">
        <v>0.54</v>
      </c>
      <c r="G62" s="30">
        <v>0.2</v>
      </c>
      <c r="H62" s="30">
        <v>0.39</v>
      </c>
      <c r="K62" s="28">
        <f t="shared" si="1"/>
        <v>0.33</v>
      </c>
      <c r="L62" s="28">
        <v>1</v>
      </c>
      <c r="M62" s="28">
        <f t="shared" si="2"/>
        <v>0.23</v>
      </c>
      <c r="N62" s="28">
        <f t="shared" si="2"/>
        <v>0.37</v>
      </c>
      <c r="O62" s="28">
        <f t="shared" si="2"/>
        <v>-0.04</v>
      </c>
      <c r="X62" s="28">
        <v>0.32646931412669683</v>
      </c>
      <c r="Y62" s="28">
        <f t="shared" si="3"/>
        <v>3.5306858733031854E-3</v>
      </c>
    </row>
    <row r="63" spans="1:25" x14ac:dyDescent="0.25">
      <c r="A63" s="29">
        <v>42093</v>
      </c>
      <c r="B63" s="30">
        <v>1.22</v>
      </c>
      <c r="C63" s="30">
        <v>0.93</v>
      </c>
      <c r="D63" s="30">
        <v>1.61</v>
      </c>
      <c r="E63" s="30">
        <v>1.19</v>
      </c>
      <c r="F63" s="30">
        <v>1.08</v>
      </c>
      <c r="G63" s="30">
        <v>0.95</v>
      </c>
      <c r="H63" s="30">
        <v>1.26</v>
      </c>
      <c r="K63" s="28">
        <f t="shared" si="1"/>
        <v>1.19</v>
      </c>
      <c r="L63" s="28">
        <v>1</v>
      </c>
      <c r="M63" s="28">
        <f t="shared" si="2"/>
        <v>1.22</v>
      </c>
      <c r="N63" s="28">
        <f t="shared" si="2"/>
        <v>0.93</v>
      </c>
      <c r="O63" s="28">
        <f t="shared" si="2"/>
        <v>1.61</v>
      </c>
      <c r="X63" s="28">
        <v>1.0158413092939087</v>
      </c>
      <c r="Y63" s="28">
        <f t="shared" si="3"/>
        <v>0.17415869070609125</v>
      </c>
    </row>
    <row r="64" spans="1:25" x14ac:dyDescent="0.25">
      <c r="A64" s="29">
        <v>42094</v>
      </c>
      <c r="B64" s="30">
        <v>-0.87</v>
      </c>
      <c r="C64" s="30">
        <v>-0.92</v>
      </c>
      <c r="D64" s="30">
        <v>-0.75</v>
      </c>
      <c r="E64" s="30">
        <v>-0.91</v>
      </c>
      <c r="F64" s="30">
        <v>-0.64</v>
      </c>
      <c r="G64" s="30">
        <v>-0.3</v>
      </c>
      <c r="H64" s="30">
        <v>-0.86</v>
      </c>
      <c r="K64" s="28">
        <f t="shared" si="1"/>
        <v>-0.91</v>
      </c>
      <c r="L64" s="28">
        <v>1</v>
      </c>
      <c r="M64" s="28">
        <f t="shared" si="2"/>
        <v>-0.87</v>
      </c>
      <c r="N64" s="28">
        <f t="shared" si="2"/>
        <v>-0.92</v>
      </c>
      <c r="O64" s="28">
        <f t="shared" si="2"/>
        <v>-0.75</v>
      </c>
      <c r="X64" s="28">
        <v>-0.90088352525715854</v>
      </c>
      <c r="Y64" s="28">
        <f t="shared" si="3"/>
        <v>-9.1164747428414961E-3</v>
      </c>
    </row>
    <row r="65" spans="1:25" x14ac:dyDescent="0.25">
      <c r="A65" s="29">
        <v>42095</v>
      </c>
      <c r="B65" s="30">
        <v>-0.35</v>
      </c>
      <c r="C65" s="30">
        <v>-0.53</v>
      </c>
      <c r="D65" s="30">
        <v>-0.52</v>
      </c>
      <c r="E65" s="30">
        <v>-0.39</v>
      </c>
      <c r="F65" s="30">
        <v>-0.11</v>
      </c>
      <c r="G65" s="30">
        <v>-0.13</v>
      </c>
      <c r="H65" s="30">
        <v>-0.28999999999999998</v>
      </c>
      <c r="K65" s="28">
        <f t="shared" si="1"/>
        <v>-0.39</v>
      </c>
      <c r="L65" s="28">
        <v>1</v>
      </c>
      <c r="M65" s="28">
        <f t="shared" si="2"/>
        <v>-0.35</v>
      </c>
      <c r="N65" s="28">
        <f t="shared" si="2"/>
        <v>-0.53</v>
      </c>
      <c r="O65" s="28">
        <f t="shared" si="2"/>
        <v>-0.52</v>
      </c>
      <c r="X65" s="28">
        <v>-0.41264613441567943</v>
      </c>
      <c r="Y65" s="28">
        <f t="shared" si="3"/>
        <v>2.264613441567942E-2</v>
      </c>
    </row>
    <row r="66" spans="1:25" x14ac:dyDescent="0.25">
      <c r="A66" s="29">
        <v>42096</v>
      </c>
      <c r="B66" s="30">
        <v>0.36</v>
      </c>
      <c r="C66" s="30">
        <v>0.41</v>
      </c>
      <c r="D66" s="30">
        <v>0.56000000000000005</v>
      </c>
      <c r="E66" s="30">
        <v>0.13</v>
      </c>
      <c r="F66" s="30">
        <v>0.43</v>
      </c>
      <c r="G66" s="30">
        <v>0.51</v>
      </c>
      <c r="H66" s="30">
        <v>0.39</v>
      </c>
      <c r="K66" s="28">
        <f t="shared" si="1"/>
        <v>0.13</v>
      </c>
      <c r="L66" s="28">
        <v>1</v>
      </c>
      <c r="M66" s="28">
        <f t="shared" si="2"/>
        <v>0.36</v>
      </c>
      <c r="N66" s="28">
        <f t="shared" si="2"/>
        <v>0.41</v>
      </c>
      <c r="O66" s="28">
        <f t="shared" si="2"/>
        <v>0.56000000000000005</v>
      </c>
      <c r="X66" s="28">
        <v>0.35262378813977518</v>
      </c>
      <c r="Y66" s="28">
        <f t="shared" si="3"/>
        <v>-0.22262378813977518</v>
      </c>
    </row>
    <row r="67" spans="1:25" x14ac:dyDescent="0.25">
      <c r="A67" s="29">
        <v>42100</v>
      </c>
      <c r="B67" s="30">
        <v>0.67</v>
      </c>
      <c r="C67" s="30">
        <v>0.56999999999999995</v>
      </c>
      <c r="D67" s="30">
        <v>0.72</v>
      </c>
      <c r="E67" s="30">
        <v>0.66</v>
      </c>
      <c r="F67" s="30">
        <v>0.48</v>
      </c>
      <c r="G67" s="30">
        <v>0.64</v>
      </c>
      <c r="H67" s="30">
        <v>0.64</v>
      </c>
      <c r="K67" s="28">
        <f t="shared" ref="K67:K130" si="4">E67</f>
        <v>0.66</v>
      </c>
      <c r="L67" s="28">
        <v>1</v>
      </c>
      <c r="M67" s="28">
        <f t="shared" ref="M67:O130" si="5">B67</f>
        <v>0.67</v>
      </c>
      <c r="N67" s="28">
        <f t="shared" si="5"/>
        <v>0.56999999999999995</v>
      </c>
      <c r="O67" s="28">
        <f t="shared" si="5"/>
        <v>0.72</v>
      </c>
      <c r="X67" s="28">
        <v>0.60608182223589468</v>
      </c>
      <c r="Y67" s="28">
        <f t="shared" ref="Y67:Y130" si="6">K67-X67</f>
        <v>5.3918177764105346E-2</v>
      </c>
    </row>
    <row r="68" spans="1:25" x14ac:dyDescent="0.25">
      <c r="A68" s="29">
        <v>42101</v>
      </c>
      <c r="B68" s="30">
        <v>-0.26</v>
      </c>
      <c r="C68" s="30">
        <v>-0.16</v>
      </c>
      <c r="D68" s="30">
        <v>0.12</v>
      </c>
      <c r="E68" s="30">
        <v>-0.26</v>
      </c>
      <c r="F68" s="30">
        <v>-0.32</v>
      </c>
      <c r="G68" s="30">
        <v>-0.4</v>
      </c>
      <c r="H68" s="30">
        <v>0</v>
      </c>
      <c r="K68" s="28">
        <f t="shared" si="4"/>
        <v>-0.26</v>
      </c>
      <c r="L68" s="28">
        <v>1</v>
      </c>
      <c r="M68" s="28">
        <f t="shared" si="5"/>
        <v>-0.26</v>
      </c>
      <c r="N68" s="28">
        <f t="shared" si="5"/>
        <v>-0.16</v>
      </c>
      <c r="O68" s="28">
        <f t="shared" si="5"/>
        <v>0.12</v>
      </c>
      <c r="X68" s="28">
        <v>-0.25890299693731167</v>
      </c>
      <c r="Y68" s="28">
        <f t="shared" si="6"/>
        <v>-1.0970030626883398E-3</v>
      </c>
    </row>
    <row r="69" spans="1:25" x14ac:dyDescent="0.25">
      <c r="A69" s="29">
        <v>42102</v>
      </c>
      <c r="B69" s="30">
        <v>0.33</v>
      </c>
      <c r="C69" s="30">
        <v>0.44</v>
      </c>
      <c r="D69" s="30">
        <v>-0.43</v>
      </c>
      <c r="E69" s="30">
        <v>0.52</v>
      </c>
      <c r="F69" s="30">
        <v>0</v>
      </c>
      <c r="G69" s="30">
        <v>0.13</v>
      </c>
      <c r="H69" s="30">
        <v>0</v>
      </c>
      <c r="K69" s="28">
        <f t="shared" si="4"/>
        <v>0.52</v>
      </c>
      <c r="L69" s="28">
        <v>1</v>
      </c>
      <c r="M69" s="28">
        <f t="shared" si="5"/>
        <v>0.33</v>
      </c>
      <c r="N69" s="28">
        <f t="shared" si="5"/>
        <v>0.44</v>
      </c>
      <c r="O69" s="28">
        <f t="shared" si="5"/>
        <v>-0.43</v>
      </c>
      <c r="X69" s="28">
        <v>0.47268852740569267</v>
      </c>
      <c r="Y69" s="28">
        <f t="shared" si="6"/>
        <v>4.7311472594307347E-2</v>
      </c>
    </row>
    <row r="70" spans="1:25" x14ac:dyDescent="0.25">
      <c r="A70" s="29">
        <v>42103</v>
      </c>
      <c r="B70" s="30">
        <v>0.45</v>
      </c>
      <c r="C70" s="30">
        <v>0.36</v>
      </c>
      <c r="D70" s="30">
        <v>0.4</v>
      </c>
      <c r="E70" s="30">
        <v>0.33</v>
      </c>
      <c r="F70" s="30">
        <v>0.43</v>
      </c>
      <c r="G70" s="30">
        <v>7.0000000000000007E-2</v>
      </c>
      <c r="H70" s="30">
        <v>0.42</v>
      </c>
      <c r="K70" s="28">
        <f t="shared" si="4"/>
        <v>0.33</v>
      </c>
      <c r="L70" s="28">
        <v>1</v>
      </c>
      <c r="M70" s="28">
        <f t="shared" si="5"/>
        <v>0.45</v>
      </c>
      <c r="N70" s="28">
        <f t="shared" si="5"/>
        <v>0.36</v>
      </c>
      <c r="O70" s="28">
        <f t="shared" si="5"/>
        <v>0.4</v>
      </c>
      <c r="X70" s="28">
        <v>0.40603171625977874</v>
      </c>
      <c r="Y70" s="28">
        <f t="shared" si="6"/>
        <v>-7.6031716259778725E-2</v>
      </c>
    </row>
    <row r="71" spans="1:25" x14ac:dyDescent="0.25">
      <c r="A71" s="29">
        <v>42104</v>
      </c>
      <c r="B71" s="30">
        <v>0.55000000000000004</v>
      </c>
      <c r="C71" s="30">
        <v>0.4</v>
      </c>
      <c r="D71" s="30">
        <v>0.99</v>
      </c>
      <c r="E71" s="30">
        <v>-1.04</v>
      </c>
      <c r="F71" s="30">
        <v>0.27</v>
      </c>
      <c r="G71" s="30">
        <v>0.33</v>
      </c>
      <c r="H71" s="30">
        <v>0.77</v>
      </c>
      <c r="K71" s="28">
        <f t="shared" si="4"/>
        <v>-1.04</v>
      </c>
      <c r="L71" s="28">
        <v>1</v>
      </c>
      <c r="M71" s="28">
        <f t="shared" si="5"/>
        <v>0.55000000000000004</v>
      </c>
      <c r="N71" s="28">
        <f t="shared" si="5"/>
        <v>0.4</v>
      </c>
      <c r="O71" s="28">
        <f t="shared" si="5"/>
        <v>0.99</v>
      </c>
      <c r="X71" s="28">
        <v>0.41438264592546942</v>
      </c>
      <c r="Y71" s="28">
        <f t="shared" si="6"/>
        <v>-1.4543826459254694</v>
      </c>
    </row>
    <row r="72" spans="1:25" x14ac:dyDescent="0.25">
      <c r="A72" s="29">
        <v>42107</v>
      </c>
      <c r="B72" s="30">
        <v>-0.45</v>
      </c>
      <c r="C72" s="30">
        <v>-0.32</v>
      </c>
      <c r="D72" s="30">
        <v>-0.39</v>
      </c>
      <c r="E72" s="30">
        <v>-0.59</v>
      </c>
      <c r="F72" s="30">
        <v>-0.37</v>
      </c>
      <c r="G72" s="30">
        <v>-0.27</v>
      </c>
      <c r="H72" s="30">
        <v>-0.6</v>
      </c>
      <c r="K72" s="28">
        <f t="shared" si="4"/>
        <v>-0.59</v>
      </c>
      <c r="L72" s="28">
        <v>1</v>
      </c>
      <c r="M72" s="28">
        <f t="shared" si="5"/>
        <v>-0.45</v>
      </c>
      <c r="N72" s="28">
        <f t="shared" si="5"/>
        <v>-0.32</v>
      </c>
      <c r="O72" s="28">
        <f t="shared" si="5"/>
        <v>-0.39</v>
      </c>
      <c r="X72" s="28">
        <v>-0.39199877534643557</v>
      </c>
      <c r="Y72" s="28">
        <f t="shared" si="6"/>
        <v>-0.1980012246535644</v>
      </c>
    </row>
    <row r="73" spans="1:25" x14ac:dyDescent="0.25">
      <c r="A73" s="29">
        <v>42108</v>
      </c>
      <c r="B73" s="30">
        <v>0.19</v>
      </c>
      <c r="C73" s="30">
        <v>-0.2</v>
      </c>
      <c r="D73" s="30">
        <v>0.16</v>
      </c>
      <c r="E73" s="30">
        <v>0</v>
      </c>
      <c r="F73" s="30">
        <v>0.05</v>
      </c>
      <c r="G73" s="30">
        <v>0.17</v>
      </c>
      <c r="H73" s="30">
        <v>0.35</v>
      </c>
      <c r="K73" s="28">
        <f t="shared" si="4"/>
        <v>0</v>
      </c>
      <c r="L73" s="28">
        <v>1</v>
      </c>
      <c r="M73" s="28">
        <f t="shared" si="5"/>
        <v>0.19</v>
      </c>
      <c r="N73" s="28">
        <f t="shared" si="5"/>
        <v>-0.2</v>
      </c>
      <c r="O73" s="28">
        <f t="shared" si="5"/>
        <v>0.16</v>
      </c>
      <c r="X73" s="28">
        <v>2.8551343652849642E-3</v>
      </c>
      <c r="Y73" s="28">
        <f t="shared" si="6"/>
        <v>-2.8551343652849642E-3</v>
      </c>
    </row>
    <row r="74" spans="1:25" x14ac:dyDescent="0.25">
      <c r="A74" s="29">
        <v>42109</v>
      </c>
      <c r="B74" s="30">
        <v>0.45</v>
      </c>
      <c r="C74" s="30">
        <v>0.52</v>
      </c>
      <c r="D74" s="30">
        <v>0.78</v>
      </c>
      <c r="E74" s="30">
        <v>0.53</v>
      </c>
      <c r="F74" s="30">
        <v>0.21</v>
      </c>
      <c r="G74" s="30">
        <v>0.83</v>
      </c>
      <c r="H74" s="30">
        <v>0.67</v>
      </c>
      <c r="K74" s="28">
        <f t="shared" si="4"/>
        <v>0.53</v>
      </c>
      <c r="L74" s="28">
        <v>1</v>
      </c>
      <c r="M74" s="28">
        <f t="shared" si="5"/>
        <v>0.45</v>
      </c>
      <c r="N74" s="28">
        <f t="shared" si="5"/>
        <v>0.52</v>
      </c>
      <c r="O74" s="28">
        <f t="shared" si="5"/>
        <v>0.78</v>
      </c>
      <c r="X74" s="28">
        <v>0.43477309470765857</v>
      </c>
      <c r="Y74" s="28">
        <f t="shared" si="6"/>
        <v>9.5226905292341457E-2</v>
      </c>
    </row>
    <row r="75" spans="1:25" x14ac:dyDescent="0.25">
      <c r="A75" s="29">
        <v>42110</v>
      </c>
      <c r="B75" s="30">
        <v>-0.03</v>
      </c>
      <c r="C75" s="30">
        <v>-0.08</v>
      </c>
      <c r="D75" s="30">
        <v>-0.23</v>
      </c>
      <c r="E75" s="30">
        <v>0</v>
      </c>
      <c r="F75" s="30">
        <v>-0.21</v>
      </c>
      <c r="G75" s="30">
        <v>-0.2</v>
      </c>
      <c r="H75" s="30">
        <v>-0.13</v>
      </c>
      <c r="K75" s="28">
        <f t="shared" si="4"/>
        <v>0</v>
      </c>
      <c r="L75" s="28">
        <v>1</v>
      </c>
      <c r="M75" s="28">
        <f t="shared" si="5"/>
        <v>-0.03</v>
      </c>
      <c r="N75" s="28">
        <f t="shared" si="5"/>
        <v>-0.08</v>
      </c>
      <c r="O75" s="28">
        <f t="shared" si="5"/>
        <v>-0.23</v>
      </c>
      <c r="X75" s="28">
        <v>-3.0325694340430989E-2</v>
      </c>
      <c r="Y75" s="28">
        <f t="shared" si="6"/>
        <v>3.0325694340430989E-2</v>
      </c>
    </row>
    <row r="76" spans="1:25" x14ac:dyDescent="0.25">
      <c r="A76" s="29">
        <v>42111</v>
      </c>
      <c r="B76" s="30">
        <v>-1.1499999999999999</v>
      </c>
      <c r="C76" s="30">
        <v>-1.2</v>
      </c>
      <c r="D76" s="30">
        <v>-1.1299999999999999</v>
      </c>
      <c r="E76" s="30">
        <v>-1.32</v>
      </c>
      <c r="F76" s="30">
        <v>-0.96</v>
      </c>
      <c r="G76" s="30">
        <v>-1.03</v>
      </c>
      <c r="H76" s="30">
        <v>-0.98</v>
      </c>
      <c r="K76" s="28">
        <f t="shared" si="4"/>
        <v>-1.32</v>
      </c>
      <c r="L76" s="28">
        <v>1</v>
      </c>
      <c r="M76" s="28">
        <f t="shared" si="5"/>
        <v>-1.1499999999999999</v>
      </c>
      <c r="N76" s="28">
        <f t="shared" si="5"/>
        <v>-1.2</v>
      </c>
      <c r="O76" s="28">
        <f t="shared" si="5"/>
        <v>-1.1299999999999999</v>
      </c>
      <c r="X76" s="28">
        <v>-1.1650251880888751</v>
      </c>
      <c r="Y76" s="28">
        <f t="shared" si="6"/>
        <v>-0.15497481191112494</v>
      </c>
    </row>
    <row r="77" spans="1:25" x14ac:dyDescent="0.25">
      <c r="A77" s="29">
        <v>42114</v>
      </c>
      <c r="B77" s="30">
        <v>0.91</v>
      </c>
      <c r="C77" s="30">
        <v>1.17</v>
      </c>
      <c r="D77" s="30">
        <v>0.71</v>
      </c>
      <c r="E77" s="30">
        <v>1.1299999999999999</v>
      </c>
      <c r="F77" s="30">
        <v>0.7</v>
      </c>
      <c r="G77" s="30">
        <v>0.74</v>
      </c>
      <c r="H77" s="30">
        <v>0.83</v>
      </c>
      <c r="K77" s="28">
        <f t="shared" si="4"/>
        <v>1.1299999999999999</v>
      </c>
      <c r="L77" s="28">
        <v>1</v>
      </c>
      <c r="M77" s="28">
        <f t="shared" si="5"/>
        <v>0.91</v>
      </c>
      <c r="N77" s="28">
        <f t="shared" si="5"/>
        <v>1.17</v>
      </c>
      <c r="O77" s="28">
        <f t="shared" si="5"/>
        <v>0.71</v>
      </c>
      <c r="X77" s="28">
        <v>1.0472117272730788</v>
      </c>
      <c r="Y77" s="28">
        <f t="shared" si="6"/>
        <v>8.278827272692113E-2</v>
      </c>
    </row>
    <row r="78" spans="1:25" x14ac:dyDescent="0.25">
      <c r="A78" s="29">
        <v>42115</v>
      </c>
      <c r="B78" s="30">
        <v>-0.12</v>
      </c>
      <c r="C78" s="30">
        <v>0.12</v>
      </c>
      <c r="D78" s="30">
        <v>-0.39</v>
      </c>
      <c r="E78" s="30">
        <v>0.13</v>
      </c>
      <c r="F78" s="30">
        <v>-0.11</v>
      </c>
      <c r="G78" s="30">
        <v>-0.33</v>
      </c>
      <c r="H78" s="30">
        <v>-0.32</v>
      </c>
      <c r="K78" s="28">
        <f t="shared" si="4"/>
        <v>0.13</v>
      </c>
      <c r="L78" s="28">
        <v>1</v>
      </c>
      <c r="M78" s="28">
        <f t="shared" si="5"/>
        <v>-0.12</v>
      </c>
      <c r="N78" s="28">
        <f t="shared" si="5"/>
        <v>0.12</v>
      </c>
      <c r="O78" s="28">
        <f t="shared" si="5"/>
        <v>-0.39</v>
      </c>
      <c r="X78" s="28">
        <v>2.8432927395084504E-2</v>
      </c>
      <c r="Y78" s="28">
        <f t="shared" si="6"/>
        <v>0.1015670726049155</v>
      </c>
    </row>
    <row r="79" spans="1:25" x14ac:dyDescent="0.25">
      <c r="A79" s="29">
        <v>42116</v>
      </c>
      <c r="B79" s="30">
        <v>0.49</v>
      </c>
      <c r="C79" s="30">
        <v>0.64</v>
      </c>
      <c r="D79" s="30">
        <v>0.28000000000000003</v>
      </c>
      <c r="E79" s="30">
        <v>0.59</v>
      </c>
      <c r="F79" s="30">
        <v>0.27</v>
      </c>
      <c r="G79" s="30">
        <v>0.33</v>
      </c>
      <c r="H79" s="30">
        <v>0.41</v>
      </c>
      <c r="K79" s="28">
        <f t="shared" si="4"/>
        <v>0.59</v>
      </c>
      <c r="L79" s="28">
        <v>1</v>
      </c>
      <c r="M79" s="28">
        <f t="shared" si="5"/>
        <v>0.49</v>
      </c>
      <c r="N79" s="28">
        <f t="shared" si="5"/>
        <v>0.64</v>
      </c>
      <c r="O79" s="28">
        <f t="shared" si="5"/>
        <v>0.28000000000000003</v>
      </c>
      <c r="X79" s="28">
        <v>0.58067372401733175</v>
      </c>
      <c r="Y79" s="28">
        <f t="shared" si="6"/>
        <v>9.3262759826682196E-3</v>
      </c>
    </row>
    <row r="80" spans="1:25" x14ac:dyDescent="0.25">
      <c r="A80" s="29">
        <v>42117</v>
      </c>
      <c r="B80" s="30">
        <v>0.25</v>
      </c>
      <c r="C80" s="30">
        <v>0.36</v>
      </c>
      <c r="D80" s="30">
        <v>0.59</v>
      </c>
      <c r="E80" s="30">
        <v>0.33</v>
      </c>
      <c r="F80" s="30">
        <v>0.27</v>
      </c>
      <c r="G80" s="30">
        <v>0.33</v>
      </c>
      <c r="H80" s="30">
        <v>0.16</v>
      </c>
      <c r="K80" s="28">
        <f t="shared" si="4"/>
        <v>0.33</v>
      </c>
      <c r="L80" s="28">
        <v>1</v>
      </c>
      <c r="M80" s="28">
        <f t="shared" si="5"/>
        <v>0.25</v>
      </c>
      <c r="N80" s="28">
        <f t="shared" si="5"/>
        <v>0.36</v>
      </c>
      <c r="O80" s="28">
        <f t="shared" si="5"/>
        <v>0.59</v>
      </c>
      <c r="X80" s="28">
        <v>0.25499610412417406</v>
      </c>
      <c r="Y80" s="28">
        <f t="shared" si="6"/>
        <v>7.5003895875825954E-2</v>
      </c>
    </row>
    <row r="81" spans="1:25" x14ac:dyDescent="0.25">
      <c r="A81" s="29">
        <v>42118</v>
      </c>
      <c r="B81" s="30">
        <v>0.23</v>
      </c>
      <c r="C81" s="30">
        <v>0.28000000000000003</v>
      </c>
      <c r="D81" s="30">
        <v>-0.27</v>
      </c>
      <c r="E81" s="30">
        <v>0.39</v>
      </c>
      <c r="F81" s="30">
        <v>0.05</v>
      </c>
      <c r="G81" s="30">
        <v>0.1</v>
      </c>
      <c r="H81" s="30">
        <v>0.28000000000000003</v>
      </c>
      <c r="K81" s="28">
        <f t="shared" si="4"/>
        <v>0.39</v>
      </c>
      <c r="L81" s="28">
        <v>1</v>
      </c>
      <c r="M81" s="28">
        <f t="shared" si="5"/>
        <v>0.23</v>
      </c>
      <c r="N81" s="28">
        <f t="shared" si="5"/>
        <v>0.28000000000000003</v>
      </c>
      <c r="O81" s="28">
        <f t="shared" si="5"/>
        <v>-0.27</v>
      </c>
      <c r="X81" s="28">
        <v>0.31235012534549128</v>
      </c>
      <c r="Y81" s="28">
        <f t="shared" si="6"/>
        <v>7.7649874654508733E-2</v>
      </c>
    </row>
    <row r="82" spans="1:25" x14ac:dyDescent="0.25">
      <c r="A82" s="29">
        <v>42121</v>
      </c>
      <c r="B82" s="30">
        <v>-0.42</v>
      </c>
      <c r="C82" s="30">
        <v>-0.51</v>
      </c>
      <c r="D82" s="30">
        <v>-0.31</v>
      </c>
      <c r="E82" s="30">
        <v>-0.52</v>
      </c>
      <c r="F82" s="30">
        <v>-0.37</v>
      </c>
      <c r="G82" s="30">
        <v>-0.79</v>
      </c>
      <c r="H82" s="30">
        <v>-0.35</v>
      </c>
      <c r="K82" s="28">
        <f t="shared" si="4"/>
        <v>-0.52</v>
      </c>
      <c r="L82" s="28">
        <v>1</v>
      </c>
      <c r="M82" s="28">
        <f t="shared" si="5"/>
        <v>-0.42</v>
      </c>
      <c r="N82" s="28">
        <f t="shared" si="5"/>
        <v>-0.51</v>
      </c>
      <c r="O82" s="28">
        <f t="shared" si="5"/>
        <v>-0.31</v>
      </c>
      <c r="X82" s="28">
        <v>-0.4740139148611423</v>
      </c>
      <c r="Y82" s="28">
        <f t="shared" si="6"/>
        <v>-4.5986085138857713E-2</v>
      </c>
    </row>
    <row r="83" spans="1:25" x14ac:dyDescent="0.25">
      <c r="A83" s="29">
        <v>42122</v>
      </c>
      <c r="B83" s="30">
        <v>0.32</v>
      </c>
      <c r="C83" s="30">
        <v>0.16</v>
      </c>
      <c r="D83" s="30">
        <v>0.39</v>
      </c>
      <c r="E83" s="30">
        <v>7.0000000000000007E-2</v>
      </c>
      <c r="F83" s="30">
        <v>0.37</v>
      </c>
      <c r="G83" s="30">
        <v>0.27</v>
      </c>
      <c r="H83" s="30">
        <v>0.69</v>
      </c>
      <c r="K83" s="28">
        <f t="shared" si="4"/>
        <v>7.0000000000000007E-2</v>
      </c>
      <c r="L83" s="28">
        <v>1</v>
      </c>
      <c r="M83" s="28">
        <f t="shared" si="5"/>
        <v>0.32</v>
      </c>
      <c r="N83" s="28">
        <f t="shared" si="5"/>
        <v>0.16</v>
      </c>
      <c r="O83" s="28">
        <f t="shared" si="5"/>
        <v>0.39</v>
      </c>
      <c r="X83" s="28">
        <v>0.22889577162312685</v>
      </c>
      <c r="Y83" s="28">
        <f t="shared" si="6"/>
        <v>-0.15889577162312685</v>
      </c>
    </row>
    <row r="84" spans="1:25" x14ac:dyDescent="0.25">
      <c r="A84" s="29">
        <v>42123</v>
      </c>
      <c r="B84" s="30">
        <v>-0.41</v>
      </c>
      <c r="C84" s="30">
        <v>-0.59</v>
      </c>
      <c r="D84" s="30">
        <v>-0.23</v>
      </c>
      <c r="E84" s="30">
        <v>-0.72</v>
      </c>
      <c r="F84" s="30">
        <v>-0.27</v>
      </c>
      <c r="G84" s="30">
        <v>-0.17</v>
      </c>
      <c r="H84" s="30">
        <v>-0.38</v>
      </c>
      <c r="K84" s="28">
        <f t="shared" si="4"/>
        <v>-0.72</v>
      </c>
      <c r="L84" s="28">
        <v>1</v>
      </c>
      <c r="M84" s="28">
        <f t="shared" si="5"/>
        <v>-0.41</v>
      </c>
      <c r="N84" s="28">
        <f t="shared" si="5"/>
        <v>-0.59</v>
      </c>
      <c r="O84" s="28">
        <f t="shared" si="5"/>
        <v>-0.23</v>
      </c>
      <c r="X84" s="28">
        <v>-0.5160556129248034</v>
      </c>
      <c r="Y84" s="28">
        <f t="shared" si="6"/>
        <v>-0.20394438707519658</v>
      </c>
    </row>
    <row r="85" spans="1:25" x14ac:dyDescent="0.25">
      <c r="A85" s="29">
        <v>42124</v>
      </c>
      <c r="B85" s="30">
        <v>-1</v>
      </c>
      <c r="C85" s="30">
        <v>-1.43</v>
      </c>
      <c r="D85" s="30">
        <v>-0.43</v>
      </c>
      <c r="E85" s="30">
        <v>-1.25</v>
      </c>
      <c r="F85" s="30">
        <v>-0.64</v>
      </c>
      <c r="G85" s="30">
        <v>-0.5</v>
      </c>
      <c r="H85" s="30">
        <v>-0.79</v>
      </c>
      <c r="K85" s="28">
        <f t="shared" si="4"/>
        <v>-1.25</v>
      </c>
      <c r="L85" s="28">
        <v>1</v>
      </c>
      <c r="M85" s="28">
        <f t="shared" si="5"/>
        <v>-1</v>
      </c>
      <c r="N85" s="28">
        <f t="shared" si="5"/>
        <v>-1.43</v>
      </c>
      <c r="O85" s="28">
        <f t="shared" si="5"/>
        <v>-0.43</v>
      </c>
      <c r="X85" s="28">
        <v>-1.2680754764946531</v>
      </c>
      <c r="Y85" s="28">
        <f t="shared" si="6"/>
        <v>1.8075476494653131E-2</v>
      </c>
    </row>
    <row r="86" spans="1:25" x14ac:dyDescent="0.25">
      <c r="A86" s="29">
        <v>42125</v>
      </c>
      <c r="B86" s="30">
        <v>1.08</v>
      </c>
      <c r="C86" s="30">
        <v>1.33</v>
      </c>
      <c r="D86" s="30">
        <v>0.79</v>
      </c>
      <c r="E86" s="30">
        <v>1.4</v>
      </c>
      <c r="F86" s="30">
        <v>0.64</v>
      </c>
      <c r="G86" s="30">
        <v>0.7</v>
      </c>
      <c r="H86" s="30">
        <v>0.79</v>
      </c>
      <c r="K86" s="28">
        <f t="shared" si="4"/>
        <v>1.4</v>
      </c>
      <c r="L86" s="28">
        <v>1</v>
      </c>
      <c r="M86" s="28">
        <f t="shared" si="5"/>
        <v>1.08</v>
      </c>
      <c r="N86" s="28">
        <f t="shared" si="5"/>
        <v>1.33</v>
      </c>
      <c r="O86" s="28">
        <f t="shared" si="5"/>
        <v>0.79</v>
      </c>
      <c r="X86" s="28">
        <v>1.2217872448674945</v>
      </c>
      <c r="Y86" s="28">
        <f t="shared" si="6"/>
        <v>0.17821275513250545</v>
      </c>
    </row>
    <row r="87" spans="1:25" x14ac:dyDescent="0.25">
      <c r="A87" s="29">
        <v>42128</v>
      </c>
      <c r="B87" s="30">
        <v>0.28000000000000003</v>
      </c>
      <c r="C87" s="30">
        <v>0.16</v>
      </c>
      <c r="D87" s="30">
        <v>0.51</v>
      </c>
      <c r="E87" s="30">
        <v>0.2</v>
      </c>
      <c r="F87" s="30">
        <v>0.32</v>
      </c>
      <c r="G87" s="30">
        <v>0.43</v>
      </c>
      <c r="H87" s="30">
        <v>0.28000000000000003</v>
      </c>
      <c r="K87" s="28">
        <f t="shared" si="4"/>
        <v>0.2</v>
      </c>
      <c r="L87" s="28">
        <v>1</v>
      </c>
      <c r="M87" s="28">
        <f t="shared" si="5"/>
        <v>0.28000000000000003</v>
      </c>
      <c r="N87" s="28">
        <f t="shared" si="5"/>
        <v>0.16</v>
      </c>
      <c r="O87" s="28">
        <f t="shared" si="5"/>
        <v>0.51</v>
      </c>
      <c r="X87" s="28">
        <v>0.18835495068218439</v>
      </c>
      <c r="Y87" s="28">
        <f t="shared" si="6"/>
        <v>1.1645049317815626E-2</v>
      </c>
    </row>
    <row r="88" spans="1:25" x14ac:dyDescent="0.25">
      <c r="A88" s="29">
        <v>42129</v>
      </c>
      <c r="B88" s="30">
        <v>-1.1499999999999999</v>
      </c>
      <c r="C88" s="30">
        <v>-1.31</v>
      </c>
      <c r="D88" s="30">
        <v>-0.93</v>
      </c>
      <c r="E88" s="30">
        <v>-1.18</v>
      </c>
      <c r="F88" s="30">
        <v>-1.01</v>
      </c>
      <c r="G88" s="30">
        <v>-1.1299999999999999</v>
      </c>
      <c r="H88" s="30">
        <v>-1</v>
      </c>
      <c r="K88" s="28">
        <f t="shared" si="4"/>
        <v>-1.18</v>
      </c>
      <c r="L88" s="28">
        <v>1</v>
      </c>
      <c r="M88" s="28">
        <f t="shared" si="5"/>
        <v>-1.1499999999999999</v>
      </c>
      <c r="N88" s="28">
        <f t="shared" si="5"/>
        <v>-1.31</v>
      </c>
      <c r="O88" s="28">
        <f t="shared" si="5"/>
        <v>-0.93</v>
      </c>
      <c r="X88" s="28">
        <v>-1.2429119399120385</v>
      </c>
      <c r="Y88" s="28">
        <f t="shared" si="6"/>
        <v>6.2911939912038584E-2</v>
      </c>
    </row>
    <row r="89" spans="1:25" x14ac:dyDescent="0.25">
      <c r="A89" s="29">
        <v>42130</v>
      </c>
      <c r="B89" s="30">
        <v>-0.41</v>
      </c>
      <c r="C89" s="30">
        <v>-0.44</v>
      </c>
      <c r="D89" s="30">
        <v>-0.67</v>
      </c>
      <c r="E89" s="30">
        <v>-0.4</v>
      </c>
      <c r="F89" s="30">
        <v>-0.21</v>
      </c>
      <c r="G89" s="30">
        <v>0.03</v>
      </c>
      <c r="H89" s="30">
        <v>-0.41</v>
      </c>
      <c r="K89" s="28">
        <f t="shared" si="4"/>
        <v>-0.4</v>
      </c>
      <c r="L89" s="28">
        <v>1</v>
      </c>
      <c r="M89" s="28">
        <f t="shared" si="5"/>
        <v>-0.41</v>
      </c>
      <c r="N89" s="28">
        <f t="shared" si="5"/>
        <v>-0.44</v>
      </c>
      <c r="O89" s="28">
        <f t="shared" si="5"/>
        <v>-0.67</v>
      </c>
      <c r="X89" s="28">
        <v>-0.38876657743930149</v>
      </c>
      <c r="Y89" s="28">
        <f t="shared" si="6"/>
        <v>-1.1233422560698536E-2</v>
      </c>
    </row>
    <row r="90" spans="1:25" x14ac:dyDescent="0.25">
      <c r="A90" s="29">
        <v>42131</v>
      </c>
      <c r="B90" s="30">
        <v>0.4</v>
      </c>
      <c r="C90" s="30">
        <v>0.69</v>
      </c>
      <c r="D90" s="30">
        <v>0.55000000000000004</v>
      </c>
      <c r="E90" s="30">
        <v>0.53</v>
      </c>
      <c r="F90" s="30">
        <v>0.16</v>
      </c>
      <c r="G90" s="30">
        <v>0.37</v>
      </c>
      <c r="H90" s="30">
        <v>0.19</v>
      </c>
      <c r="K90" s="28">
        <f t="shared" si="4"/>
        <v>0.53</v>
      </c>
      <c r="L90" s="28">
        <v>1</v>
      </c>
      <c r="M90" s="28">
        <f t="shared" si="5"/>
        <v>0.4</v>
      </c>
      <c r="N90" s="28">
        <f t="shared" si="5"/>
        <v>0.69</v>
      </c>
      <c r="O90" s="28">
        <f t="shared" si="5"/>
        <v>0.55000000000000004</v>
      </c>
      <c r="X90" s="28">
        <v>0.51340351740317725</v>
      </c>
      <c r="Y90" s="28">
        <f t="shared" si="6"/>
        <v>1.6596482596822781E-2</v>
      </c>
    </row>
    <row r="91" spans="1:25" x14ac:dyDescent="0.25">
      <c r="A91" s="29">
        <v>42132</v>
      </c>
      <c r="B91" s="30">
        <v>1.32</v>
      </c>
      <c r="C91" s="30">
        <v>1.37</v>
      </c>
      <c r="D91" s="30">
        <v>1.1399999999999999</v>
      </c>
      <c r="E91" s="30">
        <v>1.32</v>
      </c>
      <c r="F91" s="30">
        <v>1.1299999999999999</v>
      </c>
      <c r="G91" s="30">
        <v>0.93</v>
      </c>
      <c r="H91" s="30">
        <v>1.43</v>
      </c>
      <c r="K91" s="28">
        <f t="shared" si="4"/>
        <v>1.32</v>
      </c>
      <c r="L91" s="28">
        <v>1</v>
      </c>
      <c r="M91" s="28">
        <f t="shared" si="5"/>
        <v>1.32</v>
      </c>
      <c r="N91" s="28">
        <f t="shared" si="5"/>
        <v>1.37</v>
      </c>
      <c r="O91" s="28">
        <f t="shared" si="5"/>
        <v>1.1399999999999999</v>
      </c>
      <c r="X91" s="28">
        <v>1.3493473193815095</v>
      </c>
      <c r="Y91" s="28">
        <f t="shared" si="6"/>
        <v>-2.9347319381509474E-2</v>
      </c>
    </row>
    <row r="92" spans="1:25" x14ac:dyDescent="0.25">
      <c r="A92" s="29">
        <v>42135</v>
      </c>
      <c r="B92" s="30">
        <v>-0.48</v>
      </c>
      <c r="C92" s="30">
        <v>-0.48</v>
      </c>
      <c r="D92" s="30">
        <v>-0.35</v>
      </c>
      <c r="E92" s="30">
        <v>-0.39</v>
      </c>
      <c r="F92" s="30">
        <v>-0.27</v>
      </c>
      <c r="G92" s="30">
        <v>-0.1</v>
      </c>
      <c r="H92" s="30">
        <v>-0.47</v>
      </c>
      <c r="K92" s="28">
        <f t="shared" si="4"/>
        <v>-0.39</v>
      </c>
      <c r="L92" s="28">
        <v>1</v>
      </c>
      <c r="M92" s="28">
        <f t="shared" si="5"/>
        <v>-0.48</v>
      </c>
      <c r="N92" s="28">
        <f t="shared" si="5"/>
        <v>-0.48</v>
      </c>
      <c r="O92" s="28">
        <f t="shared" si="5"/>
        <v>-0.35</v>
      </c>
      <c r="X92" s="28">
        <v>-0.49273260498247462</v>
      </c>
      <c r="Y92" s="28">
        <f t="shared" si="6"/>
        <v>0.10273260498247461</v>
      </c>
    </row>
    <row r="93" spans="1:25" x14ac:dyDescent="0.25">
      <c r="A93" s="29">
        <v>42136</v>
      </c>
      <c r="B93" s="30">
        <v>-0.28999999999999998</v>
      </c>
      <c r="C93" s="30">
        <v>-0.28000000000000003</v>
      </c>
      <c r="D93" s="30">
        <v>-0.31</v>
      </c>
      <c r="E93" s="30">
        <v>-0.39</v>
      </c>
      <c r="F93" s="30">
        <v>-0.27</v>
      </c>
      <c r="G93" s="30">
        <v>-0.33</v>
      </c>
      <c r="H93" s="30">
        <v>-0.31</v>
      </c>
      <c r="K93" s="28">
        <f t="shared" si="4"/>
        <v>-0.39</v>
      </c>
      <c r="L93" s="28">
        <v>1</v>
      </c>
      <c r="M93" s="28">
        <f t="shared" si="5"/>
        <v>-0.28999999999999998</v>
      </c>
      <c r="N93" s="28">
        <f t="shared" si="5"/>
        <v>-0.28000000000000003</v>
      </c>
      <c r="O93" s="28">
        <f t="shared" si="5"/>
        <v>-0.31</v>
      </c>
      <c r="X93" s="28">
        <v>-0.28124977878687885</v>
      </c>
      <c r="Y93" s="28">
        <f t="shared" si="6"/>
        <v>-0.10875022121312117</v>
      </c>
    </row>
    <row r="94" spans="1:25" x14ac:dyDescent="0.25">
      <c r="A94" s="29">
        <v>42137</v>
      </c>
      <c r="B94" s="30">
        <v>0.02</v>
      </c>
      <c r="C94" s="30">
        <v>-0.12</v>
      </c>
      <c r="D94" s="30">
        <v>-0.08</v>
      </c>
      <c r="E94" s="30">
        <v>7.0000000000000007E-2</v>
      </c>
      <c r="F94" s="30">
        <v>-0.11</v>
      </c>
      <c r="G94" s="30">
        <v>-0.03</v>
      </c>
      <c r="H94" s="30">
        <v>0.13</v>
      </c>
      <c r="K94" s="28">
        <f t="shared" si="4"/>
        <v>7.0000000000000007E-2</v>
      </c>
      <c r="L94" s="28">
        <v>1</v>
      </c>
      <c r="M94" s="28">
        <f t="shared" si="5"/>
        <v>0.02</v>
      </c>
      <c r="N94" s="28">
        <f t="shared" si="5"/>
        <v>-0.12</v>
      </c>
      <c r="O94" s="28">
        <f t="shared" si="5"/>
        <v>-0.08</v>
      </c>
      <c r="X94" s="28">
        <v>-3.6613194641582643E-2</v>
      </c>
      <c r="Y94" s="28">
        <f t="shared" si="6"/>
        <v>0.10661319464158264</v>
      </c>
    </row>
    <row r="95" spans="1:25" x14ac:dyDescent="0.25">
      <c r="A95" s="29">
        <v>42138</v>
      </c>
      <c r="B95" s="30">
        <v>1.04</v>
      </c>
      <c r="C95" s="30">
        <v>1.4</v>
      </c>
      <c r="D95" s="30">
        <v>0.66</v>
      </c>
      <c r="E95" s="30">
        <v>1.18</v>
      </c>
      <c r="F95" s="30">
        <v>0.96</v>
      </c>
      <c r="G95" s="30">
        <v>0.5</v>
      </c>
      <c r="H95" s="30">
        <v>1.04</v>
      </c>
      <c r="K95" s="28">
        <f t="shared" si="4"/>
        <v>1.18</v>
      </c>
      <c r="L95" s="28">
        <v>1</v>
      </c>
      <c r="M95" s="28">
        <f t="shared" si="5"/>
        <v>1.04</v>
      </c>
      <c r="N95" s="28">
        <f t="shared" si="5"/>
        <v>1.4</v>
      </c>
      <c r="O95" s="28">
        <f t="shared" si="5"/>
        <v>0.66</v>
      </c>
      <c r="X95" s="28">
        <v>1.2462768990265016</v>
      </c>
      <c r="Y95" s="28">
        <f t="shared" si="6"/>
        <v>-6.627689902650169E-2</v>
      </c>
    </row>
    <row r="96" spans="1:25" x14ac:dyDescent="0.25">
      <c r="A96" s="29">
        <v>42139</v>
      </c>
      <c r="B96" s="30">
        <v>0.11</v>
      </c>
      <c r="C96" s="30">
        <v>0.04</v>
      </c>
      <c r="D96" s="30">
        <v>0.12</v>
      </c>
      <c r="E96" s="30">
        <v>0</v>
      </c>
      <c r="F96" s="30">
        <v>0.11</v>
      </c>
      <c r="G96" s="30">
        <v>0.03</v>
      </c>
      <c r="H96" s="30">
        <v>0.03</v>
      </c>
      <c r="K96" s="28">
        <f t="shared" si="4"/>
        <v>0</v>
      </c>
      <c r="L96" s="28">
        <v>1</v>
      </c>
      <c r="M96" s="28">
        <f t="shared" si="5"/>
        <v>0.11</v>
      </c>
      <c r="N96" s="28">
        <f t="shared" si="5"/>
        <v>0.04</v>
      </c>
      <c r="O96" s="28">
        <f t="shared" si="5"/>
        <v>0.12</v>
      </c>
      <c r="X96" s="28">
        <v>7.2003166700930585E-2</v>
      </c>
      <c r="Y96" s="28">
        <f t="shared" si="6"/>
        <v>-7.2003166700930585E-2</v>
      </c>
    </row>
    <row r="97" spans="1:25" x14ac:dyDescent="0.25">
      <c r="A97" s="29">
        <v>42142</v>
      </c>
      <c r="B97" s="30">
        <v>0.31</v>
      </c>
      <c r="C97" s="30">
        <v>0.43</v>
      </c>
      <c r="D97" s="30">
        <v>0.39</v>
      </c>
      <c r="E97" s="30">
        <v>0.39</v>
      </c>
      <c r="F97" s="30">
        <v>0.32</v>
      </c>
      <c r="G97" s="30">
        <v>0.5</v>
      </c>
      <c r="H97" s="30">
        <v>0.12</v>
      </c>
      <c r="K97" s="28">
        <f t="shared" si="4"/>
        <v>0.39</v>
      </c>
      <c r="L97" s="28">
        <v>1</v>
      </c>
      <c r="M97" s="28">
        <f t="shared" si="5"/>
        <v>0.31</v>
      </c>
      <c r="N97" s="28">
        <f t="shared" si="5"/>
        <v>0.43</v>
      </c>
      <c r="O97" s="28">
        <f t="shared" si="5"/>
        <v>0.39</v>
      </c>
      <c r="X97" s="28">
        <v>0.3518530465114042</v>
      </c>
      <c r="Y97" s="28">
        <f t="shared" si="6"/>
        <v>3.8146953488595814E-2</v>
      </c>
    </row>
    <row r="98" spans="1:25" x14ac:dyDescent="0.25">
      <c r="A98" s="29">
        <v>42143</v>
      </c>
      <c r="B98" s="30">
        <v>-0.03</v>
      </c>
      <c r="C98" s="30">
        <v>-0.16</v>
      </c>
      <c r="D98" s="30">
        <v>-0.19</v>
      </c>
      <c r="E98" s="30">
        <v>-0.13</v>
      </c>
      <c r="F98" s="30">
        <v>0.16</v>
      </c>
      <c r="G98" s="30">
        <v>-0.13</v>
      </c>
      <c r="H98" s="30">
        <v>-0.06</v>
      </c>
      <c r="K98" s="28">
        <f t="shared" si="4"/>
        <v>-0.13</v>
      </c>
      <c r="L98" s="28">
        <v>1</v>
      </c>
      <c r="M98" s="28">
        <f t="shared" si="5"/>
        <v>-0.03</v>
      </c>
      <c r="N98" s="28">
        <f t="shared" si="5"/>
        <v>-0.16</v>
      </c>
      <c r="O98" s="28">
        <f t="shared" si="5"/>
        <v>-0.19</v>
      </c>
      <c r="X98" s="28">
        <v>-7.3681147688504409E-2</v>
      </c>
      <c r="Y98" s="28">
        <f t="shared" si="6"/>
        <v>-5.6318852311495596E-2</v>
      </c>
    </row>
    <row r="99" spans="1:25" x14ac:dyDescent="0.25">
      <c r="A99" s="29">
        <v>42144</v>
      </c>
      <c r="B99" s="30">
        <v>-7.0000000000000007E-2</v>
      </c>
      <c r="C99" s="30">
        <v>-0.08</v>
      </c>
      <c r="D99" s="30">
        <v>0.19</v>
      </c>
      <c r="E99" s="30">
        <v>-0.06</v>
      </c>
      <c r="F99" s="30">
        <v>-0.11</v>
      </c>
      <c r="G99" s="30">
        <v>0.36</v>
      </c>
      <c r="H99" s="30">
        <v>0.12</v>
      </c>
      <c r="K99" s="28">
        <f t="shared" si="4"/>
        <v>-0.06</v>
      </c>
      <c r="L99" s="28">
        <v>1</v>
      </c>
      <c r="M99" s="28">
        <f t="shared" si="5"/>
        <v>-7.0000000000000007E-2</v>
      </c>
      <c r="N99" s="28">
        <f t="shared" si="5"/>
        <v>-0.08</v>
      </c>
      <c r="O99" s="28">
        <f t="shared" si="5"/>
        <v>0.19</v>
      </c>
      <c r="X99" s="28">
        <v>-0.10867272935633031</v>
      </c>
      <c r="Y99" s="28">
        <f t="shared" si="6"/>
        <v>4.867272935633031E-2</v>
      </c>
    </row>
    <row r="100" spans="1:25" x14ac:dyDescent="0.25">
      <c r="A100" s="29">
        <v>42145</v>
      </c>
      <c r="B100" s="30">
        <v>0.28999999999999998</v>
      </c>
      <c r="C100" s="30">
        <v>0.16</v>
      </c>
      <c r="D100" s="30">
        <v>0.19</v>
      </c>
      <c r="E100" s="30">
        <v>0.26</v>
      </c>
      <c r="F100" s="30">
        <v>0.32</v>
      </c>
      <c r="G100" s="30">
        <v>0.13</v>
      </c>
      <c r="H100" s="30">
        <v>0.12</v>
      </c>
      <c r="K100" s="28">
        <f t="shared" si="4"/>
        <v>0.26</v>
      </c>
      <c r="L100" s="28">
        <v>1</v>
      </c>
      <c r="M100" s="28">
        <f t="shared" si="5"/>
        <v>0.28999999999999998</v>
      </c>
      <c r="N100" s="28">
        <f t="shared" si="5"/>
        <v>0.16</v>
      </c>
      <c r="O100" s="28">
        <f t="shared" si="5"/>
        <v>0.19</v>
      </c>
      <c r="X100" s="28">
        <v>0.23503616285654494</v>
      </c>
      <c r="Y100" s="28">
        <f t="shared" si="6"/>
        <v>2.496383714345507E-2</v>
      </c>
    </row>
    <row r="101" spans="1:25" x14ac:dyDescent="0.25">
      <c r="A101" s="29">
        <v>42146</v>
      </c>
      <c r="B101" s="30">
        <v>-0.24</v>
      </c>
      <c r="C101" s="30">
        <v>0.04</v>
      </c>
      <c r="D101" s="30">
        <v>-0.12</v>
      </c>
      <c r="E101" s="30">
        <v>-0.19</v>
      </c>
      <c r="F101" s="30">
        <v>-0.42</v>
      </c>
      <c r="G101" s="30">
        <v>-0.16</v>
      </c>
      <c r="H101" s="30">
        <v>-0.4</v>
      </c>
      <c r="K101" s="28">
        <f t="shared" si="4"/>
        <v>-0.19</v>
      </c>
      <c r="L101" s="28">
        <v>1</v>
      </c>
      <c r="M101" s="28">
        <f t="shared" si="5"/>
        <v>-0.24</v>
      </c>
      <c r="N101" s="28">
        <f t="shared" si="5"/>
        <v>0.04</v>
      </c>
      <c r="O101" s="28">
        <f t="shared" si="5"/>
        <v>-0.12</v>
      </c>
      <c r="X101" s="28">
        <v>-0.12016229601000174</v>
      </c>
      <c r="Y101" s="28">
        <f t="shared" si="6"/>
        <v>-6.9837703989998265E-2</v>
      </c>
    </row>
    <row r="102" spans="1:25" x14ac:dyDescent="0.25">
      <c r="A102" s="29">
        <v>42150</v>
      </c>
      <c r="B102" s="30">
        <v>-1.08</v>
      </c>
      <c r="C102" s="30">
        <v>-1.1399999999999999</v>
      </c>
      <c r="D102" s="30">
        <v>-1.39</v>
      </c>
      <c r="E102" s="30">
        <v>-1.17</v>
      </c>
      <c r="F102" s="30">
        <v>-0.84</v>
      </c>
      <c r="G102" s="30">
        <v>-0.92</v>
      </c>
      <c r="H102" s="30">
        <v>-0.97</v>
      </c>
      <c r="K102" s="28">
        <f t="shared" si="4"/>
        <v>-1.17</v>
      </c>
      <c r="L102" s="28">
        <v>1</v>
      </c>
      <c r="M102" s="28">
        <f t="shared" si="5"/>
        <v>-1.08</v>
      </c>
      <c r="N102" s="28">
        <f t="shared" si="5"/>
        <v>-1.1399999999999999</v>
      </c>
      <c r="O102" s="28">
        <f t="shared" si="5"/>
        <v>-1.39</v>
      </c>
      <c r="X102" s="28">
        <v>-1.0590417471595073</v>
      </c>
      <c r="Y102" s="28">
        <f t="shared" si="6"/>
        <v>-0.11095825284049265</v>
      </c>
    </row>
    <row r="103" spans="1:25" x14ac:dyDescent="0.25">
      <c r="A103" s="29">
        <v>42151</v>
      </c>
      <c r="B103" s="30">
        <v>0.95</v>
      </c>
      <c r="C103" s="30">
        <v>1.19</v>
      </c>
      <c r="D103" s="30">
        <v>1.02</v>
      </c>
      <c r="E103" s="30">
        <v>1.18</v>
      </c>
      <c r="F103" s="30">
        <v>0.69</v>
      </c>
      <c r="G103" s="30">
        <v>0.7</v>
      </c>
      <c r="H103" s="30">
        <v>0.79</v>
      </c>
      <c r="K103" s="28">
        <f t="shared" si="4"/>
        <v>1.18</v>
      </c>
      <c r="L103" s="28">
        <v>1</v>
      </c>
      <c r="M103" s="28">
        <f t="shared" si="5"/>
        <v>0.95</v>
      </c>
      <c r="N103" s="28">
        <f t="shared" si="5"/>
        <v>1.19</v>
      </c>
      <c r="O103" s="28">
        <f t="shared" si="5"/>
        <v>1.02</v>
      </c>
      <c r="X103" s="28">
        <v>1.0431422975744362</v>
      </c>
      <c r="Y103" s="28">
        <f t="shared" si="6"/>
        <v>0.13685770242556372</v>
      </c>
    </row>
    <row r="104" spans="1:25" x14ac:dyDescent="0.25">
      <c r="A104" s="29">
        <v>42152</v>
      </c>
      <c r="B104" s="30">
        <v>-0.11</v>
      </c>
      <c r="C104" s="30">
        <v>-0.2</v>
      </c>
      <c r="D104" s="30">
        <v>-0.23</v>
      </c>
      <c r="E104" s="30">
        <v>-0.13</v>
      </c>
      <c r="F104" s="30">
        <v>0</v>
      </c>
      <c r="G104" s="30">
        <v>-0.16</v>
      </c>
      <c r="H104" s="30">
        <v>0.09</v>
      </c>
      <c r="K104" s="28">
        <f t="shared" si="4"/>
        <v>-0.13</v>
      </c>
      <c r="L104" s="28">
        <v>1</v>
      </c>
      <c r="M104" s="28">
        <f t="shared" si="5"/>
        <v>-0.11</v>
      </c>
      <c r="N104" s="28">
        <f t="shared" si="5"/>
        <v>-0.2</v>
      </c>
      <c r="O104" s="28">
        <f t="shared" si="5"/>
        <v>-0.23</v>
      </c>
      <c r="X104" s="28">
        <v>-0.13863430216946926</v>
      </c>
      <c r="Y104" s="28">
        <f t="shared" si="6"/>
        <v>8.6343021694692546E-3</v>
      </c>
    </row>
    <row r="105" spans="1:25" x14ac:dyDescent="0.25">
      <c r="A105" s="29">
        <v>42153</v>
      </c>
      <c r="B105" s="30">
        <v>-0.62</v>
      </c>
      <c r="C105" s="30">
        <v>-0.67</v>
      </c>
      <c r="D105" s="30">
        <v>-0.31</v>
      </c>
      <c r="E105" s="30">
        <v>-0.65</v>
      </c>
      <c r="F105" s="30">
        <v>-0.57999999999999996</v>
      </c>
      <c r="G105" s="30">
        <v>-0.26</v>
      </c>
      <c r="H105" s="30">
        <v>-0.56000000000000005</v>
      </c>
      <c r="K105" s="28">
        <f t="shared" si="4"/>
        <v>-0.65</v>
      </c>
      <c r="L105" s="28">
        <v>1</v>
      </c>
      <c r="M105" s="28">
        <f t="shared" si="5"/>
        <v>-0.62</v>
      </c>
      <c r="N105" s="28">
        <f t="shared" si="5"/>
        <v>-0.67</v>
      </c>
      <c r="O105" s="28">
        <f t="shared" si="5"/>
        <v>-0.31</v>
      </c>
      <c r="X105" s="28">
        <v>-0.67773484102543269</v>
      </c>
      <c r="Y105" s="28">
        <f t="shared" si="6"/>
        <v>2.7734841025432666E-2</v>
      </c>
    </row>
    <row r="106" spans="1:25" x14ac:dyDescent="0.25">
      <c r="A106" s="29">
        <v>42156</v>
      </c>
      <c r="B106" s="30">
        <v>0.2</v>
      </c>
      <c r="C106" s="30">
        <v>0.24</v>
      </c>
      <c r="D106" s="30">
        <v>0.23</v>
      </c>
      <c r="E106" s="30">
        <v>0.2</v>
      </c>
      <c r="F106" s="30">
        <v>-0.11</v>
      </c>
      <c r="G106" s="30">
        <v>-7.0000000000000007E-2</v>
      </c>
      <c r="H106" s="30">
        <v>-0.03</v>
      </c>
      <c r="K106" s="28">
        <f t="shared" si="4"/>
        <v>0.2</v>
      </c>
      <c r="L106" s="28">
        <v>1</v>
      </c>
      <c r="M106" s="28">
        <f t="shared" si="5"/>
        <v>0.2</v>
      </c>
      <c r="N106" s="28">
        <f t="shared" si="5"/>
        <v>0.24</v>
      </c>
      <c r="O106" s="28">
        <f t="shared" si="5"/>
        <v>0.23</v>
      </c>
      <c r="X106" s="28">
        <v>0.21111870466830379</v>
      </c>
      <c r="Y106" s="28">
        <f t="shared" si="6"/>
        <v>-1.111870466830378E-2</v>
      </c>
    </row>
    <row r="107" spans="1:25" x14ac:dyDescent="0.25">
      <c r="A107" s="29">
        <v>42157</v>
      </c>
      <c r="B107" s="30">
        <v>-0.1</v>
      </c>
      <c r="C107" s="30">
        <v>-0.08</v>
      </c>
      <c r="D107" s="30">
        <v>-0.35</v>
      </c>
      <c r="E107" s="30">
        <v>-0.13</v>
      </c>
      <c r="F107" s="30">
        <v>0</v>
      </c>
      <c r="G107" s="30">
        <v>0.13</v>
      </c>
      <c r="H107" s="30">
        <v>-0.19</v>
      </c>
      <c r="K107" s="28">
        <f t="shared" si="4"/>
        <v>-0.13</v>
      </c>
      <c r="L107" s="28">
        <v>1</v>
      </c>
      <c r="M107" s="28">
        <f t="shared" si="5"/>
        <v>-0.1</v>
      </c>
      <c r="N107" s="28">
        <f t="shared" si="5"/>
        <v>-0.08</v>
      </c>
      <c r="O107" s="28">
        <f t="shared" si="5"/>
        <v>-0.35</v>
      </c>
      <c r="X107" s="28">
        <v>-5.9685295504627818E-2</v>
      </c>
      <c r="Y107" s="28">
        <f t="shared" si="6"/>
        <v>-7.0314704495372193E-2</v>
      </c>
    </row>
    <row r="108" spans="1:25" x14ac:dyDescent="0.25">
      <c r="A108" s="29">
        <v>42158</v>
      </c>
      <c r="B108" s="30">
        <v>0.26</v>
      </c>
      <c r="C108" s="30">
        <v>0.04</v>
      </c>
      <c r="D108" s="30">
        <v>0.43</v>
      </c>
      <c r="E108" s="30">
        <v>0.26</v>
      </c>
      <c r="F108" s="30">
        <v>0.27</v>
      </c>
      <c r="G108" s="30">
        <v>0.23</v>
      </c>
      <c r="H108" s="30">
        <v>0.13</v>
      </c>
      <c r="K108" s="28">
        <f t="shared" si="4"/>
        <v>0.26</v>
      </c>
      <c r="L108" s="28">
        <v>1</v>
      </c>
      <c r="M108" s="28">
        <f t="shared" si="5"/>
        <v>0.26</v>
      </c>
      <c r="N108" s="28">
        <f t="shared" si="5"/>
        <v>0.04</v>
      </c>
      <c r="O108" s="28">
        <f t="shared" si="5"/>
        <v>0.43</v>
      </c>
      <c r="X108" s="28">
        <v>0.12825550290624091</v>
      </c>
      <c r="Y108" s="28">
        <f t="shared" si="6"/>
        <v>0.1317444970937591</v>
      </c>
    </row>
    <row r="109" spans="1:25" x14ac:dyDescent="0.25">
      <c r="A109" s="29">
        <v>42159</v>
      </c>
      <c r="B109" s="30">
        <v>-0.84</v>
      </c>
      <c r="C109" s="30">
        <v>-0.87</v>
      </c>
      <c r="D109" s="30">
        <v>-1.0900000000000001</v>
      </c>
      <c r="E109" s="30">
        <v>-0.85</v>
      </c>
      <c r="F109" s="30">
        <v>-0.57999999999999996</v>
      </c>
      <c r="G109" s="30">
        <v>-0.89</v>
      </c>
      <c r="H109" s="30">
        <v>-0.97</v>
      </c>
      <c r="K109" s="28">
        <f t="shared" si="4"/>
        <v>-0.85</v>
      </c>
      <c r="L109" s="28">
        <v>1</v>
      </c>
      <c r="M109" s="28">
        <f t="shared" si="5"/>
        <v>-0.84</v>
      </c>
      <c r="N109" s="28">
        <f t="shared" si="5"/>
        <v>-0.87</v>
      </c>
      <c r="O109" s="28">
        <f t="shared" si="5"/>
        <v>-1.0900000000000001</v>
      </c>
      <c r="X109" s="28">
        <v>-0.81502609065268816</v>
      </c>
      <c r="Y109" s="28">
        <f t="shared" si="6"/>
        <v>-3.4973909347311816E-2</v>
      </c>
    </row>
    <row r="110" spans="1:25" x14ac:dyDescent="0.25">
      <c r="A110" s="29">
        <v>42160</v>
      </c>
      <c r="B110" s="30">
        <v>-0.17</v>
      </c>
      <c r="C110" s="30">
        <v>-0.08</v>
      </c>
      <c r="D110" s="30">
        <v>0.08</v>
      </c>
      <c r="E110" s="30">
        <v>-0.26</v>
      </c>
      <c r="F110" s="30">
        <v>-0.27</v>
      </c>
      <c r="G110" s="30">
        <v>0.23</v>
      </c>
      <c r="H110" s="30">
        <v>-0.25</v>
      </c>
      <c r="K110" s="28">
        <f t="shared" si="4"/>
        <v>-0.26</v>
      </c>
      <c r="L110" s="28">
        <v>1</v>
      </c>
      <c r="M110" s="28">
        <f t="shared" si="5"/>
        <v>-0.17</v>
      </c>
      <c r="N110" s="28">
        <f t="shared" si="5"/>
        <v>-0.08</v>
      </c>
      <c r="O110" s="28">
        <f t="shared" si="5"/>
        <v>0.08</v>
      </c>
      <c r="X110" s="28">
        <v>-0.15835628913957883</v>
      </c>
      <c r="Y110" s="28">
        <f t="shared" si="6"/>
        <v>-0.10164371086042118</v>
      </c>
    </row>
    <row r="111" spans="1:25" x14ac:dyDescent="0.25">
      <c r="A111" s="29">
        <v>42163</v>
      </c>
      <c r="B111" s="30">
        <v>-0.61</v>
      </c>
      <c r="C111" s="30">
        <v>-0.64</v>
      </c>
      <c r="D111" s="30">
        <v>-0.43</v>
      </c>
      <c r="E111" s="30">
        <v>-0.66</v>
      </c>
      <c r="F111" s="30">
        <v>-0.37</v>
      </c>
      <c r="G111" s="30">
        <v>-0.4</v>
      </c>
      <c r="H111" s="30">
        <v>-0.56999999999999995</v>
      </c>
      <c r="K111" s="28">
        <f t="shared" si="4"/>
        <v>-0.66</v>
      </c>
      <c r="L111" s="28">
        <v>1</v>
      </c>
      <c r="M111" s="28">
        <f t="shared" si="5"/>
        <v>-0.61</v>
      </c>
      <c r="N111" s="28">
        <f t="shared" si="5"/>
        <v>-0.64</v>
      </c>
      <c r="O111" s="28">
        <f t="shared" si="5"/>
        <v>-0.43</v>
      </c>
      <c r="X111" s="28">
        <v>-0.64188978726593038</v>
      </c>
      <c r="Y111" s="28">
        <f t="shared" si="6"/>
        <v>-1.8110212734069653E-2</v>
      </c>
    </row>
    <row r="112" spans="1:25" x14ac:dyDescent="0.25">
      <c r="A112" s="29">
        <v>42164</v>
      </c>
      <c r="B112" s="30">
        <v>-0.01</v>
      </c>
      <c r="C112" s="30">
        <v>-0.24</v>
      </c>
      <c r="D112" s="30">
        <v>0.04</v>
      </c>
      <c r="E112" s="30">
        <v>-0.2</v>
      </c>
      <c r="F112" s="30">
        <v>0.16</v>
      </c>
      <c r="G112" s="30">
        <v>0</v>
      </c>
      <c r="H112" s="30">
        <v>0.13</v>
      </c>
      <c r="K112" s="28">
        <f t="shared" si="4"/>
        <v>-0.2</v>
      </c>
      <c r="L112" s="28">
        <v>1</v>
      </c>
      <c r="M112" s="28">
        <f t="shared" si="5"/>
        <v>-0.01</v>
      </c>
      <c r="N112" s="28">
        <f t="shared" si="5"/>
        <v>-0.24</v>
      </c>
      <c r="O112" s="28">
        <f t="shared" si="5"/>
        <v>0.04</v>
      </c>
      <c r="X112" s="28">
        <v>-0.12827136896190394</v>
      </c>
      <c r="Y112" s="28">
        <f t="shared" si="6"/>
        <v>-7.1728631038096069E-2</v>
      </c>
    </row>
    <row r="113" spans="1:25" x14ac:dyDescent="0.25">
      <c r="A113" s="29">
        <v>42165</v>
      </c>
      <c r="B113" s="30">
        <v>1.2</v>
      </c>
      <c r="C113" s="30">
        <v>1.29</v>
      </c>
      <c r="D113" s="30">
        <v>1.26</v>
      </c>
      <c r="E113" s="30">
        <v>1.26</v>
      </c>
      <c r="F113" s="30">
        <v>1.1299999999999999</v>
      </c>
      <c r="G113" s="30">
        <v>1</v>
      </c>
      <c r="H113" s="30">
        <v>1.18</v>
      </c>
      <c r="K113" s="28">
        <f t="shared" si="4"/>
        <v>1.26</v>
      </c>
      <c r="L113" s="28">
        <v>1</v>
      </c>
      <c r="M113" s="28">
        <f t="shared" si="5"/>
        <v>1.2</v>
      </c>
      <c r="N113" s="28">
        <f t="shared" si="5"/>
        <v>1.29</v>
      </c>
      <c r="O113" s="28">
        <f t="shared" si="5"/>
        <v>1.26</v>
      </c>
      <c r="X113" s="28">
        <v>1.2196552030139016</v>
      </c>
      <c r="Y113" s="28">
        <f t="shared" si="6"/>
        <v>4.0344796986098386E-2</v>
      </c>
    </row>
    <row r="114" spans="1:25" x14ac:dyDescent="0.25">
      <c r="A114" s="29">
        <v>42166</v>
      </c>
      <c r="B114" s="30">
        <v>0.32</v>
      </c>
      <c r="C114" s="30">
        <v>0.28000000000000003</v>
      </c>
      <c r="D114" s="30">
        <v>0.12</v>
      </c>
      <c r="E114" s="30">
        <v>0.33</v>
      </c>
      <c r="F114" s="30">
        <v>0.21</v>
      </c>
      <c r="G114" s="30">
        <v>0.26</v>
      </c>
      <c r="H114" s="30">
        <v>0.22</v>
      </c>
      <c r="K114" s="28">
        <f t="shared" si="4"/>
        <v>0.33</v>
      </c>
      <c r="L114" s="28">
        <v>1</v>
      </c>
      <c r="M114" s="28">
        <f t="shared" si="5"/>
        <v>0.32</v>
      </c>
      <c r="N114" s="28">
        <f t="shared" si="5"/>
        <v>0.28000000000000003</v>
      </c>
      <c r="O114" s="28">
        <f t="shared" si="5"/>
        <v>0.12</v>
      </c>
      <c r="X114" s="28">
        <v>0.32039330149770684</v>
      </c>
      <c r="Y114" s="28">
        <f t="shared" si="6"/>
        <v>9.6066985022931761E-3</v>
      </c>
    </row>
    <row r="115" spans="1:25" x14ac:dyDescent="0.25">
      <c r="A115" s="29">
        <v>42167</v>
      </c>
      <c r="B115" s="30">
        <v>-0.77</v>
      </c>
      <c r="C115" s="30">
        <v>-0.75</v>
      </c>
      <c r="D115" s="30">
        <v>-0.74</v>
      </c>
      <c r="E115" s="30">
        <v>-0.65</v>
      </c>
      <c r="F115" s="30">
        <v>-0.57999999999999996</v>
      </c>
      <c r="G115" s="30">
        <v>-0.59</v>
      </c>
      <c r="H115" s="30">
        <v>-0.85</v>
      </c>
      <c r="K115" s="28">
        <f t="shared" si="4"/>
        <v>-0.65</v>
      </c>
      <c r="L115" s="28">
        <v>1</v>
      </c>
      <c r="M115" s="28">
        <f t="shared" si="5"/>
        <v>-0.77</v>
      </c>
      <c r="N115" s="28">
        <f t="shared" si="5"/>
        <v>-0.75</v>
      </c>
      <c r="O115" s="28">
        <f t="shared" si="5"/>
        <v>-0.74</v>
      </c>
      <c r="X115" s="28">
        <v>-0.75717931640550606</v>
      </c>
      <c r="Y115" s="28">
        <f t="shared" si="6"/>
        <v>0.10717931640550604</v>
      </c>
    </row>
    <row r="116" spans="1:25" x14ac:dyDescent="0.25">
      <c r="A116" s="29">
        <v>42170</v>
      </c>
      <c r="B116" s="30">
        <v>-0.43</v>
      </c>
      <c r="C116" s="30">
        <v>-0.44</v>
      </c>
      <c r="D116" s="30">
        <v>-0.35</v>
      </c>
      <c r="E116" s="30">
        <v>-0.46</v>
      </c>
      <c r="F116" s="30">
        <v>-0.48</v>
      </c>
      <c r="G116" s="30">
        <v>-0.33</v>
      </c>
      <c r="H116" s="30">
        <v>-0.54</v>
      </c>
      <c r="K116" s="28">
        <f t="shared" si="4"/>
        <v>-0.46</v>
      </c>
      <c r="L116" s="28">
        <v>1</v>
      </c>
      <c r="M116" s="28">
        <f t="shared" si="5"/>
        <v>-0.43</v>
      </c>
      <c r="N116" s="28">
        <f t="shared" si="5"/>
        <v>-0.44</v>
      </c>
      <c r="O116" s="28">
        <f t="shared" si="5"/>
        <v>-0.35</v>
      </c>
      <c r="X116" s="28">
        <v>-0.44180237344140205</v>
      </c>
      <c r="Y116" s="28">
        <f t="shared" si="6"/>
        <v>-1.8197626558597968E-2</v>
      </c>
    </row>
    <row r="117" spans="1:25" x14ac:dyDescent="0.25">
      <c r="A117" s="29">
        <v>42171</v>
      </c>
      <c r="B117" s="30">
        <v>0.55000000000000004</v>
      </c>
      <c r="C117" s="30">
        <v>0.56000000000000005</v>
      </c>
      <c r="D117" s="30">
        <v>0.43</v>
      </c>
      <c r="E117" s="30">
        <v>0.6</v>
      </c>
      <c r="F117" s="30">
        <v>0.59</v>
      </c>
      <c r="G117" s="30">
        <v>0.4</v>
      </c>
      <c r="H117" s="30">
        <v>0.57999999999999996</v>
      </c>
      <c r="K117" s="28">
        <f t="shared" si="4"/>
        <v>0.6</v>
      </c>
      <c r="L117" s="28">
        <v>1</v>
      </c>
      <c r="M117" s="28">
        <f t="shared" si="5"/>
        <v>0.55000000000000004</v>
      </c>
      <c r="N117" s="28">
        <f t="shared" si="5"/>
        <v>0.56000000000000005</v>
      </c>
      <c r="O117" s="28">
        <f t="shared" si="5"/>
        <v>0.43</v>
      </c>
      <c r="X117" s="28">
        <v>0.56158349514154715</v>
      </c>
      <c r="Y117" s="28">
        <f t="shared" si="6"/>
        <v>3.8416504858452827E-2</v>
      </c>
    </row>
    <row r="118" spans="1:25" x14ac:dyDescent="0.25">
      <c r="A118" s="29">
        <v>42172</v>
      </c>
      <c r="B118" s="30">
        <v>0.16</v>
      </c>
      <c r="C118" s="30">
        <v>0.36</v>
      </c>
      <c r="D118" s="30">
        <v>0.27</v>
      </c>
      <c r="E118" s="30">
        <v>0.26</v>
      </c>
      <c r="F118" s="30">
        <v>0.21</v>
      </c>
      <c r="G118" s="30">
        <v>0.1</v>
      </c>
      <c r="H118" s="30">
        <v>0.25</v>
      </c>
      <c r="K118" s="28">
        <f t="shared" si="4"/>
        <v>0.26</v>
      </c>
      <c r="L118" s="28">
        <v>1</v>
      </c>
      <c r="M118" s="28">
        <f t="shared" si="5"/>
        <v>0.16</v>
      </c>
      <c r="N118" s="28">
        <f t="shared" si="5"/>
        <v>0.36</v>
      </c>
      <c r="O118" s="28">
        <f t="shared" si="5"/>
        <v>0.27</v>
      </c>
      <c r="X118" s="28">
        <v>0.23813147802113524</v>
      </c>
      <c r="Y118" s="28">
        <f t="shared" si="6"/>
        <v>2.1868521978864769E-2</v>
      </c>
    </row>
    <row r="119" spans="1:25" x14ac:dyDescent="0.25">
      <c r="A119" s="29">
        <v>42173</v>
      </c>
      <c r="B119" s="30">
        <v>1.04</v>
      </c>
      <c r="C119" s="30">
        <v>1.1499999999999999</v>
      </c>
      <c r="D119" s="30">
        <v>0.62</v>
      </c>
      <c r="E119" s="30">
        <v>1.05</v>
      </c>
      <c r="F119" s="30">
        <v>0.42</v>
      </c>
      <c r="G119" s="30">
        <v>0.69</v>
      </c>
      <c r="H119" s="30">
        <v>1.05</v>
      </c>
      <c r="K119" s="28">
        <f t="shared" si="4"/>
        <v>1.05</v>
      </c>
      <c r="L119" s="28">
        <v>1</v>
      </c>
      <c r="M119" s="28">
        <f t="shared" si="5"/>
        <v>1.04</v>
      </c>
      <c r="N119" s="28">
        <f t="shared" si="5"/>
        <v>1.1499999999999999</v>
      </c>
      <c r="O119" s="28">
        <f t="shared" si="5"/>
        <v>0.62</v>
      </c>
      <c r="X119" s="28">
        <v>1.1315845250549985</v>
      </c>
      <c r="Y119" s="28">
        <f t="shared" si="6"/>
        <v>-8.1584525054998469E-2</v>
      </c>
    </row>
    <row r="120" spans="1:25" x14ac:dyDescent="0.25">
      <c r="A120" s="29">
        <v>42174</v>
      </c>
      <c r="B120" s="30">
        <v>-0.93</v>
      </c>
      <c r="C120" s="30">
        <v>-0.87</v>
      </c>
      <c r="D120" s="30">
        <v>-1.01</v>
      </c>
      <c r="E120" s="30">
        <v>-0.32</v>
      </c>
      <c r="F120" s="30">
        <v>-0.42</v>
      </c>
      <c r="G120" s="30">
        <v>-0.26</v>
      </c>
      <c r="H120" s="30">
        <v>-1.22</v>
      </c>
      <c r="K120" s="28">
        <f t="shared" si="4"/>
        <v>-0.32</v>
      </c>
      <c r="L120" s="28">
        <v>1</v>
      </c>
      <c r="M120" s="28">
        <f t="shared" si="5"/>
        <v>-0.93</v>
      </c>
      <c r="N120" s="28">
        <f t="shared" si="5"/>
        <v>-0.87</v>
      </c>
      <c r="O120" s="28">
        <f t="shared" si="5"/>
        <v>-1.01</v>
      </c>
      <c r="X120" s="28">
        <v>-0.88229900218900292</v>
      </c>
      <c r="Y120" s="28">
        <f t="shared" si="6"/>
        <v>0.56229900218900286</v>
      </c>
    </row>
    <row r="121" spans="1:25" x14ac:dyDescent="0.25">
      <c r="A121" s="29">
        <v>42177</v>
      </c>
      <c r="B121" s="30">
        <v>0.51</v>
      </c>
      <c r="C121" s="30">
        <v>0.6</v>
      </c>
      <c r="D121" s="30">
        <v>0.55000000000000004</v>
      </c>
      <c r="E121" s="30">
        <v>0.59</v>
      </c>
      <c r="F121" s="30">
        <v>0.57999999999999996</v>
      </c>
      <c r="G121" s="30">
        <v>0.43</v>
      </c>
      <c r="H121" s="30">
        <v>0.48</v>
      </c>
      <c r="K121" s="28">
        <f t="shared" si="4"/>
        <v>0.59</v>
      </c>
      <c r="L121" s="28">
        <v>1</v>
      </c>
      <c r="M121" s="28">
        <f t="shared" si="5"/>
        <v>0.51</v>
      </c>
      <c r="N121" s="28">
        <f t="shared" si="5"/>
        <v>0.6</v>
      </c>
      <c r="O121" s="28">
        <f t="shared" si="5"/>
        <v>0.55000000000000004</v>
      </c>
      <c r="X121" s="28">
        <v>0.54019998660297752</v>
      </c>
      <c r="Y121" s="28">
        <f t="shared" si="6"/>
        <v>4.9800013397022447E-2</v>
      </c>
    </row>
    <row r="122" spans="1:25" x14ac:dyDescent="0.25">
      <c r="A122" s="29">
        <v>42178</v>
      </c>
      <c r="B122" s="30">
        <v>7.0000000000000007E-2</v>
      </c>
      <c r="C122" s="30">
        <v>0</v>
      </c>
      <c r="D122" s="30">
        <v>0.19</v>
      </c>
      <c r="E122" s="30">
        <v>0.13</v>
      </c>
      <c r="F122" s="30">
        <v>0</v>
      </c>
      <c r="G122" s="30">
        <v>7.0000000000000007E-2</v>
      </c>
      <c r="H122" s="30">
        <v>0</v>
      </c>
      <c r="K122" s="28">
        <f t="shared" si="4"/>
        <v>0.13</v>
      </c>
      <c r="L122" s="28">
        <v>1</v>
      </c>
      <c r="M122" s="28">
        <f t="shared" si="5"/>
        <v>7.0000000000000007E-2</v>
      </c>
      <c r="N122" s="28">
        <f t="shared" si="5"/>
        <v>0</v>
      </c>
      <c r="O122" s="28">
        <f t="shared" si="5"/>
        <v>0.19</v>
      </c>
      <c r="X122" s="28">
        <v>1.8606069036774659E-2</v>
      </c>
      <c r="Y122" s="28">
        <f t="shared" si="6"/>
        <v>0.11139393096322535</v>
      </c>
    </row>
    <row r="123" spans="1:25" x14ac:dyDescent="0.25">
      <c r="A123" s="29">
        <v>42179</v>
      </c>
      <c r="B123" s="30">
        <v>-0.73</v>
      </c>
      <c r="C123" s="30">
        <v>-0.59</v>
      </c>
      <c r="D123" s="30">
        <v>-0.85</v>
      </c>
      <c r="E123" s="30">
        <v>-0.78</v>
      </c>
      <c r="F123" s="30">
        <v>-0.42</v>
      </c>
      <c r="G123" s="30">
        <v>-0.72</v>
      </c>
      <c r="H123" s="30">
        <v>-0.76</v>
      </c>
      <c r="K123" s="28">
        <f t="shared" si="4"/>
        <v>-0.78</v>
      </c>
      <c r="L123" s="28">
        <v>1</v>
      </c>
      <c r="M123" s="28">
        <f t="shared" si="5"/>
        <v>-0.73</v>
      </c>
      <c r="N123" s="28">
        <f t="shared" si="5"/>
        <v>-0.59</v>
      </c>
      <c r="O123" s="28">
        <f t="shared" si="5"/>
        <v>-0.85</v>
      </c>
      <c r="X123" s="28">
        <v>-0.64126945299090388</v>
      </c>
      <c r="Y123" s="28">
        <f t="shared" si="6"/>
        <v>-0.13873054700909615</v>
      </c>
    </row>
    <row r="124" spans="1:25" x14ac:dyDescent="0.25">
      <c r="A124" s="29">
        <v>42180</v>
      </c>
      <c r="B124" s="30">
        <v>-0.3</v>
      </c>
      <c r="C124" s="30">
        <v>-0.08</v>
      </c>
      <c r="D124" s="30">
        <v>-0.43</v>
      </c>
      <c r="E124" s="30">
        <v>-0.13</v>
      </c>
      <c r="F124" s="30">
        <v>-0.26</v>
      </c>
      <c r="G124" s="30">
        <v>-0.13</v>
      </c>
      <c r="H124" s="30">
        <v>-0.45</v>
      </c>
      <c r="K124" s="28">
        <f t="shared" si="4"/>
        <v>-0.13</v>
      </c>
      <c r="L124" s="28">
        <v>1</v>
      </c>
      <c r="M124" s="28">
        <f t="shared" si="5"/>
        <v>-0.3</v>
      </c>
      <c r="N124" s="28">
        <f t="shared" si="5"/>
        <v>-0.08</v>
      </c>
      <c r="O124" s="28">
        <f t="shared" si="5"/>
        <v>-0.43</v>
      </c>
      <c r="X124" s="28">
        <v>-0.17669531497277138</v>
      </c>
      <c r="Y124" s="28">
        <f t="shared" si="6"/>
        <v>4.6695314972771379E-2</v>
      </c>
    </row>
    <row r="125" spans="1:25" x14ac:dyDescent="0.25">
      <c r="A125" s="29">
        <v>42181</v>
      </c>
      <c r="B125" s="30">
        <v>-0.02</v>
      </c>
      <c r="C125" s="30">
        <v>-0.32</v>
      </c>
      <c r="D125" s="30">
        <v>0.12</v>
      </c>
      <c r="E125" s="30">
        <v>-0.26</v>
      </c>
      <c r="F125" s="30">
        <v>0.32</v>
      </c>
      <c r="G125" s="30">
        <v>0</v>
      </c>
      <c r="H125" s="30">
        <v>0.13</v>
      </c>
      <c r="K125" s="28">
        <f t="shared" si="4"/>
        <v>-0.26</v>
      </c>
      <c r="L125" s="28">
        <v>1</v>
      </c>
      <c r="M125" s="28">
        <f t="shared" si="5"/>
        <v>-0.02</v>
      </c>
      <c r="N125" s="28">
        <f t="shared" si="5"/>
        <v>-0.32</v>
      </c>
      <c r="O125" s="28">
        <f t="shared" si="5"/>
        <v>0.12</v>
      </c>
      <c r="X125" s="28">
        <v>-0.18302223468104489</v>
      </c>
      <c r="Y125" s="28">
        <f t="shared" si="6"/>
        <v>-7.6977765318955116E-2</v>
      </c>
    </row>
    <row r="126" spans="1:25" x14ac:dyDescent="0.25">
      <c r="A126" s="29">
        <v>42184</v>
      </c>
      <c r="B126" s="30">
        <v>-2.1</v>
      </c>
      <c r="C126" s="30">
        <v>-2.15</v>
      </c>
      <c r="D126" s="30">
        <v>-1.93</v>
      </c>
      <c r="E126" s="30">
        <v>-2.23</v>
      </c>
      <c r="F126" s="30">
        <v>-1.85</v>
      </c>
      <c r="G126" s="30">
        <v>-2.11</v>
      </c>
      <c r="H126" s="30">
        <v>-1.95</v>
      </c>
      <c r="K126" s="28">
        <f t="shared" si="4"/>
        <v>-2.23</v>
      </c>
      <c r="L126" s="28">
        <v>1</v>
      </c>
      <c r="M126" s="28">
        <f t="shared" si="5"/>
        <v>-2.1</v>
      </c>
      <c r="N126" s="28">
        <f t="shared" si="5"/>
        <v>-2.15</v>
      </c>
      <c r="O126" s="28">
        <f t="shared" si="5"/>
        <v>-1.93</v>
      </c>
      <c r="X126" s="28">
        <v>-2.1228802504139752</v>
      </c>
      <c r="Y126" s="28">
        <f t="shared" si="6"/>
        <v>-0.10711974958602477</v>
      </c>
    </row>
    <row r="127" spans="1:25" x14ac:dyDescent="0.25">
      <c r="A127" s="29">
        <v>42185</v>
      </c>
      <c r="B127" s="30">
        <v>0.21</v>
      </c>
      <c r="C127" s="30">
        <v>0.45</v>
      </c>
      <c r="D127" s="30">
        <v>0.16</v>
      </c>
      <c r="E127" s="30">
        <v>0.33</v>
      </c>
      <c r="F127" s="30">
        <v>-0.11</v>
      </c>
      <c r="G127" s="30">
        <v>0.17</v>
      </c>
      <c r="H127" s="30">
        <v>0</v>
      </c>
      <c r="K127" s="28">
        <f t="shared" si="4"/>
        <v>0.33</v>
      </c>
      <c r="L127" s="28">
        <v>1</v>
      </c>
      <c r="M127" s="28">
        <f t="shared" si="5"/>
        <v>0.21</v>
      </c>
      <c r="N127" s="28">
        <f t="shared" si="5"/>
        <v>0.45</v>
      </c>
      <c r="O127" s="28">
        <f t="shared" si="5"/>
        <v>0.16</v>
      </c>
      <c r="X127" s="28">
        <v>0.32687062855932486</v>
      </c>
      <c r="Y127" s="28">
        <f t="shared" si="6"/>
        <v>3.1293714406751549E-3</v>
      </c>
    </row>
    <row r="128" spans="1:25" x14ac:dyDescent="0.25">
      <c r="A128" s="29">
        <v>42186</v>
      </c>
      <c r="B128" s="30">
        <v>0.8</v>
      </c>
      <c r="C128" s="30">
        <v>0.36</v>
      </c>
      <c r="D128" s="30">
        <v>0.56000000000000005</v>
      </c>
      <c r="E128" s="30">
        <v>0.8</v>
      </c>
      <c r="F128" s="30">
        <v>0.81</v>
      </c>
      <c r="G128" s="30">
        <v>0.5</v>
      </c>
      <c r="H128" s="30">
        <v>0.72</v>
      </c>
      <c r="K128" s="28">
        <f t="shared" si="4"/>
        <v>0.8</v>
      </c>
      <c r="L128" s="28">
        <v>1</v>
      </c>
      <c r="M128" s="28">
        <f t="shared" si="5"/>
        <v>0.8</v>
      </c>
      <c r="N128" s="28">
        <f t="shared" si="5"/>
        <v>0.36</v>
      </c>
      <c r="O128" s="28">
        <f t="shared" si="5"/>
        <v>0.56000000000000005</v>
      </c>
      <c r="X128" s="28">
        <v>0.60827883605736632</v>
      </c>
      <c r="Y128" s="28">
        <f t="shared" si="6"/>
        <v>0.19172116394263372</v>
      </c>
    </row>
    <row r="129" spans="1:25" x14ac:dyDescent="0.25">
      <c r="A129" s="29">
        <v>42187</v>
      </c>
      <c r="B129" s="30">
        <v>-0.09</v>
      </c>
      <c r="C129" s="30">
        <v>0.32</v>
      </c>
      <c r="D129" s="30">
        <v>0</v>
      </c>
      <c r="E129" s="30">
        <v>-0.13</v>
      </c>
      <c r="F129" s="30">
        <v>-0.11</v>
      </c>
      <c r="G129" s="30">
        <v>-7.0000000000000007E-2</v>
      </c>
      <c r="H129" s="30">
        <v>0.06</v>
      </c>
      <c r="K129" s="28">
        <f t="shared" si="4"/>
        <v>-0.13</v>
      </c>
      <c r="L129" s="28">
        <v>1</v>
      </c>
      <c r="M129" s="28">
        <f t="shared" si="5"/>
        <v>-0.09</v>
      </c>
      <c r="N129" s="28">
        <f t="shared" si="5"/>
        <v>0.32</v>
      </c>
      <c r="O129" s="28">
        <f t="shared" si="5"/>
        <v>0</v>
      </c>
      <c r="X129" s="28">
        <v>9.4135162592725044E-2</v>
      </c>
      <c r="Y129" s="28">
        <f t="shared" si="6"/>
        <v>-0.22413516259272503</v>
      </c>
    </row>
    <row r="130" spans="1:25" x14ac:dyDescent="0.25">
      <c r="A130" s="29">
        <v>42191</v>
      </c>
      <c r="B130" s="30">
        <v>-0.28000000000000003</v>
      </c>
      <c r="C130" s="30">
        <v>-0.36</v>
      </c>
      <c r="D130" s="30">
        <v>-0.88</v>
      </c>
      <c r="E130" s="30">
        <v>-0.33</v>
      </c>
      <c r="F130" s="30">
        <v>-0.43</v>
      </c>
      <c r="G130" s="30">
        <v>-0.56999999999999995</v>
      </c>
      <c r="H130" s="30">
        <v>-0.42</v>
      </c>
      <c r="K130" s="28">
        <f t="shared" si="4"/>
        <v>-0.33</v>
      </c>
      <c r="L130" s="28">
        <v>1</v>
      </c>
      <c r="M130" s="28">
        <f t="shared" si="5"/>
        <v>-0.28000000000000003</v>
      </c>
      <c r="N130" s="28">
        <f t="shared" si="5"/>
        <v>-0.36</v>
      </c>
      <c r="O130" s="28">
        <f t="shared" si="5"/>
        <v>-0.88</v>
      </c>
      <c r="X130" s="28">
        <v>-0.24137801302146678</v>
      </c>
      <c r="Y130" s="28">
        <f t="shared" si="6"/>
        <v>-8.862198697853324E-2</v>
      </c>
    </row>
    <row r="131" spans="1:25" x14ac:dyDescent="0.25">
      <c r="A131" s="29">
        <v>42192</v>
      </c>
      <c r="B131" s="30">
        <v>0.63</v>
      </c>
      <c r="C131" s="30">
        <v>0.61</v>
      </c>
      <c r="D131" s="30">
        <v>0.88</v>
      </c>
      <c r="E131" s="30">
        <v>0.53</v>
      </c>
      <c r="F131" s="30">
        <v>0.86</v>
      </c>
      <c r="G131" s="30">
        <v>0.3</v>
      </c>
      <c r="H131" s="30">
        <v>0.71</v>
      </c>
      <c r="K131" s="28">
        <f t="shared" ref="K131:K194" si="7">E131</f>
        <v>0.53</v>
      </c>
      <c r="L131" s="28">
        <v>1</v>
      </c>
      <c r="M131" s="28">
        <f t="shared" ref="M131:O194" si="8">B131</f>
        <v>0.63</v>
      </c>
      <c r="N131" s="28">
        <f t="shared" si="8"/>
        <v>0.61</v>
      </c>
      <c r="O131" s="28">
        <f t="shared" si="8"/>
        <v>0.88</v>
      </c>
      <c r="X131" s="28">
        <v>0.57965748515399751</v>
      </c>
      <c r="Y131" s="28">
        <f t="shared" ref="Y131:Y194" si="9">K131-X131</f>
        <v>-4.9657485153997483E-2</v>
      </c>
    </row>
    <row r="132" spans="1:25" x14ac:dyDescent="0.25">
      <c r="A132" s="29">
        <v>42193</v>
      </c>
      <c r="B132" s="30">
        <v>-1.68</v>
      </c>
      <c r="C132" s="30">
        <v>-1.45</v>
      </c>
      <c r="D132" s="30">
        <v>-1.55</v>
      </c>
      <c r="E132" s="30">
        <v>-1.59</v>
      </c>
      <c r="F132" s="30">
        <v>-1.1200000000000001</v>
      </c>
      <c r="G132" s="30">
        <v>-1.48</v>
      </c>
      <c r="H132" s="30">
        <v>-1.32</v>
      </c>
      <c r="K132" s="28">
        <f t="shared" si="7"/>
        <v>-1.59</v>
      </c>
      <c r="L132" s="28">
        <v>1</v>
      </c>
      <c r="M132" s="28">
        <f t="shared" si="8"/>
        <v>-1.68</v>
      </c>
      <c r="N132" s="28">
        <f t="shared" si="8"/>
        <v>-1.45</v>
      </c>
      <c r="O132" s="28">
        <f t="shared" si="8"/>
        <v>-1.55</v>
      </c>
      <c r="X132" s="28">
        <v>-1.5686226337689833</v>
      </c>
      <c r="Y132" s="28">
        <f t="shared" si="9"/>
        <v>-2.1377366231016826E-2</v>
      </c>
    </row>
    <row r="133" spans="1:25" x14ac:dyDescent="0.25">
      <c r="A133" s="29">
        <v>42194</v>
      </c>
      <c r="B133" s="30">
        <v>0.18</v>
      </c>
      <c r="C133" s="30">
        <v>0.12</v>
      </c>
      <c r="D133" s="30">
        <v>0.49</v>
      </c>
      <c r="E133" s="30">
        <v>7.0000000000000007E-2</v>
      </c>
      <c r="F133" s="30">
        <v>0.27</v>
      </c>
      <c r="G133" s="30">
        <v>0.03</v>
      </c>
      <c r="H133" s="30">
        <v>7.0000000000000007E-2</v>
      </c>
      <c r="K133" s="28">
        <f t="shared" si="7"/>
        <v>7.0000000000000007E-2</v>
      </c>
      <c r="L133" s="28">
        <v>1</v>
      </c>
      <c r="M133" s="28">
        <f t="shared" si="8"/>
        <v>0.18</v>
      </c>
      <c r="N133" s="28">
        <f t="shared" si="8"/>
        <v>0.12</v>
      </c>
      <c r="O133" s="28">
        <f t="shared" si="8"/>
        <v>0.49</v>
      </c>
      <c r="X133" s="28">
        <v>0.10817221427407589</v>
      </c>
      <c r="Y133" s="28">
        <f t="shared" si="9"/>
        <v>-3.8172214274075883E-2</v>
      </c>
    </row>
    <row r="134" spans="1:25" x14ac:dyDescent="0.25">
      <c r="A134" s="29">
        <v>42195</v>
      </c>
      <c r="B134" s="30">
        <v>1.26</v>
      </c>
      <c r="C134" s="30">
        <v>1.34</v>
      </c>
      <c r="D134" s="30">
        <v>0.88</v>
      </c>
      <c r="E134" s="30">
        <v>1.34</v>
      </c>
      <c r="F134" s="30">
        <v>1.4</v>
      </c>
      <c r="G134" s="30">
        <v>0.95</v>
      </c>
      <c r="H134" s="30">
        <v>1.24</v>
      </c>
      <c r="K134" s="28">
        <f t="shared" si="7"/>
        <v>1.34</v>
      </c>
      <c r="L134" s="28">
        <v>1</v>
      </c>
      <c r="M134" s="28">
        <f t="shared" si="8"/>
        <v>1.26</v>
      </c>
      <c r="N134" s="28">
        <f t="shared" si="8"/>
        <v>1.34</v>
      </c>
      <c r="O134" s="28">
        <f t="shared" si="8"/>
        <v>0.88</v>
      </c>
      <c r="X134" s="28">
        <v>1.3296172176449192</v>
      </c>
      <c r="Y134" s="28">
        <f t="shared" si="9"/>
        <v>1.0382782355080833E-2</v>
      </c>
    </row>
    <row r="135" spans="1:25" x14ac:dyDescent="0.25">
      <c r="A135" s="29">
        <v>42198</v>
      </c>
      <c r="B135" s="30">
        <v>1.1000000000000001</v>
      </c>
      <c r="C135" s="30">
        <v>1.17</v>
      </c>
      <c r="D135" s="30">
        <v>0.96</v>
      </c>
      <c r="E135" s="30">
        <v>1.33</v>
      </c>
      <c r="F135" s="30">
        <v>0.64</v>
      </c>
      <c r="G135" s="30">
        <v>0.64</v>
      </c>
      <c r="H135" s="30">
        <v>0.87</v>
      </c>
      <c r="K135" s="28">
        <f t="shared" si="7"/>
        <v>1.33</v>
      </c>
      <c r="L135" s="28">
        <v>1</v>
      </c>
      <c r="M135" s="28">
        <f t="shared" si="8"/>
        <v>1.1000000000000001</v>
      </c>
      <c r="N135" s="28">
        <f t="shared" si="8"/>
        <v>1.17</v>
      </c>
      <c r="O135" s="28">
        <f t="shared" si="8"/>
        <v>0.96</v>
      </c>
      <c r="X135" s="28">
        <v>1.1364436416043404</v>
      </c>
      <c r="Y135" s="28">
        <f t="shared" si="9"/>
        <v>0.19355635839565966</v>
      </c>
    </row>
    <row r="136" spans="1:25" x14ac:dyDescent="0.25">
      <c r="A136" s="29">
        <v>42199</v>
      </c>
      <c r="B136" s="30">
        <v>0.43</v>
      </c>
      <c r="C136" s="30">
        <v>0.48</v>
      </c>
      <c r="D136" s="30">
        <v>0.43</v>
      </c>
      <c r="E136" s="30">
        <v>0.46</v>
      </c>
      <c r="F136" s="30">
        <v>0.21</v>
      </c>
      <c r="G136" s="30">
        <v>0.17</v>
      </c>
      <c r="H136" s="30">
        <v>0.42</v>
      </c>
      <c r="K136" s="28">
        <f t="shared" si="7"/>
        <v>0.46</v>
      </c>
      <c r="L136" s="28">
        <v>1</v>
      </c>
      <c r="M136" s="28">
        <f t="shared" si="8"/>
        <v>0.43</v>
      </c>
      <c r="N136" s="28">
        <f t="shared" si="8"/>
        <v>0.48</v>
      </c>
      <c r="O136" s="28">
        <f t="shared" si="8"/>
        <v>0.43</v>
      </c>
      <c r="X136" s="28">
        <v>0.44701386440392188</v>
      </c>
      <c r="Y136" s="28">
        <f t="shared" si="9"/>
        <v>1.2986135596078141E-2</v>
      </c>
    </row>
    <row r="137" spans="1:25" x14ac:dyDescent="0.25">
      <c r="A137" s="29">
        <v>42200</v>
      </c>
      <c r="B137" s="30">
        <v>-0.03</v>
      </c>
      <c r="C137" s="30">
        <v>-0.12</v>
      </c>
      <c r="D137" s="30">
        <v>-0.16</v>
      </c>
      <c r="E137" s="30">
        <v>0</v>
      </c>
      <c r="F137" s="30">
        <v>-0.37</v>
      </c>
      <c r="G137" s="30">
        <v>-0.6</v>
      </c>
      <c r="H137" s="30">
        <v>-0.16</v>
      </c>
      <c r="K137" s="28">
        <f t="shared" si="7"/>
        <v>0</v>
      </c>
      <c r="L137" s="28">
        <v>1</v>
      </c>
      <c r="M137" s="28">
        <f t="shared" si="8"/>
        <v>-0.03</v>
      </c>
      <c r="N137" s="28">
        <f t="shared" si="8"/>
        <v>-0.12</v>
      </c>
      <c r="O137" s="28">
        <f t="shared" si="8"/>
        <v>-0.16</v>
      </c>
      <c r="X137" s="28">
        <v>-5.8304456693627174E-2</v>
      </c>
      <c r="Y137" s="28">
        <f t="shared" si="9"/>
        <v>5.8304456693627174E-2</v>
      </c>
    </row>
    <row r="138" spans="1:25" x14ac:dyDescent="0.25">
      <c r="A138" s="29">
        <v>42201</v>
      </c>
      <c r="B138" s="30">
        <v>0.8</v>
      </c>
      <c r="C138" s="30">
        <v>1.03</v>
      </c>
      <c r="D138" s="30">
        <v>0.67</v>
      </c>
      <c r="E138" s="30">
        <v>0.78</v>
      </c>
      <c r="F138" s="30">
        <v>0.79</v>
      </c>
      <c r="G138" s="30">
        <v>0.27</v>
      </c>
      <c r="H138" s="30">
        <v>0.77</v>
      </c>
      <c r="K138" s="28">
        <f t="shared" si="7"/>
        <v>0.78</v>
      </c>
      <c r="L138" s="28">
        <v>1</v>
      </c>
      <c r="M138" s="28">
        <f t="shared" si="8"/>
        <v>0.8</v>
      </c>
      <c r="N138" s="28">
        <f t="shared" si="8"/>
        <v>1.03</v>
      </c>
      <c r="O138" s="28">
        <f t="shared" si="8"/>
        <v>0.67</v>
      </c>
      <c r="X138" s="28">
        <v>0.91530154030296185</v>
      </c>
      <c r="Y138" s="28">
        <f t="shared" si="9"/>
        <v>-0.13530154030296182</v>
      </c>
    </row>
    <row r="139" spans="1:25" x14ac:dyDescent="0.25">
      <c r="A139" s="29">
        <v>42202</v>
      </c>
      <c r="B139" s="30">
        <v>0.08</v>
      </c>
      <c r="C139" s="30">
        <v>0.51</v>
      </c>
      <c r="D139" s="30">
        <v>-0.43</v>
      </c>
      <c r="E139" s="30">
        <v>0.45</v>
      </c>
      <c r="F139" s="30">
        <v>-0.52</v>
      </c>
      <c r="G139" s="30">
        <v>-0.67</v>
      </c>
      <c r="H139" s="30">
        <v>-0.38</v>
      </c>
      <c r="K139" s="28">
        <f t="shared" si="7"/>
        <v>0.45</v>
      </c>
      <c r="L139" s="28">
        <v>1</v>
      </c>
      <c r="M139" s="28">
        <f t="shared" si="8"/>
        <v>0.08</v>
      </c>
      <c r="N139" s="28">
        <f t="shared" si="8"/>
        <v>0.51</v>
      </c>
      <c r="O139" s="28">
        <f t="shared" si="8"/>
        <v>-0.43</v>
      </c>
      <c r="X139" s="28">
        <v>0.34734922841634686</v>
      </c>
      <c r="Y139" s="28">
        <f t="shared" si="9"/>
        <v>0.10265077158365316</v>
      </c>
    </row>
    <row r="140" spans="1:25" x14ac:dyDescent="0.25">
      <c r="A140" s="29">
        <v>42205</v>
      </c>
      <c r="B140" s="30">
        <v>0.05</v>
      </c>
      <c r="C140" s="30">
        <v>0.39</v>
      </c>
      <c r="D140" s="30">
        <v>-0.16</v>
      </c>
      <c r="E140" s="30">
        <v>0.19</v>
      </c>
      <c r="F140" s="30">
        <v>0.05</v>
      </c>
      <c r="G140" s="30">
        <v>-0.47</v>
      </c>
      <c r="H140" s="30">
        <v>-0.1</v>
      </c>
      <c r="K140" s="28">
        <f t="shared" si="7"/>
        <v>0.19</v>
      </c>
      <c r="L140" s="28">
        <v>1</v>
      </c>
      <c r="M140" s="28">
        <f t="shared" si="8"/>
        <v>0.05</v>
      </c>
      <c r="N140" s="28">
        <f t="shared" si="8"/>
        <v>0.39</v>
      </c>
      <c r="O140" s="28">
        <f t="shared" si="8"/>
        <v>-0.16</v>
      </c>
      <c r="X140" s="28">
        <v>0.23678794705854711</v>
      </c>
      <c r="Y140" s="28">
        <f t="shared" si="9"/>
        <v>-4.6787947058547108E-2</v>
      </c>
    </row>
    <row r="141" spans="1:25" x14ac:dyDescent="0.25">
      <c r="A141" s="29">
        <v>42206</v>
      </c>
      <c r="B141" s="30">
        <v>-0.4</v>
      </c>
      <c r="C141" s="30">
        <v>-0.27</v>
      </c>
      <c r="D141" s="30">
        <v>-0.55000000000000004</v>
      </c>
      <c r="E141" s="30">
        <v>-0.45</v>
      </c>
      <c r="F141" s="30">
        <v>-0.37</v>
      </c>
      <c r="G141" s="30">
        <v>-0.34</v>
      </c>
      <c r="H141" s="30">
        <v>-0.64</v>
      </c>
      <c r="K141" s="28">
        <f t="shared" si="7"/>
        <v>-0.45</v>
      </c>
      <c r="L141" s="28">
        <v>1</v>
      </c>
      <c r="M141" s="28">
        <f t="shared" si="8"/>
        <v>-0.4</v>
      </c>
      <c r="N141" s="28">
        <f t="shared" si="8"/>
        <v>-0.27</v>
      </c>
      <c r="O141" s="28">
        <f t="shared" si="8"/>
        <v>-0.55000000000000004</v>
      </c>
      <c r="X141" s="28">
        <v>-0.31611590153145946</v>
      </c>
      <c r="Y141" s="28">
        <f t="shared" si="9"/>
        <v>-0.13388409846854055</v>
      </c>
    </row>
    <row r="142" spans="1:25" x14ac:dyDescent="0.25">
      <c r="A142" s="29">
        <v>42207</v>
      </c>
      <c r="B142" s="30">
        <v>-0.18</v>
      </c>
      <c r="C142" s="30">
        <v>-0.51</v>
      </c>
      <c r="D142" s="30">
        <v>0</v>
      </c>
      <c r="E142" s="30">
        <v>-0.52</v>
      </c>
      <c r="F142" s="30">
        <v>0.05</v>
      </c>
      <c r="G142" s="30">
        <v>0.03</v>
      </c>
      <c r="H142" s="30">
        <v>-0.42</v>
      </c>
      <c r="K142" s="28">
        <f t="shared" si="7"/>
        <v>-0.52</v>
      </c>
      <c r="L142" s="28">
        <v>1</v>
      </c>
      <c r="M142" s="28">
        <f t="shared" si="8"/>
        <v>-0.18</v>
      </c>
      <c r="N142" s="28">
        <f t="shared" si="8"/>
        <v>-0.51</v>
      </c>
      <c r="O142" s="28">
        <f t="shared" si="8"/>
        <v>0</v>
      </c>
      <c r="X142" s="28">
        <v>-0.36057032420617252</v>
      </c>
      <c r="Y142" s="28">
        <f t="shared" si="9"/>
        <v>-0.1594296757938275</v>
      </c>
    </row>
    <row r="143" spans="1:25" x14ac:dyDescent="0.25">
      <c r="A143" s="29">
        <v>42208</v>
      </c>
      <c r="B143" s="30">
        <v>-0.56000000000000005</v>
      </c>
      <c r="C143" s="30">
        <v>-0.63</v>
      </c>
      <c r="D143" s="30">
        <v>-0.63</v>
      </c>
      <c r="E143" s="30">
        <v>-0.71</v>
      </c>
      <c r="F143" s="30">
        <v>-0.53</v>
      </c>
      <c r="G143" s="30">
        <v>-0.72</v>
      </c>
      <c r="H143" s="30">
        <v>-0.48</v>
      </c>
      <c r="K143" s="28">
        <f t="shared" si="7"/>
        <v>-0.71</v>
      </c>
      <c r="L143" s="28">
        <v>1</v>
      </c>
      <c r="M143" s="28">
        <f t="shared" si="8"/>
        <v>-0.56000000000000005</v>
      </c>
      <c r="N143" s="28">
        <f t="shared" si="8"/>
        <v>-0.63</v>
      </c>
      <c r="O143" s="28">
        <f t="shared" si="8"/>
        <v>-0.63</v>
      </c>
      <c r="X143" s="28">
        <v>-0.58012339730999951</v>
      </c>
      <c r="Y143" s="28">
        <f t="shared" si="9"/>
        <v>-0.12987660269000045</v>
      </c>
    </row>
    <row r="144" spans="1:25" x14ac:dyDescent="0.25">
      <c r="A144" s="29">
        <v>42209</v>
      </c>
      <c r="B144" s="30">
        <v>-1.04</v>
      </c>
      <c r="C144" s="30">
        <v>-0.75</v>
      </c>
      <c r="D144" s="30">
        <v>-1.31</v>
      </c>
      <c r="E144" s="30">
        <v>-1.24</v>
      </c>
      <c r="F144" s="30">
        <v>-0.16</v>
      </c>
      <c r="G144" s="30">
        <v>-0.69</v>
      </c>
      <c r="H144" s="30">
        <v>-0.97</v>
      </c>
      <c r="K144" s="28">
        <f t="shared" si="7"/>
        <v>-1.24</v>
      </c>
      <c r="L144" s="28">
        <v>1</v>
      </c>
      <c r="M144" s="28">
        <f t="shared" si="8"/>
        <v>-1.04</v>
      </c>
      <c r="N144" s="28">
        <f t="shared" si="8"/>
        <v>-0.75</v>
      </c>
      <c r="O144" s="28">
        <f t="shared" si="8"/>
        <v>-1.31</v>
      </c>
      <c r="X144" s="28">
        <v>-0.85692127301206633</v>
      </c>
      <c r="Y144" s="28">
        <f t="shared" si="9"/>
        <v>-0.38307872698793366</v>
      </c>
    </row>
    <row r="145" spans="1:25" x14ac:dyDescent="0.25">
      <c r="A145" s="29">
        <v>42212</v>
      </c>
      <c r="B145" s="30">
        <v>-0.57999999999999996</v>
      </c>
      <c r="C145" s="30">
        <v>-0.67</v>
      </c>
      <c r="D145" s="30">
        <v>-0.61</v>
      </c>
      <c r="E145" s="30">
        <v>-0.59</v>
      </c>
      <c r="F145" s="30">
        <v>-0.43</v>
      </c>
      <c r="G145" s="30">
        <v>-0.69</v>
      </c>
      <c r="H145" s="30">
        <v>-0.46</v>
      </c>
      <c r="K145" s="28">
        <f t="shared" si="7"/>
        <v>-0.59</v>
      </c>
      <c r="L145" s="28">
        <v>1</v>
      </c>
      <c r="M145" s="28">
        <f t="shared" si="8"/>
        <v>-0.57999999999999996</v>
      </c>
      <c r="N145" s="28">
        <f t="shared" si="8"/>
        <v>-0.67</v>
      </c>
      <c r="O145" s="28">
        <f t="shared" si="8"/>
        <v>-0.61</v>
      </c>
      <c r="X145" s="28">
        <v>-0.6145102916395162</v>
      </c>
      <c r="Y145" s="28">
        <f t="shared" si="9"/>
        <v>2.4510291639516235E-2</v>
      </c>
    </row>
    <row r="146" spans="1:25" x14ac:dyDescent="0.25">
      <c r="A146" s="29">
        <v>42213</v>
      </c>
      <c r="B146" s="30">
        <v>1.23</v>
      </c>
      <c r="C146" s="30">
        <v>1.28</v>
      </c>
      <c r="D146" s="30">
        <v>1.38</v>
      </c>
      <c r="E146" s="30">
        <v>1.2</v>
      </c>
      <c r="F146" s="30">
        <v>0.96</v>
      </c>
      <c r="G146" s="30">
        <v>0.91</v>
      </c>
      <c r="H146" s="30">
        <v>1.08</v>
      </c>
      <c r="K146" s="28">
        <f t="shared" si="7"/>
        <v>1.2</v>
      </c>
      <c r="L146" s="28">
        <v>1</v>
      </c>
      <c r="M146" s="28">
        <f t="shared" si="8"/>
        <v>1.23</v>
      </c>
      <c r="N146" s="28">
        <f t="shared" si="8"/>
        <v>1.28</v>
      </c>
      <c r="O146" s="28">
        <f t="shared" si="8"/>
        <v>1.38</v>
      </c>
      <c r="X146" s="28">
        <v>1.2188071407665455</v>
      </c>
      <c r="Y146" s="28">
        <f t="shared" si="9"/>
        <v>-1.8807140766545549E-2</v>
      </c>
    </row>
    <row r="147" spans="1:25" x14ac:dyDescent="0.25">
      <c r="A147" s="29">
        <v>42214</v>
      </c>
      <c r="B147" s="30">
        <v>0.69</v>
      </c>
      <c r="C147" s="30">
        <v>0.67</v>
      </c>
      <c r="D147" s="30">
        <v>0.72</v>
      </c>
      <c r="E147" s="30">
        <v>0.66</v>
      </c>
      <c r="F147" s="30">
        <v>0.69</v>
      </c>
      <c r="G147" s="30">
        <v>0.86</v>
      </c>
      <c r="H147" s="30">
        <v>0.91</v>
      </c>
      <c r="K147" s="28">
        <f t="shared" si="7"/>
        <v>0.66</v>
      </c>
      <c r="L147" s="28">
        <v>1</v>
      </c>
      <c r="M147" s="28">
        <f t="shared" si="8"/>
        <v>0.69</v>
      </c>
      <c r="N147" s="28">
        <f t="shared" si="8"/>
        <v>0.67</v>
      </c>
      <c r="O147" s="28">
        <f t="shared" si="8"/>
        <v>0.72</v>
      </c>
      <c r="X147" s="28">
        <v>0.66668427089730675</v>
      </c>
      <c r="Y147" s="28">
        <f t="shared" si="9"/>
        <v>-6.6842708973067211E-3</v>
      </c>
    </row>
    <row r="148" spans="1:25" x14ac:dyDescent="0.25">
      <c r="A148" s="29">
        <v>42215</v>
      </c>
      <c r="B148" s="30">
        <v>0.02</v>
      </c>
      <c r="C148" s="30">
        <v>0.08</v>
      </c>
      <c r="D148" s="30">
        <v>0.08</v>
      </c>
      <c r="E148" s="30">
        <v>0.13</v>
      </c>
      <c r="F148" s="30">
        <v>0.26</v>
      </c>
      <c r="G148" s="30">
        <v>0.21</v>
      </c>
      <c r="H148" s="30">
        <v>0.16</v>
      </c>
      <c r="K148" s="28">
        <f t="shared" si="7"/>
        <v>0.13</v>
      </c>
      <c r="L148" s="28">
        <v>1</v>
      </c>
      <c r="M148" s="28">
        <f t="shared" si="8"/>
        <v>0.02</v>
      </c>
      <c r="N148" s="28">
        <f t="shared" si="8"/>
        <v>0.08</v>
      </c>
      <c r="O148" s="28">
        <f t="shared" si="8"/>
        <v>0.08</v>
      </c>
      <c r="X148" s="28">
        <v>3.9010053196971657E-2</v>
      </c>
      <c r="Y148" s="28">
        <f t="shared" si="9"/>
        <v>9.0989946803028354E-2</v>
      </c>
    </row>
    <row r="149" spans="1:25" x14ac:dyDescent="0.25">
      <c r="A149" s="29">
        <v>42216</v>
      </c>
      <c r="B149" s="30">
        <v>-0.15</v>
      </c>
      <c r="C149" s="30">
        <v>-0.12</v>
      </c>
      <c r="D149" s="30">
        <v>-0.28000000000000003</v>
      </c>
      <c r="E149" s="30">
        <v>0.13</v>
      </c>
      <c r="F149" s="30">
        <v>0.21</v>
      </c>
      <c r="G149" s="30">
        <v>-7.0000000000000007E-2</v>
      </c>
      <c r="H149" s="30">
        <v>-0.16</v>
      </c>
      <c r="K149" s="28">
        <f t="shared" si="7"/>
        <v>0.13</v>
      </c>
      <c r="L149" s="28">
        <v>1</v>
      </c>
      <c r="M149" s="28">
        <f t="shared" si="8"/>
        <v>-0.15</v>
      </c>
      <c r="N149" s="28">
        <f t="shared" si="8"/>
        <v>-0.12</v>
      </c>
      <c r="O149" s="28">
        <f t="shared" si="8"/>
        <v>-0.28000000000000003</v>
      </c>
      <c r="X149" s="28">
        <v>-0.11943697699652367</v>
      </c>
      <c r="Y149" s="28">
        <f t="shared" si="9"/>
        <v>0.24943697699652367</v>
      </c>
    </row>
    <row r="150" spans="1:25" x14ac:dyDescent="0.25">
      <c r="A150" s="29">
        <v>42219</v>
      </c>
      <c r="B150" s="30">
        <v>-0.34</v>
      </c>
      <c r="C150" s="30">
        <v>-0.31</v>
      </c>
      <c r="D150" s="30">
        <v>-0.88</v>
      </c>
      <c r="E150" s="30">
        <v>-0.33</v>
      </c>
      <c r="F150" s="30">
        <v>0</v>
      </c>
      <c r="G150" s="30">
        <v>-0.34</v>
      </c>
      <c r="H150" s="30">
        <v>-0.22</v>
      </c>
      <c r="K150" s="28">
        <f t="shared" si="7"/>
        <v>-0.33</v>
      </c>
      <c r="L150" s="28">
        <v>1</v>
      </c>
      <c r="M150" s="28">
        <f t="shared" si="8"/>
        <v>-0.34</v>
      </c>
      <c r="N150" s="28">
        <f t="shared" si="8"/>
        <v>-0.31</v>
      </c>
      <c r="O150" s="28">
        <f t="shared" si="8"/>
        <v>-0.88</v>
      </c>
      <c r="X150" s="28">
        <v>-0.25555887548494027</v>
      </c>
      <c r="Y150" s="28">
        <f t="shared" si="9"/>
        <v>-7.4441124515059742E-2</v>
      </c>
    </row>
    <row r="151" spans="1:25" x14ac:dyDescent="0.25">
      <c r="A151" s="29">
        <v>42220</v>
      </c>
      <c r="B151" s="30">
        <v>-0.2</v>
      </c>
      <c r="C151" s="30">
        <v>0.04</v>
      </c>
      <c r="D151" s="30">
        <v>0.12</v>
      </c>
      <c r="E151" s="30">
        <v>-0.2</v>
      </c>
      <c r="F151" s="30">
        <v>-0.1</v>
      </c>
      <c r="G151" s="30">
        <v>0.27</v>
      </c>
      <c r="H151" s="30">
        <v>-0.23</v>
      </c>
      <c r="K151" s="28">
        <f t="shared" si="7"/>
        <v>-0.2</v>
      </c>
      <c r="L151" s="28">
        <v>1</v>
      </c>
      <c r="M151" s="28">
        <f t="shared" si="8"/>
        <v>-0.2</v>
      </c>
      <c r="N151" s="28">
        <f t="shared" si="8"/>
        <v>0.04</v>
      </c>
      <c r="O151" s="28">
        <f t="shared" si="8"/>
        <v>0.12</v>
      </c>
      <c r="X151" s="28">
        <v>-0.12498893195900747</v>
      </c>
      <c r="Y151" s="28">
        <f t="shared" si="9"/>
        <v>-7.5011068040992543E-2</v>
      </c>
    </row>
    <row r="152" spans="1:25" x14ac:dyDescent="0.25">
      <c r="A152" s="29">
        <v>42221</v>
      </c>
      <c r="B152" s="30">
        <v>0.33</v>
      </c>
      <c r="C152" s="30">
        <v>0.31</v>
      </c>
      <c r="D152" s="30">
        <v>0.36</v>
      </c>
      <c r="E152" s="30">
        <v>0.52</v>
      </c>
      <c r="F152" s="30">
        <v>0.52</v>
      </c>
      <c r="G152" s="30">
        <v>0</v>
      </c>
      <c r="H152" s="30">
        <v>0.48</v>
      </c>
      <c r="K152" s="28">
        <f t="shared" si="7"/>
        <v>0.52</v>
      </c>
      <c r="L152" s="28">
        <v>1</v>
      </c>
      <c r="M152" s="28">
        <f t="shared" si="8"/>
        <v>0.33</v>
      </c>
      <c r="N152" s="28">
        <f t="shared" si="8"/>
        <v>0.31</v>
      </c>
      <c r="O152" s="28">
        <f t="shared" si="8"/>
        <v>0.36</v>
      </c>
      <c r="X152" s="28">
        <v>0.31087089836726101</v>
      </c>
      <c r="Y152" s="28">
        <f t="shared" si="9"/>
        <v>0.20912910163273901</v>
      </c>
    </row>
    <row r="153" spans="1:25" x14ac:dyDescent="0.25">
      <c r="A153" s="29">
        <v>42222</v>
      </c>
      <c r="B153" s="30">
        <v>-0.82</v>
      </c>
      <c r="C153" s="30">
        <v>-1.06</v>
      </c>
      <c r="D153" s="30">
        <v>-0.36</v>
      </c>
      <c r="E153" s="30">
        <v>-1.24</v>
      </c>
      <c r="F153" s="30">
        <v>-0.36</v>
      </c>
      <c r="G153" s="30">
        <v>-0.75</v>
      </c>
      <c r="H153" s="30">
        <v>-0.48</v>
      </c>
      <c r="K153" s="28">
        <f t="shared" si="7"/>
        <v>-1.24</v>
      </c>
      <c r="L153" s="28">
        <v>1</v>
      </c>
      <c r="M153" s="28">
        <f t="shared" si="8"/>
        <v>-0.82</v>
      </c>
      <c r="N153" s="28">
        <f t="shared" si="8"/>
        <v>-1.06</v>
      </c>
      <c r="O153" s="28">
        <f t="shared" si="8"/>
        <v>-0.36</v>
      </c>
      <c r="X153" s="28">
        <v>-0.98530927782420807</v>
      </c>
      <c r="Y153" s="28">
        <f t="shared" si="9"/>
        <v>-0.25469072217579192</v>
      </c>
    </row>
    <row r="154" spans="1:25" x14ac:dyDescent="0.25">
      <c r="A154" s="29">
        <v>42223</v>
      </c>
      <c r="B154" s="30">
        <v>-0.19</v>
      </c>
      <c r="C154" s="30">
        <v>-0.32</v>
      </c>
      <c r="D154" s="30">
        <v>-0.44</v>
      </c>
      <c r="E154" s="30">
        <v>-0.2</v>
      </c>
      <c r="F154" s="30">
        <v>-0.05</v>
      </c>
      <c r="G154" s="30">
        <v>-0.34</v>
      </c>
      <c r="H154" s="30">
        <v>-0.39</v>
      </c>
      <c r="K154" s="28">
        <f t="shared" si="7"/>
        <v>-0.2</v>
      </c>
      <c r="L154" s="28">
        <v>1</v>
      </c>
      <c r="M154" s="28">
        <f t="shared" si="8"/>
        <v>-0.19</v>
      </c>
      <c r="N154" s="28">
        <f t="shared" si="8"/>
        <v>-0.32</v>
      </c>
      <c r="O154" s="28">
        <f t="shared" si="8"/>
        <v>-0.44</v>
      </c>
      <c r="X154" s="28">
        <v>-0.22047856014603773</v>
      </c>
      <c r="Y154" s="28">
        <f t="shared" si="9"/>
        <v>2.0478560146037716E-2</v>
      </c>
    </row>
    <row r="155" spans="1:25" x14ac:dyDescent="0.25">
      <c r="A155" s="29">
        <v>42226</v>
      </c>
      <c r="B155" s="30">
        <v>1.26</v>
      </c>
      <c r="C155" s="30">
        <v>1.1499999999999999</v>
      </c>
      <c r="D155" s="30">
        <v>1.45</v>
      </c>
      <c r="E155" s="30">
        <v>1.25</v>
      </c>
      <c r="F155" s="30">
        <v>0.94</v>
      </c>
      <c r="G155" s="30">
        <v>1.63</v>
      </c>
      <c r="H155" s="30">
        <v>1.3</v>
      </c>
      <c r="K155" s="28">
        <f t="shared" si="7"/>
        <v>1.25</v>
      </c>
      <c r="L155" s="28">
        <v>1</v>
      </c>
      <c r="M155" s="28">
        <f t="shared" si="8"/>
        <v>1.26</v>
      </c>
      <c r="N155" s="28">
        <f t="shared" si="8"/>
        <v>1.1499999999999999</v>
      </c>
      <c r="O155" s="28">
        <f t="shared" si="8"/>
        <v>1.45</v>
      </c>
      <c r="X155" s="28">
        <v>1.1667881769912298</v>
      </c>
      <c r="Y155" s="28">
        <f t="shared" si="9"/>
        <v>8.3211823008770169E-2</v>
      </c>
    </row>
    <row r="156" spans="1:25" x14ac:dyDescent="0.25">
      <c r="A156" s="29">
        <v>42227</v>
      </c>
      <c r="B156" s="30">
        <v>-0.9</v>
      </c>
      <c r="C156" s="30">
        <v>-0.82</v>
      </c>
      <c r="D156" s="30">
        <v>-0.83</v>
      </c>
      <c r="E156" s="30">
        <v>-0.91</v>
      </c>
      <c r="F156" s="30">
        <v>-0.73</v>
      </c>
      <c r="G156" s="30">
        <v>-0.75</v>
      </c>
      <c r="H156" s="30">
        <v>-0.9</v>
      </c>
      <c r="K156" s="28">
        <f t="shared" si="7"/>
        <v>-0.91</v>
      </c>
      <c r="L156" s="28">
        <v>1</v>
      </c>
      <c r="M156" s="28">
        <f t="shared" si="8"/>
        <v>-0.9</v>
      </c>
      <c r="N156" s="28">
        <f t="shared" si="8"/>
        <v>-0.82</v>
      </c>
      <c r="O156" s="28">
        <f t="shared" si="8"/>
        <v>-0.83</v>
      </c>
      <c r="X156" s="28">
        <v>-0.86197233864779088</v>
      </c>
      <c r="Y156" s="28">
        <f t="shared" si="9"/>
        <v>-4.802766135220915E-2</v>
      </c>
    </row>
    <row r="157" spans="1:25" x14ac:dyDescent="0.25">
      <c r="A157" s="29">
        <v>42228</v>
      </c>
      <c r="B157" s="30">
        <v>0.12</v>
      </c>
      <c r="C157" s="30">
        <v>-0.04</v>
      </c>
      <c r="D157" s="30">
        <v>-0.2</v>
      </c>
      <c r="E157" s="30">
        <v>7.0000000000000007E-2</v>
      </c>
      <c r="F157" s="30">
        <v>-0.21</v>
      </c>
      <c r="G157" s="30">
        <v>0.24</v>
      </c>
      <c r="H157" s="30">
        <v>0.19</v>
      </c>
      <c r="K157" s="28">
        <f t="shared" si="7"/>
        <v>7.0000000000000007E-2</v>
      </c>
      <c r="L157" s="28">
        <v>1</v>
      </c>
      <c r="M157" s="28">
        <f t="shared" si="8"/>
        <v>0.12</v>
      </c>
      <c r="N157" s="28">
        <f t="shared" si="8"/>
        <v>-0.04</v>
      </c>
      <c r="O157" s="28">
        <f t="shared" si="8"/>
        <v>-0.2</v>
      </c>
      <c r="X157" s="28">
        <v>8.0369754070545307E-2</v>
      </c>
      <c r="Y157" s="28">
        <f t="shared" si="9"/>
        <v>-1.0369754070545301E-2</v>
      </c>
    </row>
    <row r="158" spans="1:25" x14ac:dyDescent="0.25">
      <c r="A158" s="29">
        <v>42229</v>
      </c>
      <c r="B158" s="30">
        <v>-0.12</v>
      </c>
      <c r="C158" s="30">
        <v>0.08</v>
      </c>
      <c r="D158" s="30">
        <v>0.04</v>
      </c>
      <c r="E158" s="30">
        <v>-0.13</v>
      </c>
      <c r="F158" s="30">
        <v>-0.1</v>
      </c>
      <c r="G158" s="30">
        <v>-0.48</v>
      </c>
      <c r="H158" s="30">
        <v>-0.19</v>
      </c>
      <c r="K158" s="28">
        <f t="shared" si="7"/>
        <v>-0.13</v>
      </c>
      <c r="L158" s="28">
        <v>1</v>
      </c>
      <c r="M158" s="28">
        <f t="shared" si="8"/>
        <v>-0.12</v>
      </c>
      <c r="N158" s="28">
        <f t="shared" si="8"/>
        <v>0.08</v>
      </c>
      <c r="O158" s="28">
        <f t="shared" si="8"/>
        <v>0.04</v>
      </c>
      <c r="X158" s="28">
        <v>-4.491329184805988E-2</v>
      </c>
      <c r="Y158" s="28">
        <f t="shared" si="9"/>
        <v>-8.5086708151940124E-2</v>
      </c>
    </row>
    <row r="159" spans="1:25" x14ac:dyDescent="0.25">
      <c r="A159" s="29">
        <v>42230</v>
      </c>
      <c r="B159" s="30">
        <v>0.36</v>
      </c>
      <c r="C159" s="30">
        <v>0.44</v>
      </c>
      <c r="D159" s="30">
        <v>0</v>
      </c>
      <c r="E159" s="30">
        <v>0.2</v>
      </c>
      <c r="F159" s="30">
        <v>0.57999999999999996</v>
      </c>
      <c r="G159" s="30">
        <v>0.55000000000000004</v>
      </c>
      <c r="H159" s="30">
        <v>0.42</v>
      </c>
      <c r="K159" s="28">
        <f t="shared" si="7"/>
        <v>0.2</v>
      </c>
      <c r="L159" s="28">
        <v>1</v>
      </c>
      <c r="M159" s="28">
        <f t="shared" si="8"/>
        <v>0.36</v>
      </c>
      <c r="N159" s="28">
        <f t="shared" si="8"/>
        <v>0.44</v>
      </c>
      <c r="O159" s="28">
        <f t="shared" si="8"/>
        <v>0</v>
      </c>
      <c r="X159" s="28">
        <v>0.437563372048141</v>
      </c>
      <c r="Y159" s="28">
        <f t="shared" si="9"/>
        <v>-0.23756337204814099</v>
      </c>
    </row>
    <row r="160" spans="1:25" x14ac:dyDescent="0.25">
      <c r="A160" s="29">
        <v>42233</v>
      </c>
      <c r="B160" s="30">
        <v>0.56000000000000005</v>
      </c>
      <c r="C160" s="30">
        <v>0.67</v>
      </c>
      <c r="D160" s="30">
        <v>0.8</v>
      </c>
      <c r="E160" s="30">
        <v>0.79</v>
      </c>
      <c r="F160" s="30">
        <v>0.16</v>
      </c>
      <c r="G160" s="30">
        <v>0.44</v>
      </c>
      <c r="H160" s="30">
        <v>0.35</v>
      </c>
      <c r="K160" s="28">
        <f t="shared" si="7"/>
        <v>0.79</v>
      </c>
      <c r="L160" s="28">
        <v>1</v>
      </c>
      <c r="M160" s="28">
        <f t="shared" si="8"/>
        <v>0.56000000000000005</v>
      </c>
      <c r="N160" s="28">
        <f t="shared" si="8"/>
        <v>0.67</v>
      </c>
      <c r="O160" s="28">
        <f t="shared" si="8"/>
        <v>0.8</v>
      </c>
      <c r="X160" s="28">
        <v>0.57399302405003239</v>
      </c>
      <c r="Y160" s="28">
        <f t="shared" si="9"/>
        <v>0.21600697594996765</v>
      </c>
    </row>
    <row r="161" spans="1:25" x14ac:dyDescent="0.25">
      <c r="A161" s="29">
        <v>42234</v>
      </c>
      <c r="B161" s="30">
        <v>-0.28999999999999998</v>
      </c>
      <c r="C161" s="30">
        <v>-0.27</v>
      </c>
      <c r="D161" s="30">
        <v>-0.32</v>
      </c>
      <c r="E161" s="30">
        <v>-0.26</v>
      </c>
      <c r="F161" s="30">
        <v>-0.05</v>
      </c>
      <c r="G161" s="30">
        <v>-0.48</v>
      </c>
      <c r="H161" s="30">
        <v>-0.22</v>
      </c>
      <c r="K161" s="28">
        <f t="shared" si="7"/>
        <v>-0.26</v>
      </c>
      <c r="L161" s="28">
        <v>1</v>
      </c>
      <c r="M161" s="28">
        <f t="shared" si="8"/>
        <v>-0.28999999999999998</v>
      </c>
      <c r="N161" s="28">
        <f t="shared" si="8"/>
        <v>-0.27</v>
      </c>
      <c r="O161" s="28">
        <f t="shared" si="8"/>
        <v>-0.32</v>
      </c>
      <c r="X161" s="28">
        <v>-0.27520024355045369</v>
      </c>
      <c r="Y161" s="28">
        <f t="shared" si="9"/>
        <v>1.5200243550453685E-2</v>
      </c>
    </row>
    <row r="162" spans="1:25" x14ac:dyDescent="0.25">
      <c r="A162" s="29">
        <v>42235</v>
      </c>
      <c r="B162" s="30">
        <v>-0.79</v>
      </c>
      <c r="C162" s="30">
        <v>-0.43</v>
      </c>
      <c r="D162" s="30">
        <v>-0.76</v>
      </c>
      <c r="E162" s="30">
        <v>-0.65</v>
      </c>
      <c r="F162" s="30">
        <v>-0.68</v>
      </c>
      <c r="G162" s="30">
        <v>-0.79</v>
      </c>
      <c r="H162" s="30">
        <v>-0.9</v>
      </c>
      <c r="K162" s="28">
        <f t="shared" si="7"/>
        <v>-0.65</v>
      </c>
      <c r="L162" s="28">
        <v>1</v>
      </c>
      <c r="M162" s="28">
        <f t="shared" si="8"/>
        <v>-0.79</v>
      </c>
      <c r="N162" s="28">
        <f t="shared" si="8"/>
        <v>-0.43</v>
      </c>
      <c r="O162" s="28">
        <f t="shared" si="8"/>
        <v>-0.76</v>
      </c>
      <c r="X162" s="28">
        <v>-0.61410957057033888</v>
      </c>
      <c r="Y162" s="28">
        <f t="shared" si="9"/>
        <v>-3.5890429429661141E-2</v>
      </c>
    </row>
    <row r="163" spans="1:25" x14ac:dyDescent="0.25">
      <c r="A163" s="29">
        <v>42236</v>
      </c>
      <c r="B163" s="30">
        <v>-2.09</v>
      </c>
      <c r="C163" s="30">
        <v>-2.4</v>
      </c>
      <c r="D163" s="30">
        <v>-1.93</v>
      </c>
      <c r="E163" s="30">
        <v>-2.2400000000000002</v>
      </c>
      <c r="F163" s="30">
        <v>-1.41</v>
      </c>
      <c r="G163" s="30">
        <v>-1.69</v>
      </c>
      <c r="H163" s="30">
        <v>-1.81</v>
      </c>
      <c r="K163" s="28">
        <f t="shared" si="7"/>
        <v>-2.2400000000000002</v>
      </c>
      <c r="L163" s="28">
        <v>1</v>
      </c>
      <c r="M163" s="28">
        <f t="shared" si="8"/>
        <v>-2.09</v>
      </c>
      <c r="N163" s="28">
        <f t="shared" si="8"/>
        <v>-2.4</v>
      </c>
      <c r="O163" s="28">
        <f t="shared" si="8"/>
        <v>-1.93</v>
      </c>
      <c r="X163" s="28">
        <v>-2.2362588691010656</v>
      </c>
      <c r="Y163" s="28">
        <f t="shared" si="9"/>
        <v>-3.7411308989345748E-3</v>
      </c>
    </row>
    <row r="164" spans="1:25" x14ac:dyDescent="0.25">
      <c r="A164" s="29">
        <v>42237</v>
      </c>
      <c r="B164" s="30">
        <v>-3.01</v>
      </c>
      <c r="C164" s="30">
        <v>-3.23</v>
      </c>
      <c r="D164" s="30">
        <v>-3.04</v>
      </c>
      <c r="E164" s="30">
        <v>-3.3</v>
      </c>
      <c r="F164" s="30">
        <v>-2.23</v>
      </c>
      <c r="G164" s="30">
        <v>-1.82</v>
      </c>
      <c r="H164" s="30">
        <v>-2.71</v>
      </c>
      <c r="K164" s="28">
        <f t="shared" si="7"/>
        <v>-3.3</v>
      </c>
      <c r="L164" s="28">
        <v>1</v>
      </c>
      <c r="M164" s="28">
        <f t="shared" si="8"/>
        <v>-3.01</v>
      </c>
      <c r="N164" s="28">
        <f t="shared" si="8"/>
        <v>-3.23</v>
      </c>
      <c r="O164" s="28">
        <f t="shared" si="8"/>
        <v>-3.04</v>
      </c>
      <c r="X164" s="28">
        <v>-3.078511821525038</v>
      </c>
      <c r="Y164" s="28">
        <f t="shared" si="9"/>
        <v>-0.22148817847496183</v>
      </c>
    </row>
    <row r="165" spans="1:25" x14ac:dyDescent="0.25">
      <c r="A165" s="29">
        <v>42240</v>
      </c>
      <c r="B165" s="30">
        <v>-4.21</v>
      </c>
      <c r="C165" s="30">
        <v>-4.01</v>
      </c>
      <c r="D165" s="30">
        <v>-3.94</v>
      </c>
      <c r="E165" s="30">
        <v>-3.69</v>
      </c>
      <c r="F165" s="30">
        <v>-3.15</v>
      </c>
      <c r="G165" s="30">
        <v>-3.68</v>
      </c>
      <c r="H165" s="30">
        <v>-3.73</v>
      </c>
      <c r="K165" s="28">
        <f t="shared" si="7"/>
        <v>-3.69</v>
      </c>
      <c r="L165" s="28">
        <v>1</v>
      </c>
      <c r="M165" s="28">
        <f t="shared" si="8"/>
        <v>-4.21</v>
      </c>
      <c r="N165" s="28">
        <f t="shared" si="8"/>
        <v>-4.01</v>
      </c>
      <c r="O165" s="28">
        <f t="shared" si="8"/>
        <v>-3.94</v>
      </c>
      <c r="X165" s="28">
        <v>-4.1012108304752308</v>
      </c>
      <c r="Y165" s="28">
        <f t="shared" si="9"/>
        <v>0.41121083047523088</v>
      </c>
    </row>
    <row r="166" spans="1:25" x14ac:dyDescent="0.25">
      <c r="A166" s="29">
        <v>42241</v>
      </c>
      <c r="B166" s="30">
        <v>-1.18</v>
      </c>
      <c r="C166" s="30">
        <v>-1.17</v>
      </c>
      <c r="D166" s="30">
        <v>-1.76</v>
      </c>
      <c r="E166" s="30">
        <v>-0.87</v>
      </c>
      <c r="F166" s="30">
        <v>-1.23</v>
      </c>
      <c r="G166" s="30">
        <v>-1.19</v>
      </c>
      <c r="H166" s="30">
        <v>-1.8</v>
      </c>
      <c r="K166" s="28">
        <f t="shared" si="7"/>
        <v>-0.87</v>
      </c>
      <c r="L166" s="28">
        <v>1</v>
      </c>
      <c r="M166" s="28">
        <f t="shared" si="8"/>
        <v>-1.18</v>
      </c>
      <c r="N166" s="28">
        <f t="shared" si="8"/>
        <v>-1.17</v>
      </c>
      <c r="O166" s="28">
        <f t="shared" si="8"/>
        <v>-1.76</v>
      </c>
      <c r="X166" s="28">
        <v>-1.0903279057129058</v>
      </c>
      <c r="Y166" s="28">
        <f t="shared" si="9"/>
        <v>0.22032790571290584</v>
      </c>
    </row>
    <row r="167" spans="1:25" x14ac:dyDescent="0.25">
      <c r="A167" s="29">
        <v>42242</v>
      </c>
      <c r="B167" s="30">
        <v>3.84</v>
      </c>
      <c r="C167" s="30">
        <v>4.2699999999999996</v>
      </c>
      <c r="D167" s="30">
        <v>3.36</v>
      </c>
      <c r="E167" s="30">
        <v>4.08</v>
      </c>
      <c r="F167" s="30">
        <v>2.39</v>
      </c>
      <c r="G167" s="30">
        <v>1.95</v>
      </c>
      <c r="H167" s="30">
        <v>3.55</v>
      </c>
      <c r="K167" s="28">
        <f t="shared" si="7"/>
        <v>4.08</v>
      </c>
      <c r="L167" s="28">
        <v>1</v>
      </c>
      <c r="M167" s="28">
        <f t="shared" si="8"/>
        <v>3.84</v>
      </c>
      <c r="N167" s="28">
        <f t="shared" si="8"/>
        <v>4.2699999999999996</v>
      </c>
      <c r="O167" s="28">
        <f t="shared" si="8"/>
        <v>3.36</v>
      </c>
      <c r="X167" s="28">
        <v>4.0598416089893297</v>
      </c>
      <c r="Y167" s="28">
        <f t="shared" si="9"/>
        <v>2.0158391010670407E-2</v>
      </c>
    </row>
    <row r="168" spans="1:25" x14ac:dyDescent="0.25">
      <c r="A168" s="29">
        <v>42243</v>
      </c>
      <c r="B168" s="30">
        <v>2.4700000000000002</v>
      </c>
      <c r="C168" s="30">
        <v>2.2400000000000002</v>
      </c>
      <c r="D168" s="30">
        <v>2.39</v>
      </c>
      <c r="E168" s="30">
        <v>2.0299999999999998</v>
      </c>
      <c r="F168" s="30">
        <v>1.94</v>
      </c>
      <c r="G168" s="30">
        <v>2.39</v>
      </c>
      <c r="H168" s="30">
        <v>2.3199999999999998</v>
      </c>
      <c r="K168" s="28">
        <f t="shared" si="7"/>
        <v>2.0299999999999998</v>
      </c>
      <c r="L168" s="28">
        <v>1</v>
      </c>
      <c r="M168" s="28">
        <f t="shared" si="8"/>
        <v>2.4700000000000002</v>
      </c>
      <c r="N168" s="28">
        <f t="shared" si="8"/>
        <v>2.2400000000000002</v>
      </c>
      <c r="O168" s="28">
        <f t="shared" si="8"/>
        <v>2.39</v>
      </c>
      <c r="X168" s="28">
        <v>2.3392701123442268</v>
      </c>
      <c r="Y168" s="28">
        <f t="shared" si="9"/>
        <v>-0.30927011234422697</v>
      </c>
    </row>
    <row r="169" spans="1:25" x14ac:dyDescent="0.25">
      <c r="A169" s="29">
        <v>42244</v>
      </c>
      <c r="B169" s="30">
        <v>0.01</v>
      </c>
      <c r="C169" s="30">
        <v>-0.17</v>
      </c>
      <c r="D169" s="30">
        <v>0.21</v>
      </c>
      <c r="E169" s="30">
        <v>0.14000000000000001</v>
      </c>
      <c r="F169" s="30">
        <v>-0.11</v>
      </c>
      <c r="G169" s="30">
        <v>0.65</v>
      </c>
      <c r="H169" s="30">
        <v>7.0000000000000007E-2</v>
      </c>
      <c r="K169" s="28">
        <f t="shared" si="7"/>
        <v>0.14000000000000001</v>
      </c>
      <c r="L169" s="28">
        <v>1</v>
      </c>
      <c r="M169" s="28">
        <f t="shared" si="8"/>
        <v>0.01</v>
      </c>
      <c r="N169" s="28">
        <f t="shared" si="8"/>
        <v>-0.17</v>
      </c>
      <c r="O169" s="28">
        <f t="shared" si="8"/>
        <v>0.21</v>
      </c>
      <c r="X169" s="28">
        <v>-0.10346042591141368</v>
      </c>
      <c r="Y169" s="28">
        <f t="shared" si="9"/>
        <v>0.2434604259114137</v>
      </c>
    </row>
    <row r="170" spans="1:25" x14ac:dyDescent="0.25">
      <c r="A170" s="29">
        <v>42247</v>
      </c>
      <c r="B170" s="30">
        <v>-0.81</v>
      </c>
      <c r="C170" s="30">
        <v>-0.87</v>
      </c>
      <c r="D170" s="30">
        <v>-0.25</v>
      </c>
      <c r="E170" s="30">
        <v>-1.03</v>
      </c>
      <c r="F170" s="30">
        <v>-0.6</v>
      </c>
      <c r="G170" s="30">
        <v>-0.25</v>
      </c>
      <c r="H170" s="30">
        <v>-0.68</v>
      </c>
      <c r="K170" s="28">
        <f t="shared" si="7"/>
        <v>-1.03</v>
      </c>
      <c r="L170" s="28">
        <v>1</v>
      </c>
      <c r="M170" s="28">
        <f t="shared" si="8"/>
        <v>-0.81</v>
      </c>
      <c r="N170" s="28">
        <f t="shared" si="8"/>
        <v>-0.87</v>
      </c>
      <c r="O170" s="28">
        <f t="shared" si="8"/>
        <v>-0.25</v>
      </c>
      <c r="X170" s="28">
        <v>-0.90181973857934761</v>
      </c>
      <c r="Y170" s="28">
        <f t="shared" si="9"/>
        <v>-0.12818026142065242</v>
      </c>
    </row>
    <row r="171" spans="1:25" x14ac:dyDescent="0.25">
      <c r="A171" s="29">
        <v>42248</v>
      </c>
      <c r="B171" s="30">
        <v>-2.98</v>
      </c>
      <c r="C171" s="30">
        <v>-2.71</v>
      </c>
      <c r="D171" s="30">
        <v>-3.01</v>
      </c>
      <c r="E171" s="30">
        <v>-2.84</v>
      </c>
      <c r="F171" s="30">
        <v>-2.4700000000000002</v>
      </c>
      <c r="G171" s="30">
        <v>-2.65</v>
      </c>
      <c r="H171" s="30">
        <v>-2.96</v>
      </c>
      <c r="K171" s="28">
        <f t="shared" si="7"/>
        <v>-2.84</v>
      </c>
      <c r="L171" s="28">
        <v>1</v>
      </c>
      <c r="M171" s="28">
        <f t="shared" si="8"/>
        <v>-2.98</v>
      </c>
      <c r="N171" s="28">
        <f t="shared" si="8"/>
        <v>-2.71</v>
      </c>
      <c r="O171" s="28">
        <f t="shared" si="8"/>
        <v>-3.01</v>
      </c>
      <c r="X171" s="28">
        <v>-2.8141836302184653</v>
      </c>
      <c r="Y171" s="28">
        <f t="shared" si="9"/>
        <v>-2.5816369781534565E-2</v>
      </c>
    </row>
    <row r="172" spans="1:25" x14ac:dyDescent="0.25">
      <c r="A172" s="29">
        <v>42249</v>
      </c>
      <c r="B172" s="30">
        <v>1.9</v>
      </c>
      <c r="C172" s="30">
        <v>1.97</v>
      </c>
      <c r="D172" s="30">
        <v>1.57</v>
      </c>
      <c r="E172" s="30">
        <v>2.14</v>
      </c>
      <c r="F172" s="30">
        <v>1.29</v>
      </c>
      <c r="G172" s="30">
        <v>1.1399999999999999</v>
      </c>
      <c r="H172" s="30">
        <v>1.54</v>
      </c>
      <c r="K172" s="28">
        <f t="shared" si="7"/>
        <v>2.14</v>
      </c>
      <c r="L172" s="28">
        <v>1</v>
      </c>
      <c r="M172" s="28">
        <f t="shared" si="8"/>
        <v>1.9</v>
      </c>
      <c r="N172" s="28">
        <f t="shared" si="8"/>
        <v>1.97</v>
      </c>
      <c r="O172" s="28">
        <f t="shared" si="8"/>
        <v>1.57</v>
      </c>
      <c r="X172" s="28">
        <v>1.9510839605852481</v>
      </c>
      <c r="Y172" s="28">
        <f t="shared" si="9"/>
        <v>0.18891603941475199</v>
      </c>
    </row>
    <row r="173" spans="1:25" x14ac:dyDescent="0.25">
      <c r="A173" s="29">
        <v>42250</v>
      </c>
      <c r="B173" s="30">
        <v>7.0000000000000007E-2</v>
      </c>
      <c r="C173" s="30">
        <v>-0.13</v>
      </c>
      <c r="D173" s="30">
        <v>0.22</v>
      </c>
      <c r="E173" s="30">
        <v>0</v>
      </c>
      <c r="F173" s="30">
        <v>0.44</v>
      </c>
      <c r="G173" s="30">
        <v>0.55000000000000004</v>
      </c>
      <c r="H173" s="30">
        <v>0.41</v>
      </c>
      <c r="K173" s="28">
        <f t="shared" si="7"/>
        <v>0</v>
      </c>
      <c r="L173" s="28">
        <v>1</v>
      </c>
      <c r="M173" s="28">
        <f t="shared" si="8"/>
        <v>7.0000000000000007E-2</v>
      </c>
      <c r="N173" s="28">
        <f t="shared" si="8"/>
        <v>-0.13</v>
      </c>
      <c r="O173" s="28">
        <f t="shared" si="8"/>
        <v>0.22</v>
      </c>
      <c r="X173" s="28">
        <v>-4.7435817678433023E-2</v>
      </c>
      <c r="Y173" s="28">
        <f t="shared" si="9"/>
        <v>4.7435817678433023E-2</v>
      </c>
    </row>
    <row r="174" spans="1:25" x14ac:dyDescent="0.25">
      <c r="A174" s="29">
        <v>42251</v>
      </c>
      <c r="B174" s="30">
        <v>-1.51</v>
      </c>
      <c r="C174" s="30">
        <v>-1.39</v>
      </c>
      <c r="D174" s="30">
        <v>-1.1599999999999999</v>
      </c>
      <c r="E174" s="30">
        <v>-1.26</v>
      </c>
      <c r="F174" s="30">
        <v>-1.44</v>
      </c>
      <c r="G174" s="30">
        <v>-1.23</v>
      </c>
      <c r="H174" s="30">
        <v>-1.69</v>
      </c>
      <c r="K174" s="28">
        <f t="shared" si="7"/>
        <v>-1.26</v>
      </c>
      <c r="L174" s="28">
        <v>1</v>
      </c>
      <c r="M174" s="28">
        <f t="shared" si="8"/>
        <v>-1.51</v>
      </c>
      <c r="N174" s="28">
        <f t="shared" si="8"/>
        <v>-1.39</v>
      </c>
      <c r="O174" s="28">
        <f t="shared" si="8"/>
        <v>-1.1599999999999999</v>
      </c>
      <c r="X174" s="28">
        <v>-1.4810068183912888</v>
      </c>
      <c r="Y174" s="28">
        <f t="shared" si="9"/>
        <v>0.22100681839128877</v>
      </c>
    </row>
    <row r="175" spans="1:25" x14ac:dyDescent="0.25">
      <c r="A175" s="29">
        <v>42255</v>
      </c>
      <c r="B175" s="30">
        <v>2.5099999999999998</v>
      </c>
      <c r="C175" s="30">
        <v>2.4300000000000002</v>
      </c>
      <c r="D175" s="30">
        <v>2.04</v>
      </c>
      <c r="E175" s="30">
        <v>2.48</v>
      </c>
      <c r="F175" s="30">
        <v>2.13</v>
      </c>
      <c r="G175" s="30">
        <v>1.98</v>
      </c>
      <c r="H175" s="30">
        <v>2.56</v>
      </c>
      <c r="K175" s="28">
        <f t="shared" si="7"/>
        <v>2.48</v>
      </c>
      <c r="L175" s="28">
        <v>1</v>
      </c>
      <c r="M175" s="28">
        <f t="shared" si="8"/>
        <v>2.5099999999999998</v>
      </c>
      <c r="N175" s="28">
        <f t="shared" si="8"/>
        <v>2.4300000000000002</v>
      </c>
      <c r="O175" s="28">
        <f t="shared" si="8"/>
        <v>2.04</v>
      </c>
      <c r="X175" s="28">
        <v>2.4997929313205738</v>
      </c>
      <c r="Y175" s="28">
        <f t="shared" si="9"/>
        <v>-1.9792931320573803E-2</v>
      </c>
    </row>
    <row r="176" spans="1:25" x14ac:dyDescent="0.25">
      <c r="A176" s="29">
        <v>42256</v>
      </c>
      <c r="B176" s="30">
        <v>-1.34</v>
      </c>
      <c r="C176" s="30">
        <v>-1.42</v>
      </c>
      <c r="D176" s="30">
        <v>-1.45</v>
      </c>
      <c r="E176" s="30">
        <v>-1.17</v>
      </c>
      <c r="F176" s="30">
        <v>-1.1499999999999999</v>
      </c>
      <c r="G176" s="30">
        <v>-0.97</v>
      </c>
      <c r="H176" s="30">
        <v>-1.4</v>
      </c>
      <c r="K176" s="28">
        <f t="shared" si="7"/>
        <v>-1.17</v>
      </c>
      <c r="L176" s="28">
        <v>1</v>
      </c>
      <c r="M176" s="28">
        <f t="shared" si="8"/>
        <v>-1.34</v>
      </c>
      <c r="N176" s="28">
        <f t="shared" si="8"/>
        <v>-1.42</v>
      </c>
      <c r="O176" s="28">
        <f t="shared" si="8"/>
        <v>-1.45</v>
      </c>
      <c r="X176" s="28">
        <v>-1.3508008706823647</v>
      </c>
      <c r="Y176" s="28">
        <f t="shared" si="9"/>
        <v>0.18080087068236472</v>
      </c>
    </row>
    <row r="177" spans="1:25" x14ac:dyDescent="0.25">
      <c r="A177" s="29">
        <v>42257</v>
      </c>
      <c r="B177" s="30">
        <v>0.54</v>
      </c>
      <c r="C177" s="30">
        <v>0.76</v>
      </c>
      <c r="D177" s="30">
        <v>0.35</v>
      </c>
      <c r="E177" s="30">
        <v>0.77</v>
      </c>
      <c r="F177" s="30">
        <v>0.17</v>
      </c>
      <c r="G177" s="30">
        <v>0.18</v>
      </c>
      <c r="H177" s="30">
        <v>0.42</v>
      </c>
      <c r="K177" s="28">
        <f t="shared" si="7"/>
        <v>0.77</v>
      </c>
      <c r="L177" s="28">
        <v>1</v>
      </c>
      <c r="M177" s="28">
        <f t="shared" si="8"/>
        <v>0.54</v>
      </c>
      <c r="N177" s="28">
        <f t="shared" si="8"/>
        <v>0.76</v>
      </c>
      <c r="O177" s="28">
        <f t="shared" si="8"/>
        <v>0.35</v>
      </c>
      <c r="X177" s="28">
        <v>0.66109713041232698</v>
      </c>
      <c r="Y177" s="28">
        <f t="shared" si="9"/>
        <v>0.10890286958767303</v>
      </c>
    </row>
    <row r="178" spans="1:25" x14ac:dyDescent="0.25">
      <c r="A178" s="29">
        <v>42258</v>
      </c>
      <c r="B178" s="30">
        <v>0.45</v>
      </c>
      <c r="C178" s="30">
        <v>0.38</v>
      </c>
      <c r="D178" s="30">
        <v>0.43</v>
      </c>
      <c r="E178" s="30">
        <v>0.55000000000000004</v>
      </c>
      <c r="F178" s="30">
        <v>0.28000000000000003</v>
      </c>
      <c r="G178" s="30">
        <v>-0.04</v>
      </c>
      <c r="H178" s="30">
        <v>0.31</v>
      </c>
      <c r="K178" s="28">
        <f t="shared" si="7"/>
        <v>0.55000000000000004</v>
      </c>
      <c r="L178" s="28">
        <v>1</v>
      </c>
      <c r="M178" s="28">
        <f t="shared" si="8"/>
        <v>0.45</v>
      </c>
      <c r="N178" s="28">
        <f t="shared" si="8"/>
        <v>0.38</v>
      </c>
      <c r="O178" s="28">
        <f t="shared" si="8"/>
        <v>0.43</v>
      </c>
      <c r="X178" s="28">
        <v>0.41182975105346953</v>
      </c>
      <c r="Y178" s="28">
        <f t="shared" si="9"/>
        <v>0.13817024894653052</v>
      </c>
    </row>
    <row r="179" spans="1:25" x14ac:dyDescent="0.25">
      <c r="A179" s="29">
        <v>42261</v>
      </c>
      <c r="B179" s="30">
        <v>-0.37</v>
      </c>
      <c r="C179" s="30">
        <v>-0.21</v>
      </c>
      <c r="D179" s="30">
        <v>-0.47</v>
      </c>
      <c r="E179" s="30">
        <v>-0.41</v>
      </c>
      <c r="F179" s="30">
        <v>-0.22</v>
      </c>
      <c r="G179" s="30">
        <v>-0.18</v>
      </c>
      <c r="H179" s="30">
        <v>-0.38</v>
      </c>
      <c r="K179" s="28">
        <f t="shared" si="7"/>
        <v>-0.41</v>
      </c>
      <c r="L179" s="28">
        <v>1</v>
      </c>
      <c r="M179" s="28">
        <f t="shared" si="8"/>
        <v>-0.37</v>
      </c>
      <c r="N179" s="28">
        <f t="shared" si="8"/>
        <v>-0.21</v>
      </c>
      <c r="O179" s="28">
        <f t="shared" si="8"/>
        <v>-0.47</v>
      </c>
      <c r="X179" s="28">
        <v>-0.27839783853133537</v>
      </c>
      <c r="Y179" s="28">
        <f t="shared" si="9"/>
        <v>-0.1316021614686646</v>
      </c>
    </row>
    <row r="180" spans="1:25" x14ac:dyDescent="0.25">
      <c r="A180" s="29">
        <v>42262</v>
      </c>
      <c r="B180" s="30">
        <v>1.25</v>
      </c>
      <c r="C180" s="30">
        <v>1.34</v>
      </c>
      <c r="D180" s="30">
        <v>1.38</v>
      </c>
      <c r="E180" s="30">
        <v>1.25</v>
      </c>
      <c r="F180" s="30">
        <v>0.94</v>
      </c>
      <c r="G180" s="30">
        <v>0.91</v>
      </c>
      <c r="H180" s="30">
        <v>1.28</v>
      </c>
      <c r="K180" s="28">
        <f t="shared" si="7"/>
        <v>1.25</v>
      </c>
      <c r="L180" s="28">
        <v>1</v>
      </c>
      <c r="M180" s="28">
        <f t="shared" si="8"/>
        <v>1.25</v>
      </c>
      <c r="N180" s="28">
        <f t="shared" si="8"/>
        <v>1.34</v>
      </c>
      <c r="O180" s="28">
        <f t="shared" si="8"/>
        <v>1.38</v>
      </c>
      <c r="X180" s="28">
        <v>1.2602522770255846</v>
      </c>
      <c r="Y180" s="28">
        <f t="shared" si="9"/>
        <v>-1.0252277025584622E-2</v>
      </c>
    </row>
    <row r="181" spans="1:25" x14ac:dyDescent="0.25">
      <c r="A181" s="29">
        <v>42263</v>
      </c>
      <c r="B181" s="30">
        <v>0.87</v>
      </c>
      <c r="C181" s="30">
        <v>0.62</v>
      </c>
      <c r="D181" s="30">
        <v>0.98</v>
      </c>
      <c r="E181" s="30">
        <v>0.75</v>
      </c>
      <c r="F181" s="30">
        <v>1.04</v>
      </c>
      <c r="G181" s="30">
        <v>1.04</v>
      </c>
      <c r="H181" s="30">
        <v>0.99</v>
      </c>
      <c r="K181" s="28">
        <f t="shared" si="7"/>
        <v>0.75</v>
      </c>
      <c r="L181" s="28">
        <v>1</v>
      </c>
      <c r="M181" s="28">
        <f t="shared" si="8"/>
        <v>0.87</v>
      </c>
      <c r="N181" s="28">
        <f t="shared" si="8"/>
        <v>0.62</v>
      </c>
      <c r="O181" s="28">
        <f t="shared" si="8"/>
        <v>0.98</v>
      </c>
      <c r="X181" s="28">
        <v>0.7243547537620304</v>
      </c>
      <c r="Y181" s="28">
        <f t="shared" si="9"/>
        <v>2.5645246237969599E-2</v>
      </c>
    </row>
    <row r="182" spans="1:25" x14ac:dyDescent="0.25">
      <c r="A182" s="29">
        <v>42264</v>
      </c>
      <c r="B182" s="30">
        <v>-0.22</v>
      </c>
      <c r="C182" s="30">
        <v>0.04</v>
      </c>
      <c r="D182" s="30">
        <v>-0.67</v>
      </c>
      <c r="E182" s="30">
        <v>0</v>
      </c>
      <c r="F182" s="30">
        <v>-0.27</v>
      </c>
      <c r="G182" s="30">
        <v>0.04</v>
      </c>
      <c r="H182" s="30">
        <v>-0.27</v>
      </c>
      <c r="K182" s="28">
        <f t="shared" si="7"/>
        <v>0</v>
      </c>
      <c r="L182" s="28">
        <v>1</v>
      </c>
      <c r="M182" s="28">
        <f t="shared" si="8"/>
        <v>-0.22</v>
      </c>
      <c r="N182" s="28">
        <f t="shared" si="8"/>
        <v>0.04</v>
      </c>
      <c r="O182" s="28">
        <f t="shared" si="8"/>
        <v>-0.67</v>
      </c>
      <c r="X182" s="28">
        <v>-3.8141735883767652E-2</v>
      </c>
      <c r="Y182" s="28">
        <f t="shared" si="9"/>
        <v>3.8141735883767652E-2</v>
      </c>
    </row>
    <row r="183" spans="1:25" x14ac:dyDescent="0.25">
      <c r="A183" s="29">
        <v>42265</v>
      </c>
      <c r="B183" s="30">
        <v>-2.14</v>
      </c>
      <c r="C183" s="30">
        <v>-1.72</v>
      </c>
      <c r="D183" s="30">
        <v>-2.42</v>
      </c>
      <c r="E183" s="30">
        <v>-1.29</v>
      </c>
      <c r="F183" s="30">
        <v>-1.63</v>
      </c>
      <c r="G183" s="30">
        <v>-1.53</v>
      </c>
      <c r="H183" s="30">
        <v>-2.37</v>
      </c>
      <c r="K183" s="28">
        <f t="shared" si="7"/>
        <v>-1.29</v>
      </c>
      <c r="L183" s="28">
        <v>1</v>
      </c>
      <c r="M183" s="28">
        <f t="shared" si="8"/>
        <v>-2.14</v>
      </c>
      <c r="N183" s="28">
        <f t="shared" si="8"/>
        <v>-1.72</v>
      </c>
      <c r="O183" s="28">
        <f t="shared" si="8"/>
        <v>-2.42</v>
      </c>
      <c r="X183" s="28">
        <v>-1.880607327743663</v>
      </c>
      <c r="Y183" s="28">
        <f t="shared" si="9"/>
        <v>0.59060732774366298</v>
      </c>
    </row>
    <row r="184" spans="1:25" x14ac:dyDescent="0.25">
      <c r="A184" s="29">
        <v>42268</v>
      </c>
      <c r="B184" s="30">
        <v>0.52</v>
      </c>
      <c r="C184" s="30">
        <v>0.33</v>
      </c>
      <c r="D184" s="30">
        <v>0.65</v>
      </c>
      <c r="E184" s="30">
        <v>0.27</v>
      </c>
      <c r="F184" s="30">
        <v>0.5</v>
      </c>
      <c r="G184" s="30">
        <v>0.4</v>
      </c>
      <c r="H184" s="30">
        <v>0.49</v>
      </c>
      <c r="K184" s="28">
        <f t="shared" si="7"/>
        <v>0.27</v>
      </c>
      <c r="L184" s="28">
        <v>1</v>
      </c>
      <c r="M184" s="28">
        <f t="shared" si="8"/>
        <v>0.52</v>
      </c>
      <c r="N184" s="28">
        <f t="shared" si="8"/>
        <v>0.33</v>
      </c>
      <c r="O184" s="28">
        <f t="shared" si="8"/>
        <v>0.65</v>
      </c>
      <c r="X184" s="28">
        <v>0.40464064035638125</v>
      </c>
      <c r="Y184" s="28">
        <f t="shared" si="9"/>
        <v>-0.13464064035638124</v>
      </c>
    </row>
    <row r="185" spans="1:25" x14ac:dyDescent="0.25">
      <c r="A185" s="29">
        <v>42269</v>
      </c>
      <c r="B185" s="30">
        <v>-1.3</v>
      </c>
      <c r="C185" s="30">
        <v>-1.1200000000000001</v>
      </c>
      <c r="D185" s="30">
        <v>-1.25</v>
      </c>
      <c r="E185" s="30">
        <v>-1.23</v>
      </c>
      <c r="F185" s="30">
        <v>-1.27</v>
      </c>
      <c r="G185" s="30">
        <v>-1.55</v>
      </c>
      <c r="H185" s="30">
        <v>-1.21</v>
      </c>
      <c r="K185" s="28">
        <f t="shared" si="7"/>
        <v>-1.23</v>
      </c>
      <c r="L185" s="28">
        <v>1</v>
      </c>
      <c r="M185" s="28">
        <f t="shared" si="8"/>
        <v>-1.3</v>
      </c>
      <c r="N185" s="28">
        <f t="shared" si="8"/>
        <v>-1.1200000000000001</v>
      </c>
      <c r="O185" s="28">
        <f t="shared" si="8"/>
        <v>-1.25</v>
      </c>
      <c r="X185" s="28">
        <v>-1.2069068350702459</v>
      </c>
      <c r="Y185" s="28">
        <f t="shared" si="9"/>
        <v>-2.3093164929754106E-2</v>
      </c>
    </row>
    <row r="186" spans="1:25" x14ac:dyDescent="0.25">
      <c r="A186" s="29">
        <v>42270</v>
      </c>
      <c r="B186" s="30">
        <v>-0.16</v>
      </c>
      <c r="C186" s="30">
        <v>-0.08</v>
      </c>
      <c r="D186" s="30">
        <v>-0.26</v>
      </c>
      <c r="E186" s="30">
        <v>-0.14000000000000001</v>
      </c>
      <c r="F186" s="30">
        <v>0</v>
      </c>
      <c r="G186" s="30">
        <v>-0.37</v>
      </c>
      <c r="H186" s="30">
        <v>-0.24</v>
      </c>
      <c r="K186" s="28">
        <f t="shared" si="7"/>
        <v>-0.14000000000000001</v>
      </c>
      <c r="L186" s="28">
        <v>1</v>
      </c>
      <c r="M186" s="28">
        <f t="shared" si="8"/>
        <v>-0.16</v>
      </c>
      <c r="N186" s="28">
        <f t="shared" si="8"/>
        <v>-0.08</v>
      </c>
      <c r="O186" s="28">
        <f t="shared" si="8"/>
        <v>-0.26</v>
      </c>
      <c r="X186" s="28">
        <v>-0.10915466269355448</v>
      </c>
      <c r="Y186" s="28">
        <f t="shared" si="9"/>
        <v>-3.0845337306445536E-2</v>
      </c>
    </row>
    <row r="187" spans="1:25" x14ac:dyDescent="0.25">
      <c r="A187" s="29">
        <v>42271</v>
      </c>
      <c r="B187" s="30">
        <v>-0.36</v>
      </c>
      <c r="C187" s="30">
        <v>-0.46</v>
      </c>
      <c r="D187" s="30">
        <v>-0.39</v>
      </c>
      <c r="E187" s="30">
        <v>-0.42</v>
      </c>
      <c r="F187" s="30">
        <v>-0.06</v>
      </c>
      <c r="G187" s="30">
        <v>-7.0000000000000007E-2</v>
      </c>
      <c r="H187" s="30">
        <v>-7.0000000000000007E-2</v>
      </c>
      <c r="K187" s="28">
        <f t="shared" si="7"/>
        <v>-0.42</v>
      </c>
      <c r="L187" s="28">
        <v>1</v>
      </c>
      <c r="M187" s="28">
        <f t="shared" si="8"/>
        <v>-0.36</v>
      </c>
      <c r="N187" s="28">
        <f t="shared" si="8"/>
        <v>-0.46</v>
      </c>
      <c r="O187" s="28">
        <f t="shared" si="8"/>
        <v>-0.39</v>
      </c>
      <c r="X187" s="28">
        <v>-0.40185811430508139</v>
      </c>
      <c r="Y187" s="28">
        <f t="shared" si="9"/>
        <v>-1.8141885694918591E-2</v>
      </c>
    </row>
    <row r="188" spans="1:25" x14ac:dyDescent="0.25">
      <c r="A188" s="29">
        <v>42272</v>
      </c>
      <c r="B188" s="30">
        <v>-0.03</v>
      </c>
      <c r="C188" s="30">
        <v>-0.34</v>
      </c>
      <c r="D188" s="30">
        <v>0.48</v>
      </c>
      <c r="E188" s="30">
        <v>-0.35</v>
      </c>
      <c r="F188" s="30">
        <v>0.5</v>
      </c>
      <c r="G188" s="30">
        <v>7.0000000000000007E-2</v>
      </c>
      <c r="H188" s="30">
        <v>0.49</v>
      </c>
      <c r="K188" s="28">
        <f t="shared" si="7"/>
        <v>-0.35</v>
      </c>
      <c r="L188" s="28">
        <v>1</v>
      </c>
      <c r="M188" s="28">
        <f t="shared" si="8"/>
        <v>-0.03</v>
      </c>
      <c r="N188" s="28">
        <f t="shared" si="8"/>
        <v>-0.34</v>
      </c>
      <c r="O188" s="28">
        <f t="shared" si="8"/>
        <v>0.48</v>
      </c>
      <c r="X188" s="28">
        <v>-0.2443229315999195</v>
      </c>
      <c r="Y188" s="28">
        <f t="shared" si="9"/>
        <v>-0.10567706840008048</v>
      </c>
    </row>
    <row r="189" spans="1:25" x14ac:dyDescent="0.25">
      <c r="A189" s="29">
        <v>42275</v>
      </c>
      <c r="B189" s="30">
        <v>-2.5099999999999998</v>
      </c>
      <c r="C189" s="30">
        <v>-2.85</v>
      </c>
      <c r="D189" s="30">
        <v>-2.0099999999999998</v>
      </c>
      <c r="E189" s="30">
        <v>-2.59</v>
      </c>
      <c r="F189" s="30">
        <v>-1.83</v>
      </c>
      <c r="G189" s="30">
        <v>-2.42</v>
      </c>
      <c r="H189" s="30">
        <v>-1.85</v>
      </c>
      <c r="K189" s="28">
        <f t="shared" si="7"/>
        <v>-2.59</v>
      </c>
      <c r="L189" s="28">
        <v>1</v>
      </c>
      <c r="M189" s="28">
        <f t="shared" si="8"/>
        <v>-2.5099999999999998</v>
      </c>
      <c r="N189" s="28">
        <f t="shared" si="8"/>
        <v>-2.85</v>
      </c>
      <c r="O189" s="28">
        <f t="shared" si="8"/>
        <v>-2.0099999999999998</v>
      </c>
      <c r="X189" s="28">
        <v>-2.7085894973061833</v>
      </c>
      <c r="Y189" s="28">
        <f t="shared" si="9"/>
        <v>0.1185894973061834</v>
      </c>
    </row>
    <row r="190" spans="1:25" x14ac:dyDescent="0.25">
      <c r="A190" s="29">
        <v>42276</v>
      </c>
      <c r="B190" s="30">
        <v>0.06</v>
      </c>
      <c r="C190" s="30">
        <v>0.04</v>
      </c>
      <c r="D190" s="30">
        <v>-0.49</v>
      </c>
      <c r="E190" s="30">
        <v>-7.0000000000000007E-2</v>
      </c>
      <c r="F190" s="30">
        <v>0.17</v>
      </c>
      <c r="G190" s="30">
        <v>0.04</v>
      </c>
      <c r="H190" s="30">
        <v>0.43</v>
      </c>
      <c r="K190" s="28">
        <f t="shared" si="7"/>
        <v>-7.0000000000000007E-2</v>
      </c>
      <c r="L190" s="28">
        <v>1</v>
      </c>
      <c r="M190" s="28">
        <f t="shared" si="8"/>
        <v>0.06</v>
      </c>
      <c r="N190" s="28">
        <f t="shared" si="8"/>
        <v>0.04</v>
      </c>
      <c r="O190" s="28">
        <f t="shared" si="8"/>
        <v>-0.49</v>
      </c>
      <c r="X190" s="28">
        <v>0.11710288284797647</v>
      </c>
      <c r="Y190" s="28">
        <f t="shared" si="9"/>
        <v>-0.18710288284797649</v>
      </c>
    </row>
    <row r="191" spans="1:25" x14ac:dyDescent="0.25">
      <c r="A191" s="29">
        <v>42277</v>
      </c>
      <c r="B191" s="30">
        <v>1.87</v>
      </c>
      <c r="C191" s="30">
        <v>1.88</v>
      </c>
      <c r="D191" s="30">
        <v>1.75</v>
      </c>
      <c r="E191" s="30">
        <v>1.8</v>
      </c>
      <c r="F191" s="30">
        <v>1.53</v>
      </c>
      <c r="G191" s="30">
        <v>1.28</v>
      </c>
      <c r="H191" s="30">
        <v>1.73</v>
      </c>
      <c r="K191" s="28">
        <f t="shared" si="7"/>
        <v>1.8</v>
      </c>
      <c r="L191" s="28">
        <v>1</v>
      </c>
      <c r="M191" s="28">
        <f t="shared" si="8"/>
        <v>1.87</v>
      </c>
      <c r="N191" s="28">
        <f t="shared" si="8"/>
        <v>1.88</v>
      </c>
      <c r="O191" s="28">
        <f t="shared" si="8"/>
        <v>1.75</v>
      </c>
      <c r="X191" s="28">
        <v>1.8662325277517149</v>
      </c>
      <c r="Y191" s="28">
        <f t="shared" si="9"/>
        <v>-6.6232527751714843E-2</v>
      </c>
    </row>
    <row r="192" spans="1:25" x14ac:dyDescent="0.25">
      <c r="A192" s="29">
        <v>42278</v>
      </c>
      <c r="B192" s="30">
        <v>0.26</v>
      </c>
      <c r="C192" s="30">
        <v>0.04</v>
      </c>
      <c r="D192" s="30">
        <v>0.18</v>
      </c>
      <c r="E192" s="30">
        <v>0.14000000000000001</v>
      </c>
      <c r="F192" s="30">
        <v>-0.28000000000000003</v>
      </c>
      <c r="G192" s="30">
        <v>-0.52</v>
      </c>
      <c r="H192" s="30">
        <v>-0.17</v>
      </c>
      <c r="K192" s="28">
        <f t="shared" si="7"/>
        <v>0.14000000000000001</v>
      </c>
      <c r="L192" s="28">
        <v>1</v>
      </c>
      <c r="M192" s="28">
        <f t="shared" si="8"/>
        <v>0.26</v>
      </c>
      <c r="N192" s="28">
        <f t="shared" si="8"/>
        <v>0.04</v>
      </c>
      <c r="O192" s="28">
        <f t="shared" si="8"/>
        <v>0.18</v>
      </c>
      <c r="X192" s="28">
        <v>0.15976068130203827</v>
      </c>
      <c r="Y192" s="28">
        <f t="shared" si="9"/>
        <v>-1.9760681302038258E-2</v>
      </c>
    </row>
    <row r="193" spans="1:25" x14ac:dyDescent="0.25">
      <c r="A193" s="29">
        <v>42279</v>
      </c>
      <c r="B193" s="30">
        <v>1.49</v>
      </c>
      <c r="C193" s="30">
        <v>2.02</v>
      </c>
      <c r="D193" s="30">
        <v>1.06</v>
      </c>
      <c r="E193" s="30">
        <v>1.41</v>
      </c>
      <c r="F193" s="30">
        <v>1</v>
      </c>
      <c r="G193" s="30">
        <v>1.49</v>
      </c>
      <c r="H193" s="30">
        <v>1.32</v>
      </c>
      <c r="K193" s="28">
        <f t="shared" si="7"/>
        <v>1.41</v>
      </c>
      <c r="L193" s="28">
        <v>1</v>
      </c>
      <c r="M193" s="28">
        <f t="shared" si="8"/>
        <v>1.49</v>
      </c>
      <c r="N193" s="28">
        <f t="shared" si="8"/>
        <v>2.02</v>
      </c>
      <c r="O193" s="28">
        <f t="shared" si="8"/>
        <v>1.06</v>
      </c>
      <c r="X193" s="28">
        <v>1.7787632280783037</v>
      </c>
      <c r="Y193" s="28">
        <f t="shared" si="9"/>
        <v>-0.36876322807830375</v>
      </c>
    </row>
    <row r="194" spans="1:25" x14ac:dyDescent="0.25">
      <c r="A194" s="29">
        <v>42282</v>
      </c>
      <c r="B194" s="30">
        <v>1.78</v>
      </c>
      <c r="C194" s="30">
        <v>1.56</v>
      </c>
      <c r="D194" s="30">
        <v>2.66</v>
      </c>
      <c r="E194" s="30">
        <v>1.6</v>
      </c>
      <c r="F194" s="30">
        <v>1.66</v>
      </c>
      <c r="G194" s="30">
        <v>2.13</v>
      </c>
      <c r="H194" s="30">
        <v>2.0299999999999998</v>
      </c>
      <c r="K194" s="28">
        <f t="shared" si="7"/>
        <v>1.6</v>
      </c>
      <c r="L194" s="28">
        <v>1</v>
      </c>
      <c r="M194" s="28">
        <f t="shared" si="8"/>
        <v>1.78</v>
      </c>
      <c r="N194" s="28">
        <f t="shared" si="8"/>
        <v>1.56</v>
      </c>
      <c r="O194" s="28">
        <f t="shared" si="8"/>
        <v>2.66</v>
      </c>
      <c r="X194" s="28">
        <v>1.5411039247223701</v>
      </c>
      <c r="Y194" s="28">
        <f t="shared" si="9"/>
        <v>5.8896075277629967E-2</v>
      </c>
    </row>
    <row r="195" spans="1:25" x14ac:dyDescent="0.25">
      <c r="A195" s="29">
        <v>42283</v>
      </c>
      <c r="B195" s="30">
        <v>-0.34</v>
      </c>
      <c r="C195" s="30">
        <v>-0.62</v>
      </c>
      <c r="D195" s="30">
        <v>0.13</v>
      </c>
      <c r="E195" s="30">
        <v>-0.75</v>
      </c>
      <c r="F195" s="30">
        <v>-0.43</v>
      </c>
      <c r="G195" s="30">
        <v>-0.14000000000000001</v>
      </c>
      <c r="H195" s="30">
        <v>-0.1</v>
      </c>
      <c r="K195" s="28">
        <f t="shared" ref="K195:K258" si="10">E195</f>
        <v>-0.75</v>
      </c>
      <c r="L195" s="28">
        <v>1</v>
      </c>
      <c r="M195" s="28">
        <f t="shared" ref="M195:O258" si="11">B195</f>
        <v>-0.34</v>
      </c>
      <c r="N195" s="28">
        <f t="shared" si="11"/>
        <v>-0.62</v>
      </c>
      <c r="O195" s="28">
        <f t="shared" si="11"/>
        <v>0.13</v>
      </c>
      <c r="X195" s="28">
        <v>-0.53130896732235167</v>
      </c>
      <c r="Y195" s="28">
        <f t="shared" ref="Y195:Y258" si="12">K195-X195</f>
        <v>-0.21869103267764833</v>
      </c>
    </row>
    <row r="196" spans="1:25" x14ac:dyDescent="0.25">
      <c r="A196" s="29">
        <v>42284</v>
      </c>
      <c r="B196" s="30">
        <v>0.82</v>
      </c>
      <c r="C196" s="30">
        <v>0.75</v>
      </c>
      <c r="D196" s="30">
        <v>0.64</v>
      </c>
      <c r="E196" s="30">
        <v>0.83</v>
      </c>
      <c r="F196" s="30">
        <v>0.66</v>
      </c>
      <c r="G196" s="30">
        <v>1.1499999999999999</v>
      </c>
      <c r="H196" s="30">
        <v>0.88</v>
      </c>
      <c r="K196" s="28">
        <f t="shared" si="10"/>
        <v>0.83</v>
      </c>
      <c r="L196" s="28">
        <v>1</v>
      </c>
      <c r="M196" s="28">
        <f t="shared" si="11"/>
        <v>0.82</v>
      </c>
      <c r="N196" s="28">
        <f t="shared" si="11"/>
        <v>0.75</v>
      </c>
      <c r="O196" s="28">
        <f t="shared" si="11"/>
        <v>0.64</v>
      </c>
      <c r="X196" s="28">
        <v>0.79769014254932702</v>
      </c>
      <c r="Y196" s="28">
        <f t="shared" si="12"/>
        <v>3.2309857450672941E-2</v>
      </c>
    </row>
    <row r="197" spans="1:25" x14ac:dyDescent="0.25">
      <c r="A197" s="29">
        <v>42285</v>
      </c>
      <c r="B197" s="30">
        <v>0.9</v>
      </c>
      <c r="C197" s="30">
        <v>0.83</v>
      </c>
      <c r="D197" s="30">
        <v>1.1000000000000001</v>
      </c>
      <c r="E197" s="30">
        <v>0.62</v>
      </c>
      <c r="F197" s="30">
        <v>0.87</v>
      </c>
      <c r="G197" s="30">
        <v>0.96</v>
      </c>
      <c r="H197" s="30">
        <v>1.04</v>
      </c>
      <c r="K197" s="28">
        <f t="shared" si="10"/>
        <v>0.62</v>
      </c>
      <c r="L197" s="28">
        <v>1</v>
      </c>
      <c r="M197" s="28">
        <f t="shared" si="11"/>
        <v>0.9</v>
      </c>
      <c r="N197" s="28">
        <f t="shared" si="11"/>
        <v>0.83</v>
      </c>
      <c r="O197" s="28">
        <f t="shared" si="11"/>
        <v>1.1000000000000001</v>
      </c>
      <c r="X197" s="28">
        <v>0.82887190972772518</v>
      </c>
      <c r="Y197" s="28">
        <f t="shared" si="12"/>
        <v>-0.20887190972772518</v>
      </c>
    </row>
    <row r="198" spans="1:25" x14ac:dyDescent="0.25">
      <c r="A198" s="29">
        <v>42286</v>
      </c>
      <c r="B198" s="30">
        <v>0.06</v>
      </c>
      <c r="C198" s="30">
        <v>0.28999999999999998</v>
      </c>
      <c r="D198" s="30">
        <v>-0.28999999999999998</v>
      </c>
      <c r="E198" s="30">
        <v>0.34</v>
      </c>
      <c r="F198" s="30">
        <v>-0.05</v>
      </c>
      <c r="G198" s="30">
        <v>0</v>
      </c>
      <c r="H198" s="30">
        <v>-0.26</v>
      </c>
      <c r="K198" s="28">
        <f t="shared" si="10"/>
        <v>0.34</v>
      </c>
      <c r="L198" s="28">
        <v>1</v>
      </c>
      <c r="M198" s="28">
        <f t="shared" si="11"/>
        <v>0.06</v>
      </c>
      <c r="N198" s="28">
        <f t="shared" si="11"/>
        <v>0.28999999999999998</v>
      </c>
      <c r="O198" s="28">
        <f t="shared" si="11"/>
        <v>-0.28999999999999998</v>
      </c>
      <c r="X198" s="28">
        <v>0.21163194264616936</v>
      </c>
      <c r="Y198" s="28">
        <f t="shared" si="12"/>
        <v>0.12836805735383067</v>
      </c>
    </row>
    <row r="199" spans="1:25" x14ac:dyDescent="0.25">
      <c r="A199" s="29">
        <v>42289</v>
      </c>
      <c r="B199" s="30">
        <v>0.09</v>
      </c>
      <c r="C199" s="30">
        <v>0.25</v>
      </c>
      <c r="D199" s="30">
        <v>-0.17</v>
      </c>
      <c r="E199" s="30">
        <v>0.2</v>
      </c>
      <c r="F199" s="30">
        <v>-0.11</v>
      </c>
      <c r="G199" s="30">
        <v>-7.0000000000000007E-2</v>
      </c>
      <c r="H199" s="30">
        <v>-0.03</v>
      </c>
      <c r="K199" s="28">
        <f t="shared" si="10"/>
        <v>0.2</v>
      </c>
      <c r="L199" s="28">
        <v>1</v>
      </c>
      <c r="M199" s="28">
        <f t="shared" si="11"/>
        <v>0.09</v>
      </c>
      <c r="N199" s="28">
        <f t="shared" si="11"/>
        <v>0.25</v>
      </c>
      <c r="O199" s="28">
        <f t="shared" si="11"/>
        <v>-0.17</v>
      </c>
      <c r="X199" s="28">
        <v>0.19641589609703353</v>
      </c>
      <c r="Y199" s="28">
        <f t="shared" si="12"/>
        <v>3.5841039029664845E-3</v>
      </c>
    </row>
    <row r="200" spans="1:25" x14ac:dyDescent="0.25">
      <c r="A200" s="29">
        <v>42290</v>
      </c>
      <c r="B200" s="30">
        <v>-0.63</v>
      </c>
      <c r="C200" s="30">
        <v>-0.69</v>
      </c>
      <c r="D200" s="30">
        <v>-0.38</v>
      </c>
      <c r="E200" s="30">
        <v>-0.68</v>
      </c>
      <c r="F200" s="30">
        <v>-0.54</v>
      </c>
      <c r="G200" s="30">
        <v>-0.64</v>
      </c>
      <c r="H200" s="30">
        <v>-0.63</v>
      </c>
      <c r="K200" s="28">
        <f t="shared" si="10"/>
        <v>-0.68</v>
      </c>
      <c r="L200" s="28">
        <v>1</v>
      </c>
      <c r="M200" s="28">
        <f t="shared" si="11"/>
        <v>-0.63</v>
      </c>
      <c r="N200" s="28">
        <f t="shared" si="11"/>
        <v>-0.69</v>
      </c>
      <c r="O200" s="28">
        <f t="shared" si="11"/>
        <v>-0.38</v>
      </c>
      <c r="X200" s="28">
        <v>-0.68484663110353583</v>
      </c>
      <c r="Y200" s="28">
        <f t="shared" si="12"/>
        <v>4.8466311035357812E-3</v>
      </c>
    </row>
    <row r="201" spans="1:25" x14ac:dyDescent="0.25">
      <c r="A201" s="29">
        <v>42291</v>
      </c>
      <c r="B201" s="30">
        <v>-0.48</v>
      </c>
      <c r="C201" s="30">
        <v>-0.45</v>
      </c>
      <c r="D201" s="30">
        <v>-0.59</v>
      </c>
      <c r="E201" s="30">
        <v>-0.68</v>
      </c>
      <c r="F201" s="30">
        <v>-0.49</v>
      </c>
      <c r="G201" s="30">
        <v>-0.43</v>
      </c>
      <c r="H201" s="30">
        <v>-0.23</v>
      </c>
      <c r="K201" s="28">
        <f t="shared" si="10"/>
        <v>-0.68</v>
      </c>
      <c r="L201" s="28">
        <v>1</v>
      </c>
      <c r="M201" s="28">
        <f t="shared" si="11"/>
        <v>-0.48</v>
      </c>
      <c r="N201" s="28">
        <f t="shared" si="11"/>
        <v>-0.45</v>
      </c>
      <c r="O201" s="28">
        <f t="shared" si="11"/>
        <v>-0.59</v>
      </c>
      <c r="X201" s="28">
        <v>-0.44811964942072946</v>
      </c>
      <c r="Y201" s="28">
        <f t="shared" si="12"/>
        <v>-0.23188035057927059</v>
      </c>
    </row>
    <row r="202" spans="1:25" x14ac:dyDescent="0.25">
      <c r="A202" s="29">
        <v>42292</v>
      </c>
      <c r="B202" s="30">
        <v>1.54</v>
      </c>
      <c r="C202" s="30">
        <v>1.44</v>
      </c>
      <c r="D202" s="30">
        <v>1.52</v>
      </c>
      <c r="E202" s="30">
        <v>1.44</v>
      </c>
      <c r="F202" s="30">
        <v>1.1399999999999999</v>
      </c>
      <c r="G202" s="30">
        <v>1.18</v>
      </c>
      <c r="H202" s="30">
        <v>1.37</v>
      </c>
      <c r="K202" s="28">
        <f t="shared" si="10"/>
        <v>1.44</v>
      </c>
      <c r="L202" s="28">
        <v>1</v>
      </c>
      <c r="M202" s="28">
        <f t="shared" si="11"/>
        <v>1.54</v>
      </c>
      <c r="N202" s="28">
        <f t="shared" si="11"/>
        <v>1.44</v>
      </c>
      <c r="O202" s="28">
        <f t="shared" si="11"/>
        <v>1.52</v>
      </c>
      <c r="X202" s="28">
        <v>1.4747855891343287</v>
      </c>
      <c r="Y202" s="28">
        <f t="shared" si="12"/>
        <v>-3.478558913432872E-2</v>
      </c>
    </row>
    <row r="203" spans="1:25" x14ac:dyDescent="0.25">
      <c r="A203" s="29">
        <v>42293</v>
      </c>
      <c r="B203" s="30">
        <v>0.45</v>
      </c>
      <c r="C203" s="30">
        <v>0.33</v>
      </c>
      <c r="D203" s="30">
        <v>0.57999999999999996</v>
      </c>
      <c r="E203" s="30">
        <v>0.54</v>
      </c>
      <c r="F203" s="30">
        <v>0.22</v>
      </c>
      <c r="G203" s="30">
        <v>0.18</v>
      </c>
      <c r="H203" s="30">
        <v>0.59</v>
      </c>
      <c r="K203" s="28">
        <f t="shared" si="10"/>
        <v>0.54</v>
      </c>
      <c r="L203" s="28">
        <v>1</v>
      </c>
      <c r="M203" s="28">
        <f t="shared" si="11"/>
        <v>0.45</v>
      </c>
      <c r="N203" s="28">
        <f t="shared" si="11"/>
        <v>0.33</v>
      </c>
      <c r="O203" s="28">
        <f t="shared" si="11"/>
        <v>0.57999999999999996</v>
      </c>
      <c r="X203" s="28">
        <v>0.36898000351302501</v>
      </c>
      <c r="Y203" s="28">
        <f t="shared" si="12"/>
        <v>0.17101999648697502</v>
      </c>
    </row>
    <row r="204" spans="1:25" x14ac:dyDescent="0.25">
      <c r="A204" s="29">
        <v>42296</v>
      </c>
      <c r="B204" s="30">
        <v>0.05</v>
      </c>
      <c r="C204" s="30">
        <v>0.53</v>
      </c>
      <c r="D204" s="30">
        <v>-0.37</v>
      </c>
      <c r="E204" s="30">
        <v>0.27</v>
      </c>
      <c r="F204" s="30">
        <v>-0.21</v>
      </c>
      <c r="G204" s="30">
        <v>-0.46</v>
      </c>
      <c r="H204" s="30">
        <v>-0.3</v>
      </c>
      <c r="K204" s="28">
        <f t="shared" si="10"/>
        <v>0.27</v>
      </c>
      <c r="L204" s="28">
        <v>1</v>
      </c>
      <c r="M204" s="28">
        <f t="shared" si="11"/>
        <v>0.05</v>
      </c>
      <c r="N204" s="28">
        <f t="shared" si="11"/>
        <v>0.53</v>
      </c>
      <c r="O204" s="28">
        <f t="shared" si="11"/>
        <v>-0.37</v>
      </c>
      <c r="X204" s="28">
        <v>0.33030289031932214</v>
      </c>
      <c r="Y204" s="28">
        <f t="shared" si="12"/>
        <v>-6.0302890319322122E-2</v>
      </c>
    </row>
    <row r="205" spans="1:25" x14ac:dyDescent="0.25">
      <c r="A205" s="29">
        <v>42297</v>
      </c>
      <c r="B205" s="30">
        <v>-0.13</v>
      </c>
      <c r="C205" s="30">
        <v>-0.28000000000000003</v>
      </c>
      <c r="D205" s="30">
        <v>0.17</v>
      </c>
      <c r="E205" s="30">
        <v>-0.4</v>
      </c>
      <c r="F205" s="30">
        <v>0.11</v>
      </c>
      <c r="G205" s="30">
        <v>0.46</v>
      </c>
      <c r="H205" s="30">
        <v>7.0000000000000007E-2</v>
      </c>
      <c r="K205" s="28">
        <f t="shared" si="10"/>
        <v>-0.4</v>
      </c>
      <c r="L205" s="28">
        <v>1</v>
      </c>
      <c r="M205" s="28">
        <f t="shared" si="11"/>
        <v>-0.13</v>
      </c>
      <c r="N205" s="28">
        <f t="shared" si="11"/>
        <v>-0.28000000000000003</v>
      </c>
      <c r="O205" s="28">
        <f t="shared" si="11"/>
        <v>0.17</v>
      </c>
      <c r="X205" s="28">
        <v>-0.24006638006297076</v>
      </c>
      <c r="Y205" s="28">
        <f t="shared" si="12"/>
        <v>-0.15993361993702926</v>
      </c>
    </row>
    <row r="206" spans="1:25" x14ac:dyDescent="0.25">
      <c r="A206" s="29">
        <v>42298</v>
      </c>
      <c r="B206" s="30">
        <v>-0.62</v>
      </c>
      <c r="C206" s="30">
        <v>-0.53</v>
      </c>
      <c r="D206" s="30">
        <v>-0.71</v>
      </c>
      <c r="E206" s="30">
        <v>-0.74</v>
      </c>
      <c r="F206" s="30">
        <v>-0.21</v>
      </c>
      <c r="G206" s="30">
        <v>-1.02</v>
      </c>
      <c r="H206" s="30">
        <v>-0.33</v>
      </c>
      <c r="K206" s="28">
        <f t="shared" si="10"/>
        <v>-0.74</v>
      </c>
      <c r="L206" s="28">
        <v>1</v>
      </c>
      <c r="M206" s="28">
        <f t="shared" si="11"/>
        <v>-0.62</v>
      </c>
      <c r="N206" s="28">
        <f t="shared" si="11"/>
        <v>-0.53</v>
      </c>
      <c r="O206" s="28">
        <f t="shared" si="11"/>
        <v>-0.71</v>
      </c>
      <c r="X206" s="28">
        <v>-0.56027596218385167</v>
      </c>
      <c r="Y206" s="28">
        <f t="shared" si="12"/>
        <v>-0.17972403781614832</v>
      </c>
    </row>
    <row r="207" spans="1:25" x14ac:dyDescent="0.25">
      <c r="A207" s="29">
        <v>42299</v>
      </c>
      <c r="B207" s="30">
        <v>1.69</v>
      </c>
      <c r="C207" s="30">
        <v>1.5</v>
      </c>
      <c r="D207" s="30">
        <v>1.84</v>
      </c>
      <c r="E207" s="30">
        <v>1.49</v>
      </c>
      <c r="F207" s="30">
        <v>1.72</v>
      </c>
      <c r="G207" s="30">
        <v>1</v>
      </c>
      <c r="H207" s="30">
        <v>2.08</v>
      </c>
      <c r="K207" s="28">
        <f t="shared" si="10"/>
        <v>1.49</v>
      </c>
      <c r="L207" s="28">
        <v>1</v>
      </c>
      <c r="M207" s="28">
        <f t="shared" si="11"/>
        <v>1.69</v>
      </c>
      <c r="N207" s="28">
        <f t="shared" si="11"/>
        <v>1.5</v>
      </c>
      <c r="O207" s="28">
        <f t="shared" si="11"/>
        <v>1.84</v>
      </c>
      <c r="X207" s="28">
        <v>1.5585136868073666</v>
      </c>
      <c r="Y207" s="28">
        <f t="shared" si="12"/>
        <v>-6.8513686807366581E-2</v>
      </c>
    </row>
    <row r="208" spans="1:25" x14ac:dyDescent="0.25">
      <c r="A208" s="29">
        <v>42300</v>
      </c>
      <c r="B208" s="30">
        <v>1.1000000000000001</v>
      </c>
      <c r="C208" s="30">
        <v>1.68</v>
      </c>
      <c r="D208" s="30">
        <v>0.49</v>
      </c>
      <c r="E208" s="30">
        <v>1.47</v>
      </c>
      <c r="F208" s="30">
        <v>-0.05</v>
      </c>
      <c r="G208" s="30">
        <v>0.6</v>
      </c>
      <c r="H208" s="30">
        <v>0.78</v>
      </c>
      <c r="K208" s="28">
        <f t="shared" si="10"/>
        <v>1.47</v>
      </c>
      <c r="L208" s="28">
        <v>1</v>
      </c>
      <c r="M208" s="28">
        <f t="shared" si="11"/>
        <v>1.1000000000000001</v>
      </c>
      <c r="N208" s="28">
        <f t="shared" si="11"/>
        <v>1.68</v>
      </c>
      <c r="O208" s="28">
        <f t="shared" si="11"/>
        <v>0.49</v>
      </c>
      <c r="X208" s="28">
        <v>1.4399291101186942</v>
      </c>
      <c r="Y208" s="28">
        <f t="shared" si="12"/>
        <v>3.0070889881305796E-2</v>
      </c>
    </row>
    <row r="209" spans="1:25" x14ac:dyDescent="0.25">
      <c r="A209" s="29">
        <v>42303</v>
      </c>
      <c r="B209" s="30">
        <v>-0.25</v>
      </c>
      <c r="C209" s="30">
        <v>0</v>
      </c>
      <c r="D209" s="30">
        <v>-0.49</v>
      </c>
      <c r="E209" s="30">
        <v>7.0000000000000007E-2</v>
      </c>
      <c r="F209" s="30">
        <v>-0.26</v>
      </c>
      <c r="G209" s="30">
        <v>-0.56000000000000005</v>
      </c>
      <c r="H209" s="30">
        <v>-0.32</v>
      </c>
      <c r="K209" s="28">
        <f t="shared" si="10"/>
        <v>7.0000000000000007E-2</v>
      </c>
      <c r="L209" s="28">
        <v>1</v>
      </c>
      <c r="M209" s="28">
        <f t="shared" si="11"/>
        <v>-0.25</v>
      </c>
      <c r="N209" s="28">
        <f t="shared" si="11"/>
        <v>0</v>
      </c>
      <c r="O209" s="28">
        <f t="shared" si="11"/>
        <v>-0.49</v>
      </c>
      <c r="X209" s="28">
        <v>-9.9046528214334489E-2</v>
      </c>
      <c r="Y209" s="28">
        <f t="shared" si="12"/>
        <v>0.1690465282143345</v>
      </c>
    </row>
    <row r="210" spans="1:25" x14ac:dyDescent="0.25">
      <c r="A210" s="29">
        <v>42304</v>
      </c>
      <c r="B210" s="30">
        <v>-0.19</v>
      </c>
      <c r="C210" s="30">
        <v>-0.2</v>
      </c>
      <c r="D210" s="30">
        <v>-0.49</v>
      </c>
      <c r="E210" s="30">
        <v>0</v>
      </c>
      <c r="F210" s="30">
        <v>-0.37</v>
      </c>
      <c r="G210" s="30">
        <v>-0.74</v>
      </c>
      <c r="H210" s="30">
        <v>-0.48</v>
      </c>
      <c r="K210" s="28">
        <f t="shared" si="10"/>
        <v>0</v>
      </c>
      <c r="L210" s="28">
        <v>1</v>
      </c>
      <c r="M210" s="28">
        <f t="shared" si="11"/>
        <v>-0.19</v>
      </c>
      <c r="N210" s="28">
        <f t="shared" si="11"/>
        <v>-0.2</v>
      </c>
      <c r="O210" s="28">
        <f t="shared" si="11"/>
        <v>-0.49</v>
      </c>
      <c r="X210" s="28">
        <v>-0.1567055872597595</v>
      </c>
      <c r="Y210" s="28">
        <f t="shared" si="12"/>
        <v>0.1567055872597595</v>
      </c>
    </row>
    <row r="211" spans="1:25" x14ac:dyDescent="0.25">
      <c r="A211" s="29">
        <v>42305</v>
      </c>
      <c r="B211" s="30">
        <v>1.1399999999999999</v>
      </c>
      <c r="C211" s="30">
        <v>1.1000000000000001</v>
      </c>
      <c r="D211" s="30">
        <v>1.4</v>
      </c>
      <c r="E211" s="30">
        <v>1.05</v>
      </c>
      <c r="F211" s="30">
        <v>0.85</v>
      </c>
      <c r="G211" s="30">
        <v>1.49</v>
      </c>
      <c r="H211" s="30">
        <v>1.26</v>
      </c>
      <c r="K211" s="28">
        <f t="shared" si="10"/>
        <v>1.05</v>
      </c>
      <c r="L211" s="28">
        <v>1</v>
      </c>
      <c r="M211" s="28">
        <f t="shared" si="11"/>
        <v>1.1399999999999999</v>
      </c>
      <c r="N211" s="28">
        <f t="shared" si="11"/>
        <v>1.1000000000000001</v>
      </c>
      <c r="O211" s="28">
        <f t="shared" si="11"/>
        <v>1.4</v>
      </c>
      <c r="X211" s="28">
        <v>1.0728875662345443</v>
      </c>
      <c r="Y211" s="28">
        <f t="shared" si="12"/>
        <v>-2.2887566234544243E-2</v>
      </c>
    </row>
    <row r="212" spans="1:25" x14ac:dyDescent="0.25">
      <c r="A212" s="29">
        <v>42306</v>
      </c>
      <c r="B212" s="30">
        <v>-0.06</v>
      </c>
      <c r="C212" s="30">
        <v>0.16</v>
      </c>
      <c r="D212" s="30">
        <v>-0.16</v>
      </c>
      <c r="E212" s="30">
        <v>-7.0000000000000007E-2</v>
      </c>
      <c r="F212" s="30">
        <v>-0.26</v>
      </c>
      <c r="G212" s="30">
        <v>-0.45</v>
      </c>
      <c r="H212" s="30">
        <v>-0.32</v>
      </c>
      <c r="K212" s="28">
        <f t="shared" si="10"/>
        <v>-7.0000000000000007E-2</v>
      </c>
      <c r="L212" s="28">
        <v>1</v>
      </c>
      <c r="M212" s="28">
        <f t="shared" si="11"/>
        <v>-0.06</v>
      </c>
      <c r="N212" s="28">
        <f t="shared" si="11"/>
        <v>0.16</v>
      </c>
      <c r="O212" s="28">
        <f t="shared" si="11"/>
        <v>-0.16</v>
      </c>
      <c r="X212" s="28">
        <v>5.6732978639763475E-2</v>
      </c>
      <c r="Y212" s="28">
        <f t="shared" si="12"/>
        <v>-0.12673297863976349</v>
      </c>
    </row>
    <row r="213" spans="1:25" x14ac:dyDescent="0.25">
      <c r="A213" s="29">
        <v>42307</v>
      </c>
      <c r="B213" s="30">
        <v>-0.43</v>
      </c>
      <c r="C213" s="30">
        <v>-0.51</v>
      </c>
      <c r="D213" s="30">
        <v>-0.41</v>
      </c>
      <c r="E213" s="30">
        <v>-0.26</v>
      </c>
      <c r="F213" s="30">
        <v>-0.48</v>
      </c>
      <c r="G213" s="30">
        <v>0</v>
      </c>
      <c r="H213" s="30">
        <v>-0.32</v>
      </c>
      <c r="K213" s="28">
        <f t="shared" si="10"/>
        <v>-0.26</v>
      </c>
      <c r="L213" s="28">
        <v>1</v>
      </c>
      <c r="M213" s="28">
        <f t="shared" si="11"/>
        <v>-0.43</v>
      </c>
      <c r="N213" s="28">
        <f t="shared" si="11"/>
        <v>-0.51</v>
      </c>
      <c r="O213" s="28">
        <f t="shared" si="11"/>
        <v>-0.41</v>
      </c>
      <c r="X213" s="28">
        <v>-0.46776642733056328</v>
      </c>
      <c r="Y213" s="28">
        <f t="shared" si="12"/>
        <v>0.20776642733056327</v>
      </c>
    </row>
    <row r="214" spans="1:25" x14ac:dyDescent="0.25">
      <c r="A214" s="29">
        <v>42310</v>
      </c>
      <c r="B214" s="30">
        <v>1.18</v>
      </c>
      <c r="C214" s="30">
        <v>1.21</v>
      </c>
      <c r="D214" s="30">
        <v>1.47</v>
      </c>
      <c r="E214" s="30">
        <v>1.1100000000000001</v>
      </c>
      <c r="F214" s="30">
        <v>0.75</v>
      </c>
      <c r="G214" s="30">
        <v>1.19</v>
      </c>
      <c r="H214" s="30">
        <v>1.03</v>
      </c>
      <c r="K214" s="28">
        <f t="shared" si="10"/>
        <v>1.1100000000000001</v>
      </c>
      <c r="L214" s="28">
        <v>1</v>
      </c>
      <c r="M214" s="28">
        <f t="shared" si="11"/>
        <v>1.18</v>
      </c>
      <c r="N214" s="28">
        <f t="shared" si="11"/>
        <v>1.21</v>
      </c>
      <c r="O214" s="28">
        <f t="shared" si="11"/>
        <v>1.47</v>
      </c>
      <c r="X214" s="28">
        <v>1.142167060701206</v>
      </c>
      <c r="Y214" s="28">
        <f t="shared" si="12"/>
        <v>-3.2167060701205896E-2</v>
      </c>
    </row>
    <row r="215" spans="1:25" x14ac:dyDescent="0.25">
      <c r="A215" s="29">
        <v>42311</v>
      </c>
      <c r="B215" s="30">
        <v>0.28999999999999998</v>
      </c>
      <c r="C215" s="30">
        <v>0.04</v>
      </c>
      <c r="D215" s="30">
        <v>0.2</v>
      </c>
      <c r="E215" s="30">
        <v>0.19</v>
      </c>
      <c r="F215" s="30">
        <v>0.11</v>
      </c>
      <c r="G215" s="30">
        <v>-0.03</v>
      </c>
      <c r="H215" s="30">
        <v>0.28999999999999998</v>
      </c>
      <c r="K215" s="28">
        <f t="shared" si="10"/>
        <v>0.19</v>
      </c>
      <c r="L215" s="28">
        <v>1</v>
      </c>
      <c r="M215" s="28">
        <f t="shared" si="11"/>
        <v>0.28999999999999998</v>
      </c>
      <c r="N215" s="28">
        <f t="shared" si="11"/>
        <v>0.04</v>
      </c>
      <c r="O215" s="28">
        <f t="shared" si="11"/>
        <v>0.2</v>
      </c>
      <c r="X215" s="28">
        <v>0.17630401851359429</v>
      </c>
      <c r="Y215" s="28">
        <f t="shared" si="12"/>
        <v>1.3695981486405717E-2</v>
      </c>
    </row>
    <row r="216" spans="1:25" x14ac:dyDescent="0.25">
      <c r="A216" s="29">
        <v>42312</v>
      </c>
      <c r="B216" s="30">
        <v>-0.3</v>
      </c>
      <c r="C216" s="30">
        <v>-0.04</v>
      </c>
      <c r="D216" s="30">
        <v>-0.6</v>
      </c>
      <c r="E216" s="30">
        <v>-0.13</v>
      </c>
      <c r="F216" s="30">
        <v>-0.32</v>
      </c>
      <c r="G216" s="30">
        <v>-0.31</v>
      </c>
      <c r="H216" s="30">
        <v>-0.22</v>
      </c>
      <c r="K216" s="28">
        <f t="shared" si="10"/>
        <v>-0.13</v>
      </c>
      <c r="L216" s="28">
        <v>1</v>
      </c>
      <c r="M216" s="28">
        <f t="shared" si="11"/>
        <v>-0.3</v>
      </c>
      <c r="N216" s="28">
        <f t="shared" si="11"/>
        <v>-0.04</v>
      </c>
      <c r="O216" s="28">
        <f t="shared" si="11"/>
        <v>-0.6</v>
      </c>
      <c r="X216" s="28">
        <v>-0.13611448126125625</v>
      </c>
      <c r="Y216" s="28">
        <f t="shared" si="12"/>
        <v>6.1144812612562438E-3</v>
      </c>
    </row>
    <row r="217" spans="1:25" x14ac:dyDescent="0.25">
      <c r="A217" s="29">
        <v>42313</v>
      </c>
      <c r="B217" s="30">
        <v>-0.1</v>
      </c>
      <c r="C217" s="30">
        <v>-0.27</v>
      </c>
      <c r="D217" s="30">
        <v>-0.16</v>
      </c>
      <c r="E217" s="30">
        <v>0.06</v>
      </c>
      <c r="F217" s="30">
        <v>0</v>
      </c>
      <c r="G217" s="30">
        <v>0.14000000000000001</v>
      </c>
      <c r="H217" s="30">
        <v>-0.16</v>
      </c>
      <c r="K217" s="28">
        <f t="shared" si="10"/>
        <v>0.06</v>
      </c>
      <c r="L217" s="28">
        <v>1</v>
      </c>
      <c r="M217" s="28">
        <f t="shared" si="11"/>
        <v>-0.1</v>
      </c>
      <c r="N217" s="28">
        <f t="shared" si="11"/>
        <v>-0.27</v>
      </c>
      <c r="O217" s="28">
        <f t="shared" si="11"/>
        <v>-0.16</v>
      </c>
      <c r="X217" s="28">
        <v>-0.1746264649967052</v>
      </c>
      <c r="Y217" s="28">
        <f t="shared" si="12"/>
        <v>0.2346264649967052</v>
      </c>
    </row>
    <row r="218" spans="1:25" x14ac:dyDescent="0.25">
      <c r="A218" s="29">
        <v>42314</v>
      </c>
      <c r="B218" s="30">
        <v>-0.05</v>
      </c>
      <c r="C218" s="30">
        <v>-0.08</v>
      </c>
      <c r="D218" s="30">
        <v>0.36</v>
      </c>
      <c r="E218" s="30">
        <v>-0.06</v>
      </c>
      <c r="F218" s="30">
        <v>-0.57999999999999996</v>
      </c>
      <c r="G218" s="30">
        <v>0.03</v>
      </c>
      <c r="H218" s="30">
        <v>-0.32</v>
      </c>
      <c r="K218" s="28">
        <f t="shared" si="10"/>
        <v>-0.06</v>
      </c>
      <c r="L218" s="28">
        <v>1</v>
      </c>
      <c r="M218" s="28">
        <f t="shared" si="11"/>
        <v>-0.05</v>
      </c>
      <c r="N218" s="28">
        <f t="shared" si="11"/>
        <v>-0.08</v>
      </c>
      <c r="O218" s="28">
        <f t="shared" si="11"/>
        <v>0.36</v>
      </c>
      <c r="X218" s="28">
        <v>-0.11738708300999263</v>
      </c>
      <c r="Y218" s="28">
        <f t="shared" si="12"/>
        <v>5.7387083009992637E-2</v>
      </c>
    </row>
    <row r="219" spans="1:25" x14ac:dyDescent="0.25">
      <c r="A219" s="29">
        <v>42317</v>
      </c>
      <c r="B219" s="30">
        <v>-0.93</v>
      </c>
      <c r="C219" s="30">
        <v>-0.97</v>
      </c>
      <c r="D219" s="30">
        <v>-0.89</v>
      </c>
      <c r="E219" s="30">
        <v>-0.97</v>
      </c>
      <c r="F219" s="30">
        <v>-0.75</v>
      </c>
      <c r="G219" s="30">
        <v>-1.01</v>
      </c>
      <c r="H219" s="30">
        <v>-0.93</v>
      </c>
      <c r="K219" s="28">
        <f t="shared" si="10"/>
        <v>-0.97</v>
      </c>
      <c r="L219" s="28">
        <v>1</v>
      </c>
      <c r="M219" s="28">
        <f t="shared" si="11"/>
        <v>-0.93</v>
      </c>
      <c r="N219" s="28">
        <f t="shared" si="11"/>
        <v>-0.97</v>
      </c>
      <c r="O219" s="28">
        <f t="shared" si="11"/>
        <v>-0.89</v>
      </c>
      <c r="X219" s="28">
        <v>-0.94531476882491794</v>
      </c>
      <c r="Y219" s="28">
        <f t="shared" si="12"/>
        <v>-2.4685231175082034E-2</v>
      </c>
    </row>
    <row r="220" spans="1:25" x14ac:dyDescent="0.25">
      <c r="A220" s="29">
        <v>42318</v>
      </c>
      <c r="B220" s="30">
        <v>0.23</v>
      </c>
      <c r="C220" s="30">
        <v>-0.08</v>
      </c>
      <c r="D220" s="30">
        <v>0.08</v>
      </c>
      <c r="E220" s="30">
        <v>-7.0000000000000007E-2</v>
      </c>
      <c r="F220" s="30">
        <v>0.27</v>
      </c>
      <c r="G220" s="30">
        <v>0.21</v>
      </c>
      <c r="H220" s="30">
        <v>0.23</v>
      </c>
      <c r="K220" s="28">
        <f t="shared" si="10"/>
        <v>-7.0000000000000007E-2</v>
      </c>
      <c r="L220" s="28">
        <v>1</v>
      </c>
      <c r="M220" s="28">
        <f t="shared" si="11"/>
        <v>0.23</v>
      </c>
      <c r="N220" s="28">
        <f t="shared" si="11"/>
        <v>-0.08</v>
      </c>
      <c r="O220" s="28">
        <f t="shared" si="11"/>
        <v>0.08</v>
      </c>
      <c r="X220" s="28">
        <v>9.5827063970018667E-2</v>
      </c>
      <c r="Y220" s="28">
        <f t="shared" si="12"/>
        <v>-0.16582706397001867</v>
      </c>
    </row>
    <row r="221" spans="1:25" x14ac:dyDescent="0.25">
      <c r="A221" s="29">
        <v>42319</v>
      </c>
      <c r="B221" s="30">
        <v>-0.39</v>
      </c>
      <c r="C221" s="30">
        <v>-0.16</v>
      </c>
      <c r="D221" s="30">
        <v>-0.28000000000000003</v>
      </c>
      <c r="E221" s="30">
        <v>-0.46</v>
      </c>
      <c r="F221" s="30">
        <v>0</v>
      </c>
      <c r="G221" s="30">
        <v>-0.56000000000000005</v>
      </c>
      <c r="H221" s="30">
        <v>-0.13</v>
      </c>
      <c r="K221" s="28">
        <f t="shared" si="10"/>
        <v>-0.46</v>
      </c>
      <c r="L221" s="28">
        <v>1</v>
      </c>
      <c r="M221" s="28">
        <f t="shared" si="11"/>
        <v>-0.39</v>
      </c>
      <c r="N221" s="28">
        <f t="shared" si="11"/>
        <v>-0.16</v>
      </c>
      <c r="O221" s="28">
        <f t="shared" si="11"/>
        <v>-0.28000000000000003</v>
      </c>
      <c r="X221" s="28">
        <v>-0.29110430126465509</v>
      </c>
      <c r="Y221" s="28">
        <f t="shared" si="12"/>
        <v>-0.16889569873534493</v>
      </c>
    </row>
    <row r="222" spans="1:25" x14ac:dyDescent="0.25">
      <c r="A222" s="29">
        <v>42320</v>
      </c>
      <c r="B222" s="30">
        <v>-1.4</v>
      </c>
      <c r="C222" s="30">
        <v>-1.1000000000000001</v>
      </c>
      <c r="D222" s="30">
        <v>-1.51</v>
      </c>
      <c r="E222" s="30">
        <v>-1.18</v>
      </c>
      <c r="F222" s="30">
        <v>-1.34</v>
      </c>
      <c r="G222" s="30">
        <v>-1.48</v>
      </c>
      <c r="H222" s="30">
        <v>-1.42</v>
      </c>
      <c r="K222" s="28">
        <f t="shared" si="10"/>
        <v>-1.18</v>
      </c>
      <c r="L222" s="28">
        <v>1</v>
      </c>
      <c r="M222" s="28">
        <f t="shared" si="11"/>
        <v>-1.4</v>
      </c>
      <c r="N222" s="28">
        <f t="shared" si="11"/>
        <v>-1.1000000000000001</v>
      </c>
      <c r="O222" s="28">
        <f t="shared" si="11"/>
        <v>-1.51</v>
      </c>
      <c r="X222" s="28">
        <v>-1.2281086316148295</v>
      </c>
      <c r="Y222" s="28">
        <f t="shared" si="12"/>
        <v>4.8108631614829589E-2</v>
      </c>
    </row>
    <row r="223" spans="1:25" x14ac:dyDescent="0.25">
      <c r="A223" s="29">
        <v>42321</v>
      </c>
      <c r="B223" s="30">
        <v>-1.1200000000000001</v>
      </c>
      <c r="C223" s="30">
        <v>-1.51</v>
      </c>
      <c r="D223" s="30">
        <v>-0.7</v>
      </c>
      <c r="E223" s="30">
        <v>-1.59</v>
      </c>
      <c r="F223" s="30">
        <v>-0.81</v>
      </c>
      <c r="G223" s="30">
        <v>-0.43</v>
      </c>
      <c r="H223" s="30">
        <v>-0.82</v>
      </c>
      <c r="K223" s="28">
        <f t="shared" si="10"/>
        <v>-1.59</v>
      </c>
      <c r="L223" s="28">
        <v>1</v>
      </c>
      <c r="M223" s="28">
        <f t="shared" si="11"/>
        <v>-1.1200000000000001</v>
      </c>
      <c r="N223" s="28">
        <f t="shared" si="11"/>
        <v>-1.51</v>
      </c>
      <c r="O223" s="28">
        <f t="shared" si="11"/>
        <v>-0.7</v>
      </c>
      <c r="X223" s="28">
        <v>-1.348619514564817</v>
      </c>
      <c r="Y223" s="28">
        <f t="shared" si="12"/>
        <v>-0.24138048543518309</v>
      </c>
    </row>
    <row r="224" spans="1:25" x14ac:dyDescent="0.25">
      <c r="A224" s="29">
        <v>42324</v>
      </c>
      <c r="B224" s="30">
        <v>1.52</v>
      </c>
      <c r="C224" s="30">
        <v>1.41</v>
      </c>
      <c r="D224" s="30">
        <v>1.34</v>
      </c>
      <c r="E224" s="30">
        <v>1.21</v>
      </c>
      <c r="F224" s="30">
        <v>1.31</v>
      </c>
      <c r="G224" s="30">
        <v>1.29</v>
      </c>
      <c r="H224" s="30">
        <v>1.52</v>
      </c>
      <c r="K224" s="28">
        <f t="shared" si="10"/>
        <v>1.21</v>
      </c>
      <c r="L224" s="28">
        <v>1</v>
      </c>
      <c r="M224" s="28">
        <f t="shared" si="11"/>
        <v>1.52</v>
      </c>
      <c r="N224" s="28">
        <f t="shared" si="11"/>
        <v>1.41</v>
      </c>
      <c r="O224" s="28">
        <f t="shared" si="11"/>
        <v>1.34</v>
      </c>
      <c r="X224" s="28">
        <v>1.4703921656220431</v>
      </c>
      <c r="Y224" s="28">
        <f t="shared" si="12"/>
        <v>-0.26039216562204315</v>
      </c>
    </row>
    <row r="225" spans="1:25" x14ac:dyDescent="0.25">
      <c r="A225" s="29">
        <v>42325</v>
      </c>
      <c r="B225" s="30">
        <v>-7.0000000000000007E-2</v>
      </c>
      <c r="C225" s="30">
        <v>0.16</v>
      </c>
      <c r="D225" s="30">
        <v>-0.16</v>
      </c>
      <c r="E225" s="30">
        <v>7.0000000000000007E-2</v>
      </c>
      <c r="F225" s="30">
        <v>-0.16</v>
      </c>
      <c r="G225" s="30">
        <v>-0.39</v>
      </c>
      <c r="H225" s="30">
        <v>-0.1</v>
      </c>
      <c r="K225" s="28">
        <f t="shared" si="10"/>
        <v>7.0000000000000007E-2</v>
      </c>
      <c r="L225" s="28">
        <v>1</v>
      </c>
      <c r="M225" s="28">
        <f t="shared" si="11"/>
        <v>-7.0000000000000007E-2</v>
      </c>
      <c r="N225" s="28">
        <f t="shared" si="11"/>
        <v>0.16</v>
      </c>
      <c r="O225" s="28">
        <f t="shared" si="11"/>
        <v>-0.16</v>
      </c>
      <c r="X225" s="28">
        <v>5.0378394812023539E-2</v>
      </c>
      <c r="Y225" s="28">
        <f t="shared" si="12"/>
        <v>1.9621605187976468E-2</v>
      </c>
    </row>
    <row r="226" spans="1:25" x14ac:dyDescent="0.25">
      <c r="A226" s="29">
        <v>42326</v>
      </c>
      <c r="B226" s="30">
        <v>1.59</v>
      </c>
      <c r="C226" s="30">
        <v>1.47</v>
      </c>
      <c r="D226" s="30">
        <v>1.61</v>
      </c>
      <c r="E226" s="30">
        <v>1.73</v>
      </c>
      <c r="F226" s="30">
        <v>1.08</v>
      </c>
      <c r="G226" s="30">
        <v>1.53</v>
      </c>
      <c r="H226" s="30">
        <v>1.27</v>
      </c>
      <c r="K226" s="28">
        <f t="shared" si="10"/>
        <v>1.73</v>
      </c>
      <c r="L226" s="28">
        <v>1</v>
      </c>
      <c r="M226" s="28">
        <f t="shared" si="11"/>
        <v>1.59</v>
      </c>
      <c r="N226" s="28">
        <f t="shared" si="11"/>
        <v>1.47</v>
      </c>
      <c r="O226" s="28">
        <f t="shared" si="11"/>
        <v>1.61</v>
      </c>
      <c r="X226" s="28">
        <v>1.5095846283523211</v>
      </c>
      <c r="Y226" s="28">
        <f t="shared" si="12"/>
        <v>0.22041537164767888</v>
      </c>
    </row>
    <row r="227" spans="1:25" x14ac:dyDescent="0.25">
      <c r="A227" s="29">
        <v>42327</v>
      </c>
      <c r="B227" s="30">
        <v>-0.09</v>
      </c>
      <c r="C227" s="30">
        <v>0.08</v>
      </c>
      <c r="D227" s="30">
        <v>-0.16</v>
      </c>
      <c r="E227" s="30">
        <v>-0.13</v>
      </c>
      <c r="F227" s="30">
        <v>0.16</v>
      </c>
      <c r="G227" s="30">
        <v>0</v>
      </c>
      <c r="H227" s="30">
        <v>0.22</v>
      </c>
      <c r="K227" s="28">
        <f t="shared" si="10"/>
        <v>-0.13</v>
      </c>
      <c r="L227" s="28">
        <v>1</v>
      </c>
      <c r="M227" s="28">
        <f t="shared" si="11"/>
        <v>-0.09</v>
      </c>
      <c r="N227" s="28">
        <f t="shared" si="11"/>
        <v>0.08</v>
      </c>
      <c r="O227" s="28">
        <f t="shared" si="11"/>
        <v>-0.16</v>
      </c>
      <c r="X227" s="28">
        <v>-6.4539764820217838E-4</v>
      </c>
      <c r="Y227" s="28">
        <f t="shared" si="12"/>
        <v>-0.12935460235179783</v>
      </c>
    </row>
    <row r="228" spans="1:25" x14ac:dyDescent="0.25">
      <c r="A228" s="29">
        <v>42328</v>
      </c>
      <c r="B228" s="30">
        <v>0.36</v>
      </c>
      <c r="C228" s="30">
        <v>0.55000000000000004</v>
      </c>
      <c r="D228" s="30">
        <v>0.08</v>
      </c>
      <c r="E228" s="30">
        <v>0.66</v>
      </c>
      <c r="F228" s="30">
        <v>-0.05</v>
      </c>
      <c r="G228" s="30">
        <v>0.25</v>
      </c>
      <c r="H228" s="30">
        <v>0.16</v>
      </c>
      <c r="K228" s="28">
        <f t="shared" si="10"/>
        <v>0.66</v>
      </c>
      <c r="L228" s="28">
        <v>1</v>
      </c>
      <c r="M228" s="28">
        <f t="shared" si="11"/>
        <v>0.36</v>
      </c>
      <c r="N228" s="28">
        <f t="shared" si="11"/>
        <v>0.55000000000000004</v>
      </c>
      <c r="O228" s="28">
        <f t="shared" si="11"/>
        <v>0.08</v>
      </c>
      <c r="X228" s="28">
        <v>0.48016432406801141</v>
      </c>
      <c r="Y228" s="28">
        <f t="shared" si="12"/>
        <v>0.17983567593198863</v>
      </c>
    </row>
    <row r="229" spans="1:25" x14ac:dyDescent="0.25">
      <c r="A229" s="29">
        <v>42331</v>
      </c>
      <c r="B229" s="30">
        <v>-0.11</v>
      </c>
      <c r="C229" s="30">
        <v>-0.08</v>
      </c>
      <c r="D229" s="30">
        <v>-0.24</v>
      </c>
      <c r="E229" s="30">
        <v>7.0000000000000007E-2</v>
      </c>
      <c r="F229" s="30">
        <v>0.11</v>
      </c>
      <c r="G229" s="30">
        <v>0</v>
      </c>
      <c r="H229" s="30">
        <v>-0.22</v>
      </c>
      <c r="K229" s="28">
        <f t="shared" si="10"/>
        <v>7.0000000000000007E-2</v>
      </c>
      <c r="L229" s="28">
        <v>1</v>
      </c>
      <c r="M229" s="28">
        <f t="shared" si="11"/>
        <v>-0.11</v>
      </c>
      <c r="N229" s="28">
        <f t="shared" si="11"/>
        <v>-0.08</v>
      </c>
      <c r="O229" s="28">
        <f t="shared" si="11"/>
        <v>-0.24</v>
      </c>
      <c r="X229" s="28">
        <v>-7.9902157826518591E-2</v>
      </c>
      <c r="Y229" s="28">
        <f t="shared" si="12"/>
        <v>0.14990215782651861</v>
      </c>
    </row>
    <row r="230" spans="1:25" x14ac:dyDescent="0.25">
      <c r="A230" s="29">
        <v>42332</v>
      </c>
      <c r="B230" s="30">
        <v>0.13</v>
      </c>
      <c r="C230" s="30">
        <v>0.08</v>
      </c>
      <c r="D230" s="30">
        <v>0.37</v>
      </c>
      <c r="E230" s="30">
        <v>7.0000000000000007E-2</v>
      </c>
      <c r="F230" s="30">
        <v>0.21</v>
      </c>
      <c r="G230" s="30">
        <v>0.42</v>
      </c>
      <c r="H230" s="30">
        <v>0.19</v>
      </c>
      <c r="K230" s="28">
        <f t="shared" si="10"/>
        <v>7.0000000000000007E-2</v>
      </c>
      <c r="L230" s="28">
        <v>1</v>
      </c>
      <c r="M230" s="28">
        <f t="shared" si="11"/>
        <v>0.13</v>
      </c>
      <c r="N230" s="28">
        <f t="shared" si="11"/>
        <v>0.08</v>
      </c>
      <c r="O230" s="28">
        <f t="shared" si="11"/>
        <v>0.37</v>
      </c>
      <c r="X230" s="28">
        <v>7.2364468362986017E-2</v>
      </c>
      <c r="Y230" s="28">
        <f t="shared" si="12"/>
        <v>-2.3644683629860108E-3</v>
      </c>
    </row>
    <row r="231" spans="1:25" x14ac:dyDescent="0.25">
      <c r="A231" s="29">
        <v>42333</v>
      </c>
      <c r="B231" s="30">
        <v>-0.01</v>
      </c>
      <c r="C231" s="30">
        <v>0.08</v>
      </c>
      <c r="D231" s="30">
        <v>-0.12</v>
      </c>
      <c r="E231" s="30">
        <v>0.13</v>
      </c>
      <c r="F231" s="30">
        <v>0.16</v>
      </c>
      <c r="G231" s="30">
        <v>0.17</v>
      </c>
      <c r="H231" s="30">
        <v>-0.1</v>
      </c>
      <c r="K231" s="28">
        <f t="shared" si="10"/>
        <v>0.13</v>
      </c>
      <c r="L231" s="28">
        <v>1</v>
      </c>
      <c r="M231" s="28">
        <f t="shared" si="11"/>
        <v>-0.01</v>
      </c>
      <c r="N231" s="28">
        <f t="shared" si="11"/>
        <v>0.08</v>
      </c>
      <c r="O231" s="28">
        <f t="shared" si="11"/>
        <v>-0.12</v>
      </c>
      <c r="X231" s="28">
        <v>4.5150444430389736E-2</v>
      </c>
      <c r="Y231" s="28">
        <f t="shared" si="12"/>
        <v>8.4849555569610269E-2</v>
      </c>
    </row>
    <row r="232" spans="1:25" x14ac:dyDescent="0.25">
      <c r="A232" s="29">
        <v>42335</v>
      </c>
      <c r="B232" s="30">
        <v>0.11</v>
      </c>
      <c r="C232" s="30">
        <v>0</v>
      </c>
      <c r="D232" s="30">
        <v>0.12</v>
      </c>
      <c r="E232" s="30">
        <v>0.06</v>
      </c>
      <c r="F232" s="30">
        <v>0.11</v>
      </c>
      <c r="G232" s="30">
        <v>-0.17</v>
      </c>
      <c r="H232" s="30">
        <v>0.1</v>
      </c>
      <c r="K232" s="28">
        <f t="shared" si="10"/>
        <v>0.06</v>
      </c>
      <c r="L232" s="28">
        <v>1</v>
      </c>
      <c r="M232" s="28">
        <f t="shared" si="11"/>
        <v>0.11</v>
      </c>
      <c r="N232" s="28">
        <f t="shared" si="11"/>
        <v>0</v>
      </c>
      <c r="O232" s="28">
        <f t="shared" si="11"/>
        <v>0.12</v>
      </c>
      <c r="X232" s="28">
        <v>5.2845854298557669E-2</v>
      </c>
      <c r="Y232" s="28">
        <f t="shared" si="12"/>
        <v>7.1541457014423285E-3</v>
      </c>
    </row>
    <row r="233" spans="1:25" x14ac:dyDescent="0.25">
      <c r="A233" s="29">
        <v>42338</v>
      </c>
      <c r="B233" s="30">
        <v>-0.42</v>
      </c>
      <c r="C233" s="30">
        <v>-0.57999999999999996</v>
      </c>
      <c r="D233" s="30">
        <v>-0.2</v>
      </c>
      <c r="E233" s="30">
        <v>-0.65</v>
      </c>
      <c r="F233" s="30">
        <v>-0.32</v>
      </c>
      <c r="G233" s="30">
        <v>7.0000000000000007E-2</v>
      </c>
      <c r="H233" s="30">
        <v>-0.26</v>
      </c>
      <c r="K233" s="28">
        <f t="shared" si="10"/>
        <v>-0.65</v>
      </c>
      <c r="L233" s="28">
        <v>1</v>
      </c>
      <c r="M233" s="28">
        <f t="shared" si="11"/>
        <v>-0.42</v>
      </c>
      <c r="N233" s="28">
        <f t="shared" si="11"/>
        <v>-0.57999999999999996</v>
      </c>
      <c r="O233" s="28">
        <f t="shared" si="11"/>
        <v>-0.2</v>
      </c>
      <c r="X233" s="28">
        <v>-0.5214014900594458</v>
      </c>
      <c r="Y233" s="28">
        <f t="shared" si="12"/>
        <v>-0.12859850994055422</v>
      </c>
    </row>
    <row r="234" spans="1:25" x14ac:dyDescent="0.25">
      <c r="A234" s="29">
        <v>42339</v>
      </c>
      <c r="B234" s="30">
        <v>0.95</v>
      </c>
      <c r="C234" s="30">
        <v>1.06</v>
      </c>
      <c r="D234" s="30">
        <v>0.89</v>
      </c>
      <c r="E234" s="30">
        <v>1.05</v>
      </c>
      <c r="F234" s="30">
        <v>0.69</v>
      </c>
      <c r="G234" s="30">
        <v>0.7</v>
      </c>
      <c r="H234" s="30">
        <v>1.03</v>
      </c>
      <c r="K234" s="28">
        <f t="shared" si="10"/>
        <v>1.05</v>
      </c>
      <c r="L234" s="28">
        <v>1</v>
      </c>
      <c r="M234" s="28">
        <f t="shared" si="11"/>
        <v>0.95</v>
      </c>
      <c r="N234" s="28">
        <f t="shared" si="11"/>
        <v>1.06</v>
      </c>
      <c r="O234" s="28">
        <f t="shared" si="11"/>
        <v>0.89</v>
      </c>
      <c r="X234" s="28">
        <v>0.99726372503253913</v>
      </c>
      <c r="Y234" s="28">
        <f t="shared" si="12"/>
        <v>5.2736274967460917E-2</v>
      </c>
    </row>
    <row r="235" spans="1:25" x14ac:dyDescent="0.25">
      <c r="A235" s="29">
        <v>42340</v>
      </c>
      <c r="B235" s="30">
        <v>-1.02</v>
      </c>
      <c r="C235" s="30">
        <v>-0.85</v>
      </c>
      <c r="D235" s="30">
        <v>-1.37</v>
      </c>
      <c r="E235" s="30">
        <v>-0.84</v>
      </c>
      <c r="F235" s="30">
        <v>-1.01</v>
      </c>
      <c r="G235" s="30">
        <v>-1.42</v>
      </c>
      <c r="H235" s="30">
        <v>-1.21</v>
      </c>
      <c r="K235" s="28">
        <f t="shared" si="10"/>
        <v>-0.84</v>
      </c>
      <c r="L235" s="28">
        <v>1</v>
      </c>
      <c r="M235" s="28">
        <f t="shared" si="11"/>
        <v>-1.02</v>
      </c>
      <c r="N235" s="28">
        <f t="shared" si="11"/>
        <v>-0.85</v>
      </c>
      <c r="O235" s="28">
        <f t="shared" si="11"/>
        <v>-1.37</v>
      </c>
      <c r="X235" s="28">
        <v>-0.88454414354752764</v>
      </c>
      <c r="Y235" s="28">
        <f t="shared" si="12"/>
        <v>4.454414354752767E-2</v>
      </c>
    </row>
    <row r="236" spans="1:25" x14ac:dyDescent="0.25">
      <c r="A236" s="29">
        <v>42341</v>
      </c>
      <c r="B236" s="30">
        <v>-1.4</v>
      </c>
      <c r="C236" s="30">
        <v>-1.52</v>
      </c>
      <c r="D236" s="30">
        <v>-1.27</v>
      </c>
      <c r="E236" s="30">
        <v>-1.43</v>
      </c>
      <c r="F236" s="30">
        <v>-1.18</v>
      </c>
      <c r="G236" s="30">
        <v>-1.23</v>
      </c>
      <c r="H236" s="30">
        <v>-1.35</v>
      </c>
      <c r="K236" s="28">
        <f t="shared" si="10"/>
        <v>-1.43</v>
      </c>
      <c r="L236" s="28">
        <v>1</v>
      </c>
      <c r="M236" s="28">
        <f t="shared" si="11"/>
        <v>-1.4</v>
      </c>
      <c r="N236" s="28">
        <f t="shared" si="11"/>
        <v>-1.52</v>
      </c>
      <c r="O236" s="28">
        <f t="shared" si="11"/>
        <v>-1.27</v>
      </c>
      <c r="X236" s="28">
        <v>-1.4595053830997107</v>
      </c>
      <c r="Y236" s="28">
        <f t="shared" si="12"/>
        <v>2.9505383099710736E-2</v>
      </c>
    </row>
    <row r="237" spans="1:25" x14ac:dyDescent="0.25">
      <c r="A237" s="29">
        <v>42342</v>
      </c>
      <c r="B237" s="30">
        <v>1.95</v>
      </c>
      <c r="C237" s="30">
        <v>2.1</v>
      </c>
      <c r="D237" s="30">
        <v>1.7</v>
      </c>
      <c r="E237" s="30">
        <v>2.0499999999999998</v>
      </c>
      <c r="F237" s="30">
        <v>1.41</v>
      </c>
      <c r="G237" s="30">
        <v>1.38</v>
      </c>
      <c r="H237" s="30">
        <v>1.79</v>
      </c>
      <c r="K237" s="28">
        <f t="shared" si="10"/>
        <v>2.0499999999999998</v>
      </c>
      <c r="L237" s="28">
        <v>1</v>
      </c>
      <c r="M237" s="28">
        <f t="shared" si="11"/>
        <v>1.95</v>
      </c>
      <c r="N237" s="28">
        <f t="shared" si="11"/>
        <v>2.1</v>
      </c>
      <c r="O237" s="28">
        <f t="shared" si="11"/>
        <v>1.7</v>
      </c>
      <c r="X237" s="28">
        <v>2.028735452265845</v>
      </c>
      <c r="Y237" s="28">
        <f t="shared" si="12"/>
        <v>2.1264547734154871E-2</v>
      </c>
    </row>
    <row r="238" spans="1:25" x14ac:dyDescent="0.25">
      <c r="A238" s="29">
        <v>42345</v>
      </c>
      <c r="B238" s="30">
        <v>-0.61</v>
      </c>
      <c r="C238" s="30">
        <v>-0.57999999999999996</v>
      </c>
      <c r="D238" s="30">
        <v>-0.69</v>
      </c>
      <c r="E238" s="30">
        <v>-0.52</v>
      </c>
      <c r="F238" s="30">
        <v>-0.37</v>
      </c>
      <c r="G238" s="30">
        <v>-1.19</v>
      </c>
      <c r="H238" s="30">
        <v>-0.67</v>
      </c>
      <c r="K238" s="28">
        <f t="shared" si="10"/>
        <v>-0.52</v>
      </c>
      <c r="L238" s="28">
        <v>1</v>
      </c>
      <c r="M238" s="28">
        <f t="shared" si="11"/>
        <v>-0.61</v>
      </c>
      <c r="N238" s="28">
        <f t="shared" si="11"/>
        <v>-0.57999999999999996</v>
      </c>
      <c r="O238" s="28">
        <f t="shared" si="11"/>
        <v>-0.69</v>
      </c>
      <c r="X238" s="28">
        <v>-0.58038843313074173</v>
      </c>
      <c r="Y238" s="28">
        <f t="shared" si="12"/>
        <v>6.0388433130741714E-2</v>
      </c>
    </row>
    <row r="239" spans="1:25" x14ac:dyDescent="0.25">
      <c r="A239" s="29">
        <v>42346</v>
      </c>
      <c r="B239" s="30">
        <v>-0.67</v>
      </c>
      <c r="C239" s="30">
        <v>-0.16</v>
      </c>
      <c r="D239" s="30">
        <v>-0.86</v>
      </c>
      <c r="E239" s="30">
        <v>-0.39</v>
      </c>
      <c r="F239" s="30">
        <v>-0.7</v>
      </c>
      <c r="G239" s="30">
        <v>-0.85</v>
      </c>
      <c r="H239" s="30">
        <v>-0.87</v>
      </c>
      <c r="K239" s="28">
        <f t="shared" si="10"/>
        <v>-0.39</v>
      </c>
      <c r="L239" s="28">
        <v>1</v>
      </c>
      <c r="M239" s="28">
        <f t="shared" si="11"/>
        <v>-0.67</v>
      </c>
      <c r="N239" s="28">
        <f t="shared" si="11"/>
        <v>-0.16</v>
      </c>
      <c r="O239" s="28">
        <f t="shared" si="11"/>
        <v>-0.86</v>
      </c>
      <c r="X239" s="28">
        <v>-0.39594063456312339</v>
      </c>
      <c r="Y239" s="28">
        <f t="shared" si="12"/>
        <v>5.9406345631233815E-3</v>
      </c>
    </row>
    <row r="240" spans="1:25" x14ac:dyDescent="0.25">
      <c r="A240" s="29">
        <v>42347</v>
      </c>
      <c r="B240" s="30">
        <v>-0.78</v>
      </c>
      <c r="C240" s="30">
        <v>-1.1000000000000001</v>
      </c>
      <c r="D240" s="30">
        <v>-0.57999999999999996</v>
      </c>
      <c r="E240" s="30">
        <v>-1.18</v>
      </c>
      <c r="F240" s="30">
        <v>-0.49</v>
      </c>
      <c r="G240" s="30">
        <v>-0.71</v>
      </c>
      <c r="H240" s="30">
        <v>-0.42</v>
      </c>
      <c r="K240" s="28">
        <f t="shared" si="10"/>
        <v>-1.18</v>
      </c>
      <c r="L240" s="28">
        <v>1</v>
      </c>
      <c r="M240" s="28">
        <f t="shared" si="11"/>
        <v>-0.78</v>
      </c>
      <c r="N240" s="28">
        <f t="shared" si="11"/>
        <v>-1.1000000000000001</v>
      </c>
      <c r="O240" s="28">
        <f t="shared" si="11"/>
        <v>-0.57999999999999996</v>
      </c>
      <c r="X240" s="28">
        <v>-0.95132369792731963</v>
      </c>
      <c r="Y240" s="28">
        <f t="shared" si="12"/>
        <v>-0.2286763020726803</v>
      </c>
    </row>
    <row r="241" spans="1:25" x14ac:dyDescent="0.25">
      <c r="A241" s="29">
        <v>42348</v>
      </c>
      <c r="B241" s="30">
        <v>0.26</v>
      </c>
      <c r="C241" s="30">
        <v>0.16</v>
      </c>
      <c r="D241" s="30">
        <v>0.12</v>
      </c>
      <c r="E241" s="30">
        <v>0.33</v>
      </c>
      <c r="F241" s="30">
        <v>0.05</v>
      </c>
      <c r="G241" s="30">
        <v>0.4</v>
      </c>
      <c r="H241" s="30">
        <v>0.16</v>
      </c>
      <c r="K241" s="28">
        <f t="shared" si="10"/>
        <v>0.33</v>
      </c>
      <c r="L241" s="28">
        <v>1</v>
      </c>
      <c r="M241" s="28">
        <f t="shared" si="11"/>
        <v>0.26</v>
      </c>
      <c r="N241" s="28">
        <f t="shared" si="11"/>
        <v>0.16</v>
      </c>
      <c r="O241" s="28">
        <f t="shared" si="11"/>
        <v>0.12</v>
      </c>
      <c r="X241" s="28">
        <v>0.22479386132414841</v>
      </c>
      <c r="Y241" s="28">
        <f t="shared" si="12"/>
        <v>0.1052061386758516</v>
      </c>
    </row>
    <row r="242" spans="1:25" x14ac:dyDescent="0.25">
      <c r="A242" s="29">
        <v>42349</v>
      </c>
      <c r="B242" s="30">
        <v>-1.94</v>
      </c>
      <c r="C242" s="30">
        <v>-1.89</v>
      </c>
      <c r="D242" s="30">
        <v>-1.91</v>
      </c>
      <c r="E242" s="30">
        <v>-4.82</v>
      </c>
      <c r="F242" s="30">
        <v>-6.07</v>
      </c>
      <c r="G242" s="30">
        <v>-1.54</v>
      </c>
      <c r="H242" s="30">
        <v>-1.73</v>
      </c>
      <c r="K242" s="28">
        <f t="shared" si="10"/>
        <v>-4.82</v>
      </c>
      <c r="L242" s="28">
        <v>1</v>
      </c>
      <c r="M242" s="28">
        <f t="shared" si="11"/>
        <v>-1.94</v>
      </c>
      <c r="N242" s="28">
        <f t="shared" si="11"/>
        <v>-1.89</v>
      </c>
      <c r="O242" s="28">
        <f t="shared" si="11"/>
        <v>-1.91</v>
      </c>
      <c r="X242" s="28">
        <v>-1.8992047928263753</v>
      </c>
      <c r="Y242" s="28">
        <f t="shared" si="12"/>
        <v>-2.920795207173625</v>
      </c>
    </row>
    <row r="243" spans="1:25" x14ac:dyDescent="0.25">
      <c r="A243" s="29">
        <v>42352</v>
      </c>
      <c r="B243" s="30">
        <v>0.51</v>
      </c>
      <c r="C243" s="30">
        <v>0.64</v>
      </c>
      <c r="D243" s="30">
        <v>0.38</v>
      </c>
      <c r="E243" s="30">
        <v>0.42</v>
      </c>
      <c r="F243" s="30">
        <v>-0.06</v>
      </c>
      <c r="G243" s="30">
        <v>-11.03</v>
      </c>
      <c r="H243" s="30">
        <v>0.43</v>
      </c>
      <c r="K243" s="28">
        <f t="shared" si="10"/>
        <v>0.42</v>
      </c>
      <c r="L243" s="28">
        <v>1</v>
      </c>
      <c r="M243" s="28">
        <f t="shared" si="11"/>
        <v>0.51</v>
      </c>
      <c r="N243" s="28">
        <f t="shared" si="11"/>
        <v>0.64</v>
      </c>
      <c r="O243" s="28">
        <f t="shared" si="11"/>
        <v>0.38</v>
      </c>
      <c r="X243" s="28">
        <v>0.58078082031449263</v>
      </c>
      <c r="Y243" s="28">
        <f t="shared" si="12"/>
        <v>-0.16078082031449265</v>
      </c>
    </row>
    <row r="244" spans="1:25" x14ac:dyDescent="0.25">
      <c r="A244" s="29">
        <v>42353</v>
      </c>
      <c r="B244" s="30">
        <v>1.05</v>
      </c>
      <c r="C244" s="30">
        <v>0.64</v>
      </c>
      <c r="D244" s="30">
        <v>1.56</v>
      </c>
      <c r="E244" s="30">
        <v>0.62</v>
      </c>
      <c r="F244" s="30">
        <v>1.04</v>
      </c>
      <c r="G244" s="30">
        <v>1.27</v>
      </c>
      <c r="H244" s="30">
        <v>1.22</v>
      </c>
      <c r="K244" s="28">
        <f t="shared" si="10"/>
        <v>0.62</v>
      </c>
      <c r="L244" s="28">
        <v>1</v>
      </c>
      <c r="M244" s="28">
        <f t="shared" si="11"/>
        <v>1.05</v>
      </c>
      <c r="N244" s="28">
        <f t="shared" si="11"/>
        <v>0.64</v>
      </c>
      <c r="O244" s="28">
        <f t="shared" si="11"/>
        <v>1.56</v>
      </c>
      <c r="X244" s="28">
        <v>0.77522390498428573</v>
      </c>
      <c r="Y244" s="28">
        <f t="shared" si="12"/>
        <v>-0.15522390498428573</v>
      </c>
    </row>
    <row r="245" spans="1:25" x14ac:dyDescent="0.25">
      <c r="A245" s="29">
        <v>42354</v>
      </c>
      <c r="B245" s="30">
        <v>1.46</v>
      </c>
      <c r="C245" s="30">
        <v>1.59</v>
      </c>
      <c r="D245" s="30">
        <v>1.37</v>
      </c>
      <c r="E245" s="30">
        <v>1.44</v>
      </c>
      <c r="F245" s="30">
        <v>1.26</v>
      </c>
      <c r="G245" s="30">
        <v>1.21</v>
      </c>
      <c r="H245" s="30">
        <v>-2.64</v>
      </c>
      <c r="K245" s="28">
        <f t="shared" si="10"/>
        <v>1.44</v>
      </c>
      <c r="L245" s="28">
        <v>1</v>
      </c>
      <c r="M245" s="28">
        <f t="shared" si="11"/>
        <v>1.46</v>
      </c>
      <c r="N245" s="28">
        <f t="shared" si="11"/>
        <v>1.59</v>
      </c>
      <c r="O245" s="28">
        <f t="shared" si="11"/>
        <v>1.37</v>
      </c>
      <c r="X245" s="28">
        <v>1.5146919470587861</v>
      </c>
      <c r="Y245" s="28">
        <f t="shared" si="12"/>
        <v>-7.4691947058786123E-2</v>
      </c>
    </row>
    <row r="246" spans="1:25" x14ac:dyDescent="0.25">
      <c r="A246" s="29">
        <v>42355</v>
      </c>
      <c r="B246" s="30">
        <v>-1.52</v>
      </c>
      <c r="C246" s="30">
        <v>-1.45</v>
      </c>
      <c r="D246" s="30">
        <v>-1.1499999999999999</v>
      </c>
      <c r="E246" s="30">
        <v>-1.35</v>
      </c>
      <c r="F246" s="30">
        <v>-1.1299999999999999</v>
      </c>
      <c r="G246" s="30">
        <v>-1.44</v>
      </c>
      <c r="H246" s="30">
        <v>-1.34</v>
      </c>
      <c r="K246" s="28">
        <f t="shared" si="10"/>
        <v>-1.35</v>
      </c>
      <c r="L246" s="28">
        <v>1</v>
      </c>
      <c r="M246" s="28">
        <f t="shared" si="11"/>
        <v>-1.52</v>
      </c>
      <c r="N246" s="28">
        <f t="shared" si="11"/>
        <v>-1.45</v>
      </c>
      <c r="O246" s="28">
        <f t="shared" si="11"/>
        <v>-1.1499999999999999</v>
      </c>
      <c r="X246" s="28">
        <v>-1.5173575779584201</v>
      </c>
      <c r="Y246" s="28">
        <f t="shared" si="12"/>
        <v>0.16735757795841999</v>
      </c>
    </row>
    <row r="247" spans="1:25" x14ac:dyDescent="0.25">
      <c r="A247" s="29">
        <v>42356</v>
      </c>
      <c r="B247" s="30">
        <v>-2.36</v>
      </c>
      <c r="C247" s="30">
        <v>-2.42</v>
      </c>
      <c r="D247" s="30">
        <v>-2.69</v>
      </c>
      <c r="E247" s="30">
        <v>-1.64</v>
      </c>
      <c r="F247" s="30">
        <v>-1.31</v>
      </c>
      <c r="G247" s="30">
        <v>-0.93</v>
      </c>
      <c r="H247" s="30">
        <v>-1.63</v>
      </c>
      <c r="K247" s="28">
        <f t="shared" si="10"/>
        <v>-1.64</v>
      </c>
      <c r="L247" s="28">
        <v>1</v>
      </c>
      <c r="M247" s="28">
        <f t="shared" si="11"/>
        <v>-2.36</v>
      </c>
      <c r="N247" s="28">
        <f t="shared" si="11"/>
        <v>-2.42</v>
      </c>
      <c r="O247" s="28">
        <f t="shared" si="11"/>
        <v>-2.69</v>
      </c>
      <c r="X247" s="28">
        <v>-2.3216355463280065</v>
      </c>
      <c r="Y247" s="28">
        <f t="shared" si="12"/>
        <v>0.6816355463280066</v>
      </c>
    </row>
    <row r="248" spans="1:25" x14ac:dyDescent="0.25">
      <c r="A248" s="29">
        <v>42359</v>
      </c>
      <c r="B248" s="30">
        <v>0.82</v>
      </c>
      <c r="C248" s="30">
        <v>0.94</v>
      </c>
      <c r="D248" s="30">
        <v>0.47</v>
      </c>
      <c r="E248" s="30">
        <v>0.77</v>
      </c>
      <c r="F248" s="30">
        <v>0.64</v>
      </c>
      <c r="G248" s="30">
        <v>0.61</v>
      </c>
      <c r="H248" s="30">
        <v>0.62</v>
      </c>
      <c r="K248" s="28">
        <f t="shared" si="10"/>
        <v>0.77</v>
      </c>
      <c r="L248" s="28">
        <v>1</v>
      </c>
      <c r="M248" s="28">
        <f t="shared" si="11"/>
        <v>0.82</v>
      </c>
      <c r="N248" s="28">
        <f t="shared" si="11"/>
        <v>0.94</v>
      </c>
      <c r="O248" s="28">
        <f t="shared" si="11"/>
        <v>0.47</v>
      </c>
      <c r="X248" s="28">
        <v>0.91011089776974052</v>
      </c>
      <c r="Y248" s="28">
        <f t="shared" si="12"/>
        <v>-0.14011089776974051</v>
      </c>
    </row>
    <row r="249" spans="1:25" x14ac:dyDescent="0.25">
      <c r="A249" s="29">
        <v>42360</v>
      </c>
      <c r="B249" s="30">
        <v>0.91</v>
      </c>
      <c r="C249" s="30">
        <v>0.68</v>
      </c>
      <c r="D249" s="30">
        <v>1.36</v>
      </c>
      <c r="E249" s="30">
        <v>0.76</v>
      </c>
      <c r="F249" s="30">
        <v>0.92</v>
      </c>
      <c r="G249" s="30">
        <v>1.1399999999999999</v>
      </c>
      <c r="H249" s="30">
        <v>0.89</v>
      </c>
      <c r="K249" s="28">
        <f t="shared" si="10"/>
        <v>0.76</v>
      </c>
      <c r="L249" s="28">
        <v>1</v>
      </c>
      <c r="M249" s="28">
        <f t="shared" si="11"/>
        <v>0.91</v>
      </c>
      <c r="N249" s="28">
        <f t="shared" si="11"/>
        <v>0.68</v>
      </c>
      <c r="O249" s="28">
        <f t="shared" si="11"/>
        <v>1.36</v>
      </c>
      <c r="X249" s="28">
        <v>0.73062118651493735</v>
      </c>
      <c r="Y249" s="28">
        <f t="shared" si="12"/>
        <v>2.937881348506266E-2</v>
      </c>
    </row>
    <row r="250" spans="1:25" x14ac:dyDescent="0.25">
      <c r="A250" s="29">
        <v>42361</v>
      </c>
      <c r="B250" s="30">
        <v>1.24</v>
      </c>
      <c r="C250" s="30">
        <v>0.88</v>
      </c>
      <c r="D250" s="30">
        <v>1.51</v>
      </c>
      <c r="E250" s="30">
        <v>0.89</v>
      </c>
      <c r="F250" s="30">
        <v>1.25</v>
      </c>
      <c r="G250" s="30">
        <v>1.45</v>
      </c>
      <c r="H250" s="30">
        <v>1.49</v>
      </c>
      <c r="K250" s="28">
        <f t="shared" si="10"/>
        <v>0.89</v>
      </c>
      <c r="L250" s="28">
        <v>1</v>
      </c>
      <c r="M250" s="28">
        <f t="shared" si="11"/>
        <v>1.24</v>
      </c>
      <c r="N250" s="28">
        <f t="shared" si="11"/>
        <v>0.88</v>
      </c>
      <c r="O250" s="28">
        <f t="shared" si="11"/>
        <v>1.51</v>
      </c>
      <c r="X250" s="28">
        <v>1.0172059078047415</v>
      </c>
      <c r="Y250" s="28">
        <f t="shared" si="12"/>
        <v>-0.1272059078047415</v>
      </c>
    </row>
    <row r="251" spans="1:25" x14ac:dyDescent="0.25">
      <c r="A251" s="29">
        <v>42362</v>
      </c>
      <c r="B251" s="30">
        <v>-0.17</v>
      </c>
      <c r="C251" s="30">
        <v>0.04</v>
      </c>
      <c r="D251" s="30">
        <v>-0.08</v>
      </c>
      <c r="E251" s="30">
        <v>-0.14000000000000001</v>
      </c>
      <c r="F251" s="30">
        <v>-0.11</v>
      </c>
      <c r="G251" s="30">
        <v>0.08</v>
      </c>
      <c r="H251" s="30">
        <v>-0.2</v>
      </c>
      <c r="K251" s="28">
        <f t="shared" si="10"/>
        <v>-0.14000000000000001</v>
      </c>
      <c r="L251" s="28">
        <v>1</v>
      </c>
      <c r="M251" s="28">
        <f t="shared" si="11"/>
        <v>-0.17</v>
      </c>
      <c r="N251" s="28">
        <f t="shared" si="11"/>
        <v>0.04</v>
      </c>
      <c r="O251" s="28">
        <f t="shared" si="11"/>
        <v>-0.08</v>
      </c>
      <c r="X251" s="28">
        <v>-8.0721037759149766E-2</v>
      </c>
      <c r="Y251" s="28">
        <f t="shared" si="12"/>
        <v>-5.9278962240850247E-2</v>
      </c>
    </row>
    <row r="252" spans="1:25" x14ac:dyDescent="0.25">
      <c r="A252" s="29">
        <v>42366</v>
      </c>
      <c r="B252" s="30">
        <v>-0.23</v>
      </c>
      <c r="C252" s="30">
        <v>-0.16</v>
      </c>
      <c r="D252" s="30">
        <v>-0.49</v>
      </c>
      <c r="E252" s="30">
        <v>-7.0000000000000007E-2</v>
      </c>
      <c r="F252" s="30">
        <v>-0.28000000000000003</v>
      </c>
      <c r="G252" s="30">
        <v>-0.44</v>
      </c>
      <c r="H252" s="30">
        <v>-0.27</v>
      </c>
      <c r="K252" s="28">
        <f t="shared" si="10"/>
        <v>-7.0000000000000007E-2</v>
      </c>
      <c r="L252" s="28">
        <v>1</v>
      </c>
      <c r="M252" s="28">
        <f t="shared" si="11"/>
        <v>-0.23</v>
      </c>
      <c r="N252" s="28">
        <f t="shared" si="11"/>
        <v>-0.16</v>
      </c>
      <c r="O252" s="28">
        <f t="shared" si="11"/>
        <v>-0.49</v>
      </c>
      <c r="X252" s="28">
        <v>-0.16296661016834632</v>
      </c>
      <c r="Y252" s="28">
        <f t="shared" si="12"/>
        <v>9.2966610168346314E-2</v>
      </c>
    </row>
    <row r="253" spans="1:25" x14ac:dyDescent="0.25">
      <c r="A253" s="29">
        <v>42367</v>
      </c>
      <c r="B253" s="30">
        <v>1.07</v>
      </c>
      <c r="C253" s="30">
        <v>1.23</v>
      </c>
      <c r="D253" s="30">
        <v>0.95</v>
      </c>
      <c r="E253" s="30">
        <v>1.0900000000000001</v>
      </c>
      <c r="F253" s="30">
        <v>0.73</v>
      </c>
      <c r="G253" s="30">
        <v>0.68</v>
      </c>
      <c r="H253" s="30">
        <v>0.98</v>
      </c>
      <c r="K253" s="28">
        <f t="shared" si="10"/>
        <v>1.0900000000000001</v>
      </c>
      <c r="L253" s="28">
        <v>1</v>
      </c>
      <c r="M253" s="28">
        <f t="shared" si="11"/>
        <v>1.07</v>
      </c>
      <c r="N253" s="28">
        <f t="shared" si="11"/>
        <v>1.23</v>
      </c>
      <c r="O253" s="28">
        <f t="shared" si="11"/>
        <v>0.95</v>
      </c>
      <c r="X253" s="28">
        <v>1.1473760658605119</v>
      </c>
      <c r="Y253" s="28">
        <f t="shared" si="12"/>
        <v>-5.7376065860511805E-2</v>
      </c>
    </row>
    <row r="254" spans="1:25" x14ac:dyDescent="0.25">
      <c r="A254" s="29">
        <v>42368</v>
      </c>
      <c r="B254" s="30">
        <v>-0.71</v>
      </c>
      <c r="C254" s="30">
        <v>-0.67</v>
      </c>
      <c r="D254" s="30">
        <v>-0.78</v>
      </c>
      <c r="E254" s="30">
        <v>-0.74</v>
      </c>
      <c r="F254" s="30">
        <v>-0.62</v>
      </c>
      <c r="G254" s="30">
        <v>-0.87</v>
      </c>
      <c r="H254" s="30">
        <v>-0.63</v>
      </c>
      <c r="K254" s="28">
        <f t="shared" si="10"/>
        <v>-0.74</v>
      </c>
      <c r="L254" s="28">
        <v>1</v>
      </c>
      <c r="M254" s="28">
        <f t="shared" si="11"/>
        <v>-0.71</v>
      </c>
      <c r="N254" s="28">
        <f t="shared" si="11"/>
        <v>-0.67</v>
      </c>
      <c r="O254" s="28">
        <f t="shared" si="11"/>
        <v>-0.78</v>
      </c>
      <c r="X254" s="28">
        <v>-0.6756963600909931</v>
      </c>
      <c r="Y254" s="28">
        <f t="shared" si="12"/>
        <v>-6.4303639909006893E-2</v>
      </c>
    </row>
    <row r="255" spans="1:25" x14ac:dyDescent="0.25">
      <c r="A255" s="29">
        <v>42369</v>
      </c>
      <c r="B255" s="30">
        <v>-1</v>
      </c>
      <c r="C255" s="30">
        <v>-1.1100000000000001</v>
      </c>
      <c r="D255" s="30">
        <v>-0.79</v>
      </c>
      <c r="E255" s="30">
        <v>-1.0900000000000001</v>
      </c>
      <c r="F255" s="30">
        <v>-0.9</v>
      </c>
      <c r="G255" s="30">
        <v>-0.72</v>
      </c>
      <c r="H255" s="30">
        <v>-0.94</v>
      </c>
      <c r="K255" s="28">
        <f t="shared" si="10"/>
        <v>-1.0900000000000001</v>
      </c>
      <c r="L255" s="28">
        <v>1</v>
      </c>
      <c r="M255" s="28">
        <f t="shared" si="11"/>
        <v>-1</v>
      </c>
      <c r="N255" s="28">
        <f t="shared" si="11"/>
        <v>-1.1100000000000001</v>
      </c>
      <c r="O255" s="28">
        <f t="shared" si="11"/>
        <v>-0.79</v>
      </c>
      <c r="X255" s="28">
        <v>-1.0694495203857215</v>
      </c>
      <c r="Y255" s="28">
        <f t="shared" si="12"/>
        <v>-2.0550479614278583E-2</v>
      </c>
    </row>
    <row r="256" spans="1:25" x14ac:dyDescent="0.25">
      <c r="A256" s="29">
        <v>42373</v>
      </c>
      <c r="B256" s="30">
        <v>-1.4</v>
      </c>
      <c r="C256" s="30">
        <v>-2</v>
      </c>
      <c r="D256" s="30">
        <v>-1.21</v>
      </c>
      <c r="E256" s="30">
        <v>-1.44</v>
      </c>
      <c r="F256" s="30">
        <v>-0.91</v>
      </c>
      <c r="G256" s="30">
        <v>-1</v>
      </c>
      <c r="H256" s="30">
        <v>-1.32</v>
      </c>
      <c r="K256" s="28">
        <f t="shared" si="10"/>
        <v>-1.44</v>
      </c>
      <c r="L256" s="28">
        <v>1</v>
      </c>
      <c r="M256" s="28">
        <f t="shared" si="11"/>
        <v>-1.4</v>
      </c>
      <c r="N256" s="28">
        <f t="shared" si="11"/>
        <v>-2</v>
      </c>
      <c r="O256" s="28">
        <f t="shared" si="11"/>
        <v>-1.21</v>
      </c>
      <c r="X256" s="28">
        <v>-1.696954374743177</v>
      </c>
      <c r="Y256" s="28">
        <f t="shared" si="12"/>
        <v>0.25695437474317706</v>
      </c>
    </row>
    <row r="257" spans="1:25" x14ac:dyDescent="0.25">
      <c r="A257" s="29">
        <v>42374</v>
      </c>
      <c r="B257" s="30">
        <v>0.17</v>
      </c>
      <c r="C257" s="30">
        <v>0.37</v>
      </c>
      <c r="D257" s="30">
        <v>0.21</v>
      </c>
      <c r="E257" s="30">
        <v>7.0000000000000007E-2</v>
      </c>
      <c r="F257" s="30">
        <v>0.17</v>
      </c>
      <c r="G257" s="30">
        <v>0.2</v>
      </c>
      <c r="H257" s="30">
        <v>0.41</v>
      </c>
      <c r="K257" s="28">
        <f t="shared" si="10"/>
        <v>7.0000000000000007E-2</v>
      </c>
      <c r="L257" s="28">
        <v>1</v>
      </c>
      <c r="M257" s="28">
        <f t="shared" si="11"/>
        <v>0.17</v>
      </c>
      <c r="N257" s="28">
        <f t="shared" si="11"/>
        <v>0.37</v>
      </c>
      <c r="O257" s="28">
        <f t="shared" si="11"/>
        <v>0.21</v>
      </c>
      <c r="X257" s="28">
        <v>0.25683663276445984</v>
      </c>
      <c r="Y257" s="28">
        <f t="shared" si="12"/>
        <v>-0.18683663276445983</v>
      </c>
    </row>
    <row r="258" spans="1:25" x14ac:dyDescent="0.25">
      <c r="A258" s="29">
        <v>42375</v>
      </c>
      <c r="B258" s="30">
        <v>-1.26</v>
      </c>
      <c r="C258" s="30">
        <v>-0.97</v>
      </c>
      <c r="D258" s="30">
        <v>-1.43</v>
      </c>
      <c r="E258" s="30">
        <v>-1.1100000000000001</v>
      </c>
      <c r="F258" s="30">
        <v>-1.03</v>
      </c>
      <c r="G258" s="30">
        <v>-1.41</v>
      </c>
      <c r="H258" s="30">
        <v>-1.37</v>
      </c>
      <c r="K258" s="28">
        <f t="shared" si="10"/>
        <v>-1.1100000000000001</v>
      </c>
      <c r="L258" s="28">
        <v>1</v>
      </c>
      <c r="M258" s="28">
        <f t="shared" si="11"/>
        <v>-1.26</v>
      </c>
      <c r="N258" s="28">
        <f t="shared" si="11"/>
        <v>-0.97</v>
      </c>
      <c r="O258" s="28">
        <f t="shared" si="11"/>
        <v>-1.43</v>
      </c>
      <c r="X258" s="28">
        <v>-1.0869648498054134</v>
      </c>
      <c r="Y258" s="28">
        <f t="shared" si="12"/>
        <v>-2.3035150194586684E-2</v>
      </c>
    </row>
    <row r="259" spans="1:25" x14ac:dyDescent="0.25">
      <c r="A259" s="29">
        <v>42376</v>
      </c>
      <c r="B259" s="30">
        <v>-2.4</v>
      </c>
      <c r="C259" s="30">
        <v>-2.58</v>
      </c>
      <c r="D259" s="30">
        <v>-2.2599999999999998</v>
      </c>
      <c r="E259" s="30">
        <v>-2.39</v>
      </c>
      <c r="F259" s="30">
        <v>-1.74</v>
      </c>
      <c r="G259" s="30">
        <v>-1.8</v>
      </c>
      <c r="H259" s="30">
        <v>-2.11</v>
      </c>
      <c r="K259" s="28">
        <f t="shared" ref="K259:K322" si="13">E259</f>
        <v>-2.39</v>
      </c>
      <c r="L259" s="28">
        <v>1</v>
      </c>
      <c r="M259" s="28">
        <f t="shared" ref="M259:O322" si="14">B259</f>
        <v>-2.4</v>
      </c>
      <c r="N259" s="28">
        <f t="shared" si="14"/>
        <v>-2.58</v>
      </c>
      <c r="O259" s="28">
        <f t="shared" si="14"/>
        <v>-2.2599999999999998</v>
      </c>
      <c r="X259" s="28">
        <v>-2.4778720380892292</v>
      </c>
      <c r="Y259" s="28">
        <f t="shared" ref="Y259:Y322" si="15">K259-X259</f>
        <v>8.7872038089229054E-2</v>
      </c>
    </row>
    <row r="260" spans="1:25" x14ac:dyDescent="0.25">
      <c r="A260" s="29">
        <v>42377</v>
      </c>
      <c r="B260" s="30">
        <v>-1.1000000000000001</v>
      </c>
      <c r="C260" s="30">
        <v>-0.88</v>
      </c>
      <c r="D260" s="30">
        <v>-1.18</v>
      </c>
      <c r="E260" s="30">
        <v>-1.01</v>
      </c>
      <c r="F260" s="30">
        <v>-0.82</v>
      </c>
      <c r="G260" s="30">
        <v>-1</v>
      </c>
      <c r="H260" s="30">
        <v>-1.1299999999999999</v>
      </c>
      <c r="K260" s="28">
        <f t="shared" si="13"/>
        <v>-1.01</v>
      </c>
      <c r="L260" s="28">
        <v>1</v>
      </c>
      <c r="M260" s="28">
        <f t="shared" si="14"/>
        <v>-1.1000000000000001</v>
      </c>
      <c r="N260" s="28">
        <f t="shared" si="14"/>
        <v>-0.88</v>
      </c>
      <c r="O260" s="28">
        <f t="shared" si="14"/>
        <v>-1.18</v>
      </c>
      <c r="X260" s="28">
        <v>-0.97369273405203272</v>
      </c>
      <c r="Y260" s="28">
        <f t="shared" si="15"/>
        <v>-3.6307265947967293E-2</v>
      </c>
    </row>
    <row r="261" spans="1:25" x14ac:dyDescent="0.25">
      <c r="A261" s="29">
        <v>42380</v>
      </c>
      <c r="B261" s="30">
        <v>0.1</v>
      </c>
      <c r="C261" s="30">
        <v>0.25</v>
      </c>
      <c r="D261" s="30">
        <v>-0.09</v>
      </c>
      <c r="E261" s="30">
        <v>7.0000000000000007E-2</v>
      </c>
      <c r="F261" s="30">
        <v>0.18</v>
      </c>
      <c r="G261" s="30">
        <v>-0.34</v>
      </c>
      <c r="H261" s="30">
        <v>0.21</v>
      </c>
      <c r="K261" s="28">
        <f t="shared" si="13"/>
        <v>7.0000000000000007E-2</v>
      </c>
      <c r="L261" s="28">
        <v>1</v>
      </c>
      <c r="M261" s="28">
        <f t="shared" si="14"/>
        <v>0.1</v>
      </c>
      <c r="N261" s="28">
        <f t="shared" si="14"/>
        <v>0.25</v>
      </c>
      <c r="O261" s="28">
        <f t="shared" si="14"/>
        <v>-0.09</v>
      </c>
      <c r="X261" s="28">
        <v>0.19268882283811828</v>
      </c>
      <c r="Y261" s="28">
        <f t="shared" si="15"/>
        <v>-0.12268882283811827</v>
      </c>
    </row>
    <row r="262" spans="1:25" x14ac:dyDescent="0.25">
      <c r="A262" s="29">
        <v>42381</v>
      </c>
      <c r="B262" s="30">
        <v>0.81</v>
      </c>
      <c r="C262" s="30">
        <v>1.02</v>
      </c>
      <c r="D262" s="30">
        <v>0.53</v>
      </c>
      <c r="E262" s="30">
        <v>1.0900000000000001</v>
      </c>
      <c r="F262" s="30">
        <v>0.53</v>
      </c>
      <c r="G262" s="30">
        <v>0.25</v>
      </c>
      <c r="H262" s="30">
        <v>0.64</v>
      </c>
      <c r="K262" s="28">
        <f t="shared" si="13"/>
        <v>1.0900000000000001</v>
      </c>
      <c r="L262" s="28">
        <v>1</v>
      </c>
      <c r="M262" s="28">
        <f t="shared" si="14"/>
        <v>0.81</v>
      </c>
      <c r="N262" s="28">
        <f t="shared" si="14"/>
        <v>1.02</v>
      </c>
      <c r="O262" s="28">
        <f t="shared" si="14"/>
        <v>0.53</v>
      </c>
      <c r="X262" s="28">
        <v>0.93450969593175504</v>
      </c>
      <c r="Y262" s="28">
        <f t="shared" si="15"/>
        <v>0.15549030406824504</v>
      </c>
    </row>
    <row r="263" spans="1:25" x14ac:dyDescent="0.25">
      <c r="A263" s="29">
        <v>42382</v>
      </c>
      <c r="B263" s="30">
        <v>-2.4900000000000002</v>
      </c>
      <c r="C263" s="30">
        <v>-2.81</v>
      </c>
      <c r="D263" s="30">
        <v>-2.2000000000000002</v>
      </c>
      <c r="E263" s="30">
        <v>-3.03</v>
      </c>
      <c r="F263" s="30">
        <v>-1.59</v>
      </c>
      <c r="G263" s="30">
        <v>-1.94</v>
      </c>
      <c r="H263" s="30">
        <v>-1.99</v>
      </c>
      <c r="K263" s="28">
        <f t="shared" si="13"/>
        <v>-3.03</v>
      </c>
      <c r="L263" s="28">
        <v>1</v>
      </c>
      <c r="M263" s="28">
        <f t="shared" si="14"/>
        <v>-2.4900000000000002</v>
      </c>
      <c r="N263" s="28">
        <f t="shared" si="14"/>
        <v>-2.81</v>
      </c>
      <c r="O263" s="28">
        <f t="shared" si="14"/>
        <v>-2.2000000000000002</v>
      </c>
      <c r="X263" s="28">
        <v>-2.6527790816675241</v>
      </c>
      <c r="Y263" s="28">
        <f t="shared" si="15"/>
        <v>-0.37722091833247573</v>
      </c>
    </row>
    <row r="264" spans="1:25" x14ac:dyDescent="0.25">
      <c r="A264" s="29">
        <v>42383</v>
      </c>
      <c r="B264" s="30">
        <v>1.64</v>
      </c>
      <c r="C264" s="30">
        <v>1.55</v>
      </c>
      <c r="D264" s="30">
        <v>1.71</v>
      </c>
      <c r="E264" s="30">
        <v>1.56</v>
      </c>
      <c r="F264" s="30">
        <v>0.9</v>
      </c>
      <c r="G264" s="30">
        <v>1.1599999999999999</v>
      </c>
      <c r="H264" s="30">
        <v>1.7</v>
      </c>
      <c r="K264" s="28">
        <f t="shared" si="13"/>
        <v>1.56</v>
      </c>
      <c r="L264" s="28">
        <v>1</v>
      </c>
      <c r="M264" s="28">
        <f t="shared" si="14"/>
        <v>1.64</v>
      </c>
      <c r="N264" s="28">
        <f t="shared" si="14"/>
        <v>1.55</v>
      </c>
      <c r="O264" s="28">
        <f t="shared" si="14"/>
        <v>1.71</v>
      </c>
      <c r="X264" s="28">
        <v>1.5670701009374477</v>
      </c>
      <c r="Y264" s="28">
        <f t="shared" si="15"/>
        <v>-7.0701009374476431E-3</v>
      </c>
    </row>
    <row r="265" spans="1:25" x14ac:dyDescent="0.25">
      <c r="A265" s="29">
        <v>42384</v>
      </c>
      <c r="B265" s="30">
        <v>-2.15</v>
      </c>
      <c r="C265" s="30">
        <v>-2.08</v>
      </c>
      <c r="D265" s="30">
        <v>-2.21</v>
      </c>
      <c r="E265" s="30">
        <v>-2.12</v>
      </c>
      <c r="F265" s="30">
        <v>-1.49</v>
      </c>
      <c r="G265" s="30">
        <v>-1.79</v>
      </c>
      <c r="H265" s="30">
        <v>-2.13</v>
      </c>
      <c r="K265" s="28">
        <f t="shared" si="13"/>
        <v>-2.12</v>
      </c>
      <c r="L265" s="28">
        <v>1</v>
      </c>
      <c r="M265" s="28">
        <f t="shared" si="14"/>
        <v>-2.15</v>
      </c>
      <c r="N265" s="28">
        <f t="shared" si="14"/>
        <v>-2.08</v>
      </c>
      <c r="O265" s="28">
        <f t="shared" si="14"/>
        <v>-2.21</v>
      </c>
      <c r="X265" s="28">
        <v>-2.0858420730452285</v>
      </c>
      <c r="Y265" s="28">
        <f t="shared" si="15"/>
        <v>-3.41579269547716E-2</v>
      </c>
    </row>
    <row r="266" spans="1:25" x14ac:dyDescent="0.25">
      <c r="A266" s="29">
        <v>42388</v>
      </c>
      <c r="B266" s="30">
        <v>0.13</v>
      </c>
      <c r="C266" s="30">
        <v>0.17</v>
      </c>
      <c r="D266" s="30">
        <v>0.14000000000000001</v>
      </c>
      <c r="E266" s="30">
        <v>7.0000000000000007E-2</v>
      </c>
      <c r="F266" s="30">
        <v>0.42</v>
      </c>
      <c r="G266" s="30">
        <v>-0.74</v>
      </c>
      <c r="H266" s="30">
        <v>0.04</v>
      </c>
      <c r="K266" s="28">
        <f t="shared" si="13"/>
        <v>7.0000000000000007E-2</v>
      </c>
      <c r="L266" s="28">
        <v>1</v>
      </c>
      <c r="M266" s="28">
        <f t="shared" si="14"/>
        <v>0.13</v>
      </c>
      <c r="N266" s="28">
        <f t="shared" si="14"/>
        <v>0.17</v>
      </c>
      <c r="O266" s="28">
        <f t="shared" si="14"/>
        <v>0.14000000000000001</v>
      </c>
      <c r="X266" s="28">
        <v>0.14445318539245866</v>
      </c>
      <c r="Y266" s="28">
        <f t="shared" si="15"/>
        <v>-7.4453185392458654E-2</v>
      </c>
    </row>
    <row r="267" spans="1:25" x14ac:dyDescent="0.25">
      <c r="A267" s="29">
        <v>42389</v>
      </c>
      <c r="B267" s="30">
        <v>-1.28</v>
      </c>
      <c r="C267" s="30">
        <v>-0.91</v>
      </c>
      <c r="D267" s="30">
        <v>-1.63</v>
      </c>
      <c r="E267" s="30">
        <v>-0.52</v>
      </c>
      <c r="F267" s="30">
        <v>-1.38</v>
      </c>
      <c r="G267" s="30">
        <v>-0.87</v>
      </c>
      <c r="H267" s="30">
        <v>-1.45</v>
      </c>
      <c r="K267" s="28">
        <f t="shared" si="13"/>
        <v>-0.52</v>
      </c>
      <c r="L267" s="28">
        <v>1</v>
      </c>
      <c r="M267" s="28">
        <f t="shared" si="14"/>
        <v>-1.28</v>
      </c>
      <c r="N267" s="28">
        <f t="shared" si="14"/>
        <v>-0.91</v>
      </c>
      <c r="O267" s="28">
        <f t="shared" si="14"/>
        <v>-1.63</v>
      </c>
      <c r="X267" s="28">
        <v>-1.0457339061406961</v>
      </c>
      <c r="Y267" s="28">
        <f t="shared" si="15"/>
        <v>0.52573390614069604</v>
      </c>
    </row>
    <row r="268" spans="1:25" x14ac:dyDescent="0.25">
      <c r="A268" s="29">
        <v>42390</v>
      </c>
      <c r="B268" s="30">
        <v>0.56000000000000005</v>
      </c>
      <c r="C268" s="30">
        <v>0.35</v>
      </c>
      <c r="D268" s="30">
        <v>0.55000000000000004</v>
      </c>
      <c r="E268" s="30">
        <v>0.45</v>
      </c>
      <c r="F268" s="30">
        <v>0.43</v>
      </c>
      <c r="G268" s="30">
        <v>0.48</v>
      </c>
      <c r="H268" s="30">
        <v>0.59</v>
      </c>
      <c r="K268" s="28">
        <f t="shared" si="13"/>
        <v>0.45</v>
      </c>
      <c r="L268" s="28">
        <v>1</v>
      </c>
      <c r="M268" s="28">
        <f t="shared" si="14"/>
        <v>0.56000000000000005</v>
      </c>
      <c r="N268" s="28">
        <f t="shared" si="14"/>
        <v>0.35</v>
      </c>
      <c r="O268" s="28">
        <f t="shared" si="14"/>
        <v>0.55000000000000004</v>
      </c>
      <c r="X268" s="28">
        <v>0.45223970322684642</v>
      </c>
      <c r="Y268" s="28">
        <f t="shared" si="15"/>
        <v>-2.2397032268464123E-3</v>
      </c>
    </row>
    <row r="269" spans="1:25" x14ac:dyDescent="0.25">
      <c r="A269" s="29">
        <v>42391</v>
      </c>
      <c r="B269" s="30">
        <v>2.0499999999999998</v>
      </c>
      <c r="C269" s="30">
        <v>2.31</v>
      </c>
      <c r="D269" s="30">
        <v>1.65</v>
      </c>
      <c r="E269" s="30">
        <v>2.17</v>
      </c>
      <c r="F269" s="30">
        <v>1.58</v>
      </c>
      <c r="G269" s="30">
        <v>1.84</v>
      </c>
      <c r="H269" s="30">
        <v>1.98</v>
      </c>
      <c r="K269" s="28">
        <f t="shared" si="13"/>
        <v>2.17</v>
      </c>
      <c r="L269" s="28">
        <v>1</v>
      </c>
      <c r="M269" s="28">
        <f t="shared" si="14"/>
        <v>2.0499999999999998</v>
      </c>
      <c r="N269" s="28">
        <f t="shared" si="14"/>
        <v>2.31</v>
      </c>
      <c r="O269" s="28">
        <f t="shared" si="14"/>
        <v>1.65</v>
      </c>
      <c r="X269" s="28">
        <v>2.1991582163348617</v>
      </c>
      <c r="Y269" s="28">
        <f t="shared" si="15"/>
        <v>-2.915821633486182E-2</v>
      </c>
    </row>
    <row r="270" spans="1:25" x14ac:dyDescent="0.25">
      <c r="A270" s="29">
        <v>42394</v>
      </c>
      <c r="B270" s="30">
        <v>-1.51</v>
      </c>
      <c r="C270" s="30">
        <v>-1.23</v>
      </c>
      <c r="D270" s="30">
        <v>-1.66</v>
      </c>
      <c r="E270" s="30">
        <v>-1.17</v>
      </c>
      <c r="F270" s="30">
        <v>-1.43</v>
      </c>
      <c r="G270" s="30">
        <v>-1.94</v>
      </c>
      <c r="H270" s="30">
        <v>-1.44</v>
      </c>
      <c r="K270" s="28">
        <f t="shared" si="13"/>
        <v>-1.17</v>
      </c>
      <c r="L270" s="28">
        <v>1</v>
      </c>
      <c r="M270" s="28">
        <f t="shared" si="14"/>
        <v>-1.51</v>
      </c>
      <c r="N270" s="28">
        <f t="shared" si="14"/>
        <v>-1.23</v>
      </c>
      <c r="O270" s="28">
        <f t="shared" si="14"/>
        <v>-1.66</v>
      </c>
      <c r="X270" s="28">
        <v>-1.3413672119902023</v>
      </c>
      <c r="Y270" s="28">
        <f t="shared" si="15"/>
        <v>0.17136721199020233</v>
      </c>
    </row>
    <row r="271" spans="1:25" x14ac:dyDescent="0.25">
      <c r="A271" s="29">
        <v>42395</v>
      </c>
      <c r="B271" s="30">
        <v>1.36</v>
      </c>
      <c r="C271" s="30">
        <v>1.03</v>
      </c>
      <c r="D271" s="30">
        <v>1.69</v>
      </c>
      <c r="E271" s="30">
        <v>1.18</v>
      </c>
      <c r="F271" s="30">
        <v>1.45</v>
      </c>
      <c r="G271" s="30">
        <v>1.93</v>
      </c>
      <c r="H271" s="30">
        <v>1.64</v>
      </c>
      <c r="K271" s="28">
        <f t="shared" si="13"/>
        <v>1.18</v>
      </c>
      <c r="L271" s="28">
        <v>1</v>
      </c>
      <c r="M271" s="28">
        <f t="shared" si="14"/>
        <v>1.36</v>
      </c>
      <c r="N271" s="28">
        <f t="shared" si="14"/>
        <v>1.03</v>
      </c>
      <c r="O271" s="28">
        <f t="shared" si="14"/>
        <v>1.69</v>
      </c>
      <c r="X271" s="28">
        <v>1.1426171068015452</v>
      </c>
      <c r="Y271" s="28">
        <f t="shared" si="15"/>
        <v>3.7382893198454781E-2</v>
      </c>
    </row>
    <row r="272" spans="1:25" x14ac:dyDescent="0.25">
      <c r="A272" s="29">
        <v>42396</v>
      </c>
      <c r="B272" s="30">
        <v>-1.0900000000000001</v>
      </c>
      <c r="C272" s="30">
        <v>-1.66</v>
      </c>
      <c r="D272" s="30">
        <v>-0.45</v>
      </c>
      <c r="E272" s="30">
        <v>-1.76</v>
      </c>
      <c r="F272" s="30">
        <v>0.06</v>
      </c>
      <c r="G272" s="30">
        <v>-0.26</v>
      </c>
      <c r="H272" s="30">
        <v>-0.47</v>
      </c>
      <c r="K272" s="28">
        <f t="shared" si="13"/>
        <v>-1.76</v>
      </c>
      <c r="L272" s="28">
        <v>1</v>
      </c>
      <c r="M272" s="28">
        <f t="shared" si="14"/>
        <v>-1.0900000000000001</v>
      </c>
      <c r="N272" s="28">
        <f t="shared" si="14"/>
        <v>-1.66</v>
      </c>
      <c r="O272" s="28">
        <f t="shared" si="14"/>
        <v>-0.45</v>
      </c>
      <c r="X272" s="28">
        <v>-1.4329008629862932</v>
      </c>
      <c r="Y272" s="28">
        <f t="shared" si="15"/>
        <v>-0.32709913701370685</v>
      </c>
    </row>
    <row r="273" spans="1:25" x14ac:dyDescent="0.25">
      <c r="A273" s="29">
        <v>42397</v>
      </c>
      <c r="B273" s="30">
        <v>0.52</v>
      </c>
      <c r="C273" s="30">
        <v>0.78</v>
      </c>
      <c r="D273" s="30">
        <v>0.5</v>
      </c>
      <c r="E273" s="30">
        <v>0.22</v>
      </c>
      <c r="F273" s="30">
        <v>0.78</v>
      </c>
      <c r="G273" s="30">
        <v>0.39</v>
      </c>
      <c r="H273" s="30">
        <v>0.68</v>
      </c>
      <c r="K273" s="28">
        <f t="shared" si="13"/>
        <v>0.22</v>
      </c>
      <c r="L273" s="28">
        <v>1</v>
      </c>
      <c r="M273" s="28">
        <f t="shared" si="14"/>
        <v>0.52</v>
      </c>
      <c r="N273" s="28">
        <f t="shared" si="14"/>
        <v>0.78</v>
      </c>
      <c r="O273" s="28">
        <f t="shared" si="14"/>
        <v>0.5</v>
      </c>
      <c r="X273" s="28">
        <v>0.63906351192055511</v>
      </c>
      <c r="Y273" s="28">
        <f t="shared" si="15"/>
        <v>-0.41906351192055513</v>
      </c>
    </row>
    <row r="274" spans="1:25" x14ac:dyDescent="0.25">
      <c r="A274" s="29">
        <v>42398</v>
      </c>
      <c r="B274" s="30">
        <v>2.44</v>
      </c>
      <c r="C274" s="30">
        <v>2.2400000000000002</v>
      </c>
      <c r="D274" s="30">
        <v>2.29</v>
      </c>
      <c r="E274" s="30">
        <v>2.15</v>
      </c>
      <c r="F274" s="30">
        <v>1.89</v>
      </c>
      <c r="G274" s="30">
        <v>2.79</v>
      </c>
      <c r="H274" s="30">
        <v>2.5099999999999998</v>
      </c>
      <c r="K274" s="28">
        <f t="shared" si="13"/>
        <v>2.15</v>
      </c>
      <c r="L274" s="28">
        <v>1</v>
      </c>
      <c r="M274" s="28">
        <f t="shared" si="14"/>
        <v>2.44</v>
      </c>
      <c r="N274" s="28">
        <f t="shared" si="14"/>
        <v>2.2400000000000002</v>
      </c>
      <c r="O274" s="28">
        <f t="shared" si="14"/>
        <v>2.29</v>
      </c>
      <c r="X274" s="28">
        <v>2.3328084322193257</v>
      </c>
      <c r="Y274" s="28">
        <f t="shared" si="15"/>
        <v>-0.18280843221932574</v>
      </c>
    </row>
    <row r="275" spans="1:25" x14ac:dyDescent="0.25">
      <c r="A275" s="29">
        <v>42401</v>
      </c>
      <c r="B275" s="30">
        <v>-0.04</v>
      </c>
      <c r="C275" s="30">
        <v>0.21</v>
      </c>
      <c r="D275" s="30">
        <v>0.13</v>
      </c>
      <c r="E275" s="30">
        <v>0.28999999999999998</v>
      </c>
      <c r="F275" s="30">
        <v>0</v>
      </c>
      <c r="G275" s="30">
        <v>0</v>
      </c>
      <c r="H275" s="30">
        <v>-0.31</v>
      </c>
      <c r="K275" s="28">
        <f t="shared" si="13"/>
        <v>0.28999999999999998</v>
      </c>
      <c r="L275" s="28">
        <v>1</v>
      </c>
      <c r="M275" s="28">
        <f t="shared" si="14"/>
        <v>-0.04</v>
      </c>
      <c r="N275" s="28">
        <f t="shared" si="14"/>
        <v>0.21</v>
      </c>
      <c r="O275" s="28">
        <f t="shared" si="14"/>
        <v>0.13</v>
      </c>
      <c r="X275" s="28">
        <v>5.6842779859084577E-2</v>
      </c>
      <c r="Y275" s="28">
        <f t="shared" si="15"/>
        <v>0.23315722014091539</v>
      </c>
    </row>
    <row r="276" spans="1:25" x14ac:dyDescent="0.25">
      <c r="A276" s="29">
        <v>42402</v>
      </c>
      <c r="B276" s="30">
        <v>-1.8</v>
      </c>
      <c r="C276" s="30">
        <v>-1.72</v>
      </c>
      <c r="D276" s="30">
        <v>-2.11</v>
      </c>
      <c r="E276" s="30">
        <v>-1.89</v>
      </c>
      <c r="F276" s="30">
        <v>-1.28</v>
      </c>
      <c r="G276" s="30">
        <v>-2.09</v>
      </c>
      <c r="H276" s="30">
        <v>-1.65</v>
      </c>
      <c r="K276" s="28">
        <f t="shared" si="13"/>
        <v>-1.89</v>
      </c>
      <c r="L276" s="28">
        <v>1</v>
      </c>
      <c r="M276" s="28">
        <f t="shared" si="14"/>
        <v>-1.8</v>
      </c>
      <c r="N276" s="28">
        <f t="shared" si="14"/>
        <v>-1.72</v>
      </c>
      <c r="O276" s="28">
        <f t="shared" si="14"/>
        <v>-2.11</v>
      </c>
      <c r="X276" s="28">
        <v>-1.7036178988112936</v>
      </c>
      <c r="Y276" s="28">
        <f t="shared" si="15"/>
        <v>-0.18638210118870635</v>
      </c>
    </row>
    <row r="277" spans="1:25" x14ac:dyDescent="0.25">
      <c r="A277" s="29">
        <v>42403</v>
      </c>
      <c r="B277" s="30">
        <v>0.6</v>
      </c>
      <c r="C277" s="30">
        <v>0</v>
      </c>
      <c r="D277" s="30">
        <v>0.94</v>
      </c>
      <c r="E277" s="30">
        <v>0.3</v>
      </c>
      <c r="F277" s="30">
        <v>0.65</v>
      </c>
      <c r="G277" s="30">
        <v>1.75</v>
      </c>
      <c r="H277" s="30">
        <v>0.78</v>
      </c>
      <c r="K277" s="28">
        <f t="shared" si="13"/>
        <v>0.3</v>
      </c>
      <c r="L277" s="28">
        <v>1</v>
      </c>
      <c r="M277" s="28">
        <f t="shared" si="14"/>
        <v>0.6</v>
      </c>
      <c r="N277" s="28">
        <f t="shared" si="14"/>
        <v>0</v>
      </c>
      <c r="O277" s="28">
        <f t="shared" si="14"/>
        <v>0.94</v>
      </c>
      <c r="X277" s="28">
        <v>0.26088347671959922</v>
      </c>
      <c r="Y277" s="28">
        <f t="shared" si="15"/>
        <v>3.9116523280400772E-2</v>
      </c>
    </row>
    <row r="278" spans="1:25" x14ac:dyDescent="0.25">
      <c r="A278" s="29">
        <v>42404</v>
      </c>
      <c r="B278" s="30">
        <v>0.16</v>
      </c>
      <c r="C278" s="30">
        <v>-0.09</v>
      </c>
      <c r="D278" s="30">
        <v>0.76</v>
      </c>
      <c r="E278" s="30">
        <v>7.0000000000000007E-2</v>
      </c>
      <c r="F278" s="30">
        <v>0.12</v>
      </c>
      <c r="G278" s="30">
        <v>0.71</v>
      </c>
      <c r="H278" s="30">
        <v>0.21</v>
      </c>
      <c r="K278" s="28">
        <f t="shared" si="13"/>
        <v>7.0000000000000007E-2</v>
      </c>
      <c r="L278" s="28">
        <v>1</v>
      </c>
      <c r="M278" s="28">
        <f t="shared" si="14"/>
        <v>0.16</v>
      </c>
      <c r="N278" s="28">
        <f t="shared" si="14"/>
        <v>-0.09</v>
      </c>
      <c r="O278" s="28">
        <f t="shared" si="14"/>
        <v>0.76</v>
      </c>
      <c r="X278" s="28">
        <v>-3.9138436161322974E-2</v>
      </c>
      <c r="Y278" s="28">
        <f t="shared" si="15"/>
        <v>0.10913843616132299</v>
      </c>
    </row>
    <row r="279" spans="1:25" x14ac:dyDescent="0.25">
      <c r="A279" s="29">
        <v>42405</v>
      </c>
      <c r="B279" s="30">
        <v>-1.91</v>
      </c>
      <c r="C279" s="30">
        <v>-2.78</v>
      </c>
      <c r="D279" s="30">
        <v>-1.41</v>
      </c>
      <c r="E279" s="30">
        <v>-2.21</v>
      </c>
      <c r="F279" s="30">
        <v>-0.57999999999999996</v>
      </c>
      <c r="G279" s="30">
        <v>-1.42</v>
      </c>
      <c r="H279" s="30">
        <v>-1.02</v>
      </c>
      <c r="K279" s="28">
        <f t="shared" si="13"/>
        <v>-2.21</v>
      </c>
      <c r="L279" s="28">
        <v>1</v>
      </c>
      <c r="M279" s="28">
        <f t="shared" si="14"/>
        <v>-1.91</v>
      </c>
      <c r="N279" s="28">
        <f t="shared" si="14"/>
        <v>-2.78</v>
      </c>
      <c r="O279" s="28">
        <f t="shared" si="14"/>
        <v>-1.41</v>
      </c>
      <c r="X279" s="28">
        <v>-2.3694015990875479</v>
      </c>
      <c r="Y279" s="28">
        <f t="shared" si="15"/>
        <v>0.15940159908754792</v>
      </c>
    </row>
    <row r="280" spans="1:25" x14ac:dyDescent="0.25">
      <c r="A280" s="29">
        <v>42408</v>
      </c>
      <c r="B280" s="30">
        <v>-1.35</v>
      </c>
      <c r="C280" s="30">
        <v>-1.5</v>
      </c>
      <c r="D280" s="30">
        <v>-0.72</v>
      </c>
      <c r="E280" s="30">
        <v>-1.36</v>
      </c>
      <c r="F280" s="30">
        <v>-0.88</v>
      </c>
      <c r="G280" s="30">
        <v>-1.4</v>
      </c>
      <c r="H280" s="30">
        <v>-0.75</v>
      </c>
      <c r="K280" s="28">
        <f t="shared" si="13"/>
        <v>-1.36</v>
      </c>
      <c r="L280" s="28">
        <v>1</v>
      </c>
      <c r="M280" s="28">
        <f t="shared" si="14"/>
        <v>-1.35</v>
      </c>
      <c r="N280" s="28">
        <f t="shared" si="14"/>
        <v>-1.5</v>
      </c>
      <c r="O280" s="28">
        <f t="shared" si="14"/>
        <v>-0.72</v>
      </c>
      <c r="X280" s="28">
        <v>-1.4874652002305786</v>
      </c>
      <c r="Y280" s="28">
        <f t="shared" si="15"/>
        <v>0.1274652002305785</v>
      </c>
    </row>
    <row r="281" spans="1:25" x14ac:dyDescent="0.25">
      <c r="A281" s="29">
        <v>42409</v>
      </c>
      <c r="B281" s="30">
        <v>0.01</v>
      </c>
      <c r="C281" s="30">
        <v>0.18</v>
      </c>
      <c r="D281" s="30">
        <v>-0.36</v>
      </c>
      <c r="E281" s="30">
        <v>-0.08</v>
      </c>
      <c r="F281" s="30">
        <v>-0.12</v>
      </c>
      <c r="G281" s="30">
        <v>-1.24</v>
      </c>
      <c r="H281" s="30">
        <v>-7.0000000000000007E-2</v>
      </c>
      <c r="K281" s="28">
        <f t="shared" si="13"/>
        <v>-0.08</v>
      </c>
      <c r="L281" s="28">
        <v>1</v>
      </c>
      <c r="M281" s="28">
        <f t="shared" si="14"/>
        <v>0.01</v>
      </c>
      <c r="N281" s="28">
        <f t="shared" si="14"/>
        <v>0.18</v>
      </c>
      <c r="O281" s="28">
        <f t="shared" si="14"/>
        <v>-0.36</v>
      </c>
      <c r="X281" s="28">
        <v>0.13599786435176739</v>
      </c>
      <c r="Y281" s="28">
        <f t="shared" si="15"/>
        <v>-0.21599786435176738</v>
      </c>
    </row>
    <row r="282" spans="1:25" x14ac:dyDescent="0.25">
      <c r="A282" s="29">
        <v>42410</v>
      </c>
      <c r="B282" s="30">
        <v>-0.09</v>
      </c>
      <c r="C282" s="30">
        <v>0.31</v>
      </c>
      <c r="D282" s="30">
        <v>-0.41</v>
      </c>
      <c r="E282" s="30">
        <v>0.15</v>
      </c>
      <c r="F282" s="30">
        <v>-0.24</v>
      </c>
      <c r="G282" s="30">
        <v>-0.26</v>
      </c>
      <c r="H282" s="30">
        <v>-0.28999999999999998</v>
      </c>
      <c r="K282" s="28">
        <f t="shared" si="13"/>
        <v>0.15</v>
      </c>
      <c r="L282" s="28">
        <v>1</v>
      </c>
      <c r="M282" s="28">
        <f t="shared" si="14"/>
        <v>-0.09</v>
      </c>
      <c r="N282" s="28">
        <f t="shared" si="14"/>
        <v>0.31</v>
      </c>
      <c r="O282" s="28">
        <f t="shared" si="14"/>
        <v>-0.41</v>
      </c>
      <c r="X282" s="28">
        <v>0.14101432706123951</v>
      </c>
      <c r="Y282" s="28">
        <f t="shared" si="15"/>
        <v>8.9856729387604861E-3</v>
      </c>
    </row>
    <row r="283" spans="1:25" x14ac:dyDescent="0.25">
      <c r="A283" s="29">
        <v>42411</v>
      </c>
      <c r="B283" s="30">
        <v>-1.3</v>
      </c>
      <c r="C283" s="30">
        <v>-0.84</v>
      </c>
      <c r="D283" s="30">
        <v>-1.5</v>
      </c>
      <c r="E283" s="30">
        <v>-0.84</v>
      </c>
      <c r="F283" s="30">
        <v>-1.31</v>
      </c>
      <c r="G283" s="30">
        <v>-1.31</v>
      </c>
      <c r="H283" s="30">
        <v>-1.1499999999999999</v>
      </c>
      <c r="K283" s="28">
        <f t="shared" si="13"/>
        <v>-0.84</v>
      </c>
      <c r="L283" s="28">
        <v>1</v>
      </c>
      <c r="M283" s="28">
        <f t="shared" si="14"/>
        <v>-1.3</v>
      </c>
      <c r="N283" s="28">
        <f t="shared" si="14"/>
        <v>-0.84</v>
      </c>
      <c r="O283" s="28">
        <f t="shared" si="14"/>
        <v>-1.5</v>
      </c>
      <c r="X283" s="28">
        <v>-1.0413004698578381</v>
      </c>
      <c r="Y283" s="28">
        <f t="shared" si="15"/>
        <v>0.20130046985783812</v>
      </c>
    </row>
    <row r="284" spans="1:25" x14ac:dyDescent="0.25">
      <c r="A284" s="29">
        <v>42412</v>
      </c>
      <c r="B284" s="30">
        <v>2.06</v>
      </c>
      <c r="C284" s="30">
        <v>1.52</v>
      </c>
      <c r="D284" s="30">
        <v>2.12</v>
      </c>
      <c r="E284" s="30">
        <v>1.54</v>
      </c>
      <c r="F284" s="30">
        <v>1.57</v>
      </c>
      <c r="G284" s="30">
        <v>2.29</v>
      </c>
      <c r="H284" s="30">
        <v>1.97</v>
      </c>
      <c r="K284" s="28">
        <f t="shared" si="13"/>
        <v>1.54</v>
      </c>
      <c r="L284" s="28">
        <v>1</v>
      </c>
      <c r="M284" s="28">
        <f t="shared" si="14"/>
        <v>2.06</v>
      </c>
      <c r="N284" s="28">
        <f t="shared" si="14"/>
        <v>1.52</v>
      </c>
      <c r="O284" s="28">
        <f t="shared" si="14"/>
        <v>2.12</v>
      </c>
      <c r="X284" s="28">
        <v>1.7679261448316375</v>
      </c>
      <c r="Y284" s="28">
        <f t="shared" si="15"/>
        <v>-0.22792614483163742</v>
      </c>
    </row>
    <row r="285" spans="1:25" x14ac:dyDescent="0.25">
      <c r="A285" s="29">
        <v>42416</v>
      </c>
      <c r="B285" s="30">
        <v>1.69</v>
      </c>
      <c r="C285" s="30">
        <v>1.99</v>
      </c>
      <c r="D285" s="30">
        <v>1.62</v>
      </c>
      <c r="E285" s="30">
        <v>2.12</v>
      </c>
      <c r="F285" s="30">
        <v>1.42</v>
      </c>
      <c r="G285" s="30">
        <v>1.51</v>
      </c>
      <c r="H285" s="30">
        <v>1.43</v>
      </c>
      <c r="K285" s="28">
        <f t="shared" si="13"/>
        <v>2.12</v>
      </c>
      <c r="L285" s="28">
        <v>1</v>
      </c>
      <c r="M285" s="28">
        <f t="shared" si="14"/>
        <v>1.69</v>
      </c>
      <c r="N285" s="28">
        <f t="shared" si="14"/>
        <v>1.99</v>
      </c>
      <c r="O285" s="28">
        <f t="shared" si="14"/>
        <v>1.62</v>
      </c>
      <c r="X285" s="28">
        <v>1.8209153207247364</v>
      </c>
      <c r="Y285" s="28">
        <f t="shared" si="15"/>
        <v>0.29908467927526372</v>
      </c>
    </row>
    <row r="286" spans="1:25" x14ac:dyDescent="0.25">
      <c r="A286" s="29">
        <v>42417</v>
      </c>
      <c r="B286" s="30">
        <v>1.63</v>
      </c>
      <c r="C286" s="30">
        <v>1.78</v>
      </c>
      <c r="D286" s="30">
        <v>1.51</v>
      </c>
      <c r="E286" s="30">
        <v>1.78</v>
      </c>
      <c r="F286" s="30">
        <v>1.17</v>
      </c>
      <c r="G286" s="30">
        <v>1.57</v>
      </c>
      <c r="H286" s="30">
        <v>1.27</v>
      </c>
      <c r="K286" s="28">
        <f t="shared" si="13"/>
        <v>1.78</v>
      </c>
      <c r="L286" s="28">
        <v>1</v>
      </c>
      <c r="M286" s="28">
        <f t="shared" si="14"/>
        <v>1.63</v>
      </c>
      <c r="N286" s="28">
        <f t="shared" si="14"/>
        <v>1.78</v>
      </c>
      <c r="O286" s="28">
        <f t="shared" si="14"/>
        <v>1.51</v>
      </c>
      <c r="X286" s="28">
        <v>1.6960742061399898</v>
      </c>
      <c r="Y286" s="28">
        <f t="shared" si="15"/>
        <v>8.39257938600102E-2</v>
      </c>
    </row>
    <row r="287" spans="1:25" x14ac:dyDescent="0.25">
      <c r="A287" s="29">
        <v>42418</v>
      </c>
      <c r="B287" s="30">
        <v>-0.41</v>
      </c>
      <c r="C287" s="30">
        <v>-0.68</v>
      </c>
      <c r="D287" s="30">
        <v>-0.22</v>
      </c>
      <c r="E287" s="30">
        <v>-0.36</v>
      </c>
      <c r="F287" s="30">
        <v>0.06</v>
      </c>
      <c r="G287" s="30">
        <v>-0.08</v>
      </c>
      <c r="H287" s="30">
        <v>-0.17</v>
      </c>
      <c r="K287" s="28">
        <f t="shared" si="13"/>
        <v>-0.36</v>
      </c>
      <c r="L287" s="28">
        <v>1</v>
      </c>
      <c r="M287" s="28">
        <f t="shared" si="14"/>
        <v>-0.41</v>
      </c>
      <c r="N287" s="28">
        <f t="shared" si="14"/>
        <v>-0.68</v>
      </c>
      <c r="O287" s="28">
        <f t="shared" si="14"/>
        <v>-0.22</v>
      </c>
      <c r="X287" s="28">
        <v>-0.56041977296597434</v>
      </c>
      <c r="Y287" s="28">
        <f t="shared" si="15"/>
        <v>0.20041977296597435</v>
      </c>
    </row>
    <row r="288" spans="1:25" x14ac:dyDescent="0.25">
      <c r="A288" s="29">
        <v>42419</v>
      </c>
      <c r="B288" s="30">
        <v>-0.05</v>
      </c>
      <c r="C288" s="30">
        <v>0.17</v>
      </c>
      <c r="D288" s="30">
        <v>-0.39</v>
      </c>
      <c r="E288" s="30">
        <v>7.0000000000000007E-2</v>
      </c>
      <c r="F288" s="30">
        <v>-0.12</v>
      </c>
      <c r="G288" s="30">
        <v>-0.54</v>
      </c>
      <c r="H288" s="30">
        <v>-0.17</v>
      </c>
      <c r="K288" s="28">
        <f t="shared" si="13"/>
        <v>7.0000000000000007E-2</v>
      </c>
      <c r="L288" s="28">
        <v>1</v>
      </c>
      <c r="M288" s="28">
        <f t="shared" si="14"/>
        <v>-0.05</v>
      </c>
      <c r="N288" s="28">
        <f t="shared" si="14"/>
        <v>0.17</v>
      </c>
      <c r="O288" s="28">
        <f t="shared" si="14"/>
        <v>-0.39</v>
      </c>
      <c r="X288" s="28">
        <v>9.6861654692230223E-2</v>
      </c>
      <c r="Y288" s="28">
        <f t="shared" si="15"/>
        <v>-2.6861654692230216E-2</v>
      </c>
    </row>
    <row r="289" spans="1:25" x14ac:dyDescent="0.25">
      <c r="A289" s="29">
        <v>42422</v>
      </c>
      <c r="B289" s="30">
        <v>1.45</v>
      </c>
      <c r="C289" s="30">
        <v>1.41</v>
      </c>
      <c r="D289" s="30">
        <v>1.63</v>
      </c>
      <c r="E289" s="30">
        <v>1.61</v>
      </c>
      <c r="F289" s="30">
        <v>0.87</v>
      </c>
      <c r="G289" s="30">
        <v>1.56</v>
      </c>
      <c r="H289" s="30">
        <v>1.1499999999999999</v>
      </c>
      <c r="K289" s="28">
        <f t="shared" si="13"/>
        <v>1.61</v>
      </c>
      <c r="L289" s="28">
        <v>1</v>
      </c>
      <c r="M289" s="28">
        <f t="shared" si="14"/>
        <v>1.45</v>
      </c>
      <c r="N289" s="28">
        <f t="shared" si="14"/>
        <v>1.41</v>
      </c>
      <c r="O289" s="28">
        <f t="shared" si="14"/>
        <v>1.63</v>
      </c>
      <c r="X289" s="28">
        <v>1.3893640718887386</v>
      </c>
      <c r="Y289" s="28">
        <f t="shared" si="15"/>
        <v>0.22063592811126154</v>
      </c>
    </row>
    <row r="290" spans="1:25" x14ac:dyDescent="0.25">
      <c r="A290" s="29">
        <v>42423</v>
      </c>
      <c r="B290" s="30">
        <v>-1.26</v>
      </c>
      <c r="C290" s="30">
        <v>-1.1399999999999999</v>
      </c>
      <c r="D290" s="30">
        <v>-1.1299999999999999</v>
      </c>
      <c r="E290" s="30">
        <v>-1.01</v>
      </c>
      <c r="F290" s="30">
        <v>-0.69</v>
      </c>
      <c r="G290" s="30">
        <v>-1.08</v>
      </c>
      <c r="H290" s="30">
        <v>-1.24</v>
      </c>
      <c r="K290" s="28">
        <f t="shared" si="13"/>
        <v>-1.01</v>
      </c>
      <c r="L290" s="28">
        <v>1</v>
      </c>
      <c r="M290" s="28">
        <f t="shared" si="14"/>
        <v>-1.26</v>
      </c>
      <c r="N290" s="28">
        <f t="shared" si="14"/>
        <v>-1.1399999999999999</v>
      </c>
      <c r="O290" s="28">
        <f t="shared" si="14"/>
        <v>-1.1299999999999999</v>
      </c>
      <c r="X290" s="28">
        <v>-1.2061896415904552</v>
      </c>
      <c r="Y290" s="28">
        <f t="shared" si="15"/>
        <v>0.19618964159045515</v>
      </c>
    </row>
    <row r="291" spans="1:25" x14ac:dyDescent="0.25">
      <c r="A291" s="29">
        <v>42424</v>
      </c>
      <c r="B291" s="30">
        <v>0.46</v>
      </c>
      <c r="C291" s="30">
        <v>0.55000000000000004</v>
      </c>
      <c r="D291" s="30">
        <v>0.22</v>
      </c>
      <c r="E291" s="30">
        <v>0.57999999999999996</v>
      </c>
      <c r="F291" s="30">
        <v>0.17</v>
      </c>
      <c r="G291" s="30">
        <v>0.54</v>
      </c>
      <c r="H291" s="30">
        <v>0.35</v>
      </c>
      <c r="K291" s="28">
        <f t="shared" si="13"/>
        <v>0.57999999999999996</v>
      </c>
      <c r="L291" s="28">
        <v>1</v>
      </c>
      <c r="M291" s="28">
        <f t="shared" si="14"/>
        <v>0.46</v>
      </c>
      <c r="N291" s="28">
        <f t="shared" si="14"/>
        <v>0.55000000000000004</v>
      </c>
      <c r="O291" s="28">
        <f t="shared" si="14"/>
        <v>0.22</v>
      </c>
      <c r="X291" s="28">
        <v>0.52606726244376423</v>
      </c>
      <c r="Y291" s="28">
        <f t="shared" si="15"/>
        <v>5.3932737556235733E-2</v>
      </c>
    </row>
    <row r="292" spans="1:25" x14ac:dyDescent="0.25">
      <c r="A292" s="29">
        <v>42425</v>
      </c>
      <c r="B292" s="30">
        <v>1.21</v>
      </c>
      <c r="C292" s="30">
        <v>1.19</v>
      </c>
      <c r="D292" s="30">
        <v>1.01</v>
      </c>
      <c r="E292" s="30">
        <v>1.01</v>
      </c>
      <c r="F292" s="30">
        <v>1.1000000000000001</v>
      </c>
      <c r="G292" s="30">
        <v>0.96</v>
      </c>
      <c r="H292" s="30">
        <v>1.1499999999999999</v>
      </c>
      <c r="K292" s="28">
        <f t="shared" si="13"/>
        <v>1.01</v>
      </c>
      <c r="L292" s="28">
        <v>1</v>
      </c>
      <c r="M292" s="28">
        <f t="shared" si="14"/>
        <v>1.21</v>
      </c>
      <c r="N292" s="28">
        <f t="shared" si="14"/>
        <v>1.19</v>
      </c>
      <c r="O292" s="28">
        <f t="shared" si="14"/>
        <v>1.01</v>
      </c>
      <c r="X292" s="28">
        <v>1.2096216842315066</v>
      </c>
      <c r="Y292" s="28">
        <f t="shared" si="15"/>
        <v>-0.19962168423150661</v>
      </c>
    </row>
    <row r="293" spans="1:25" x14ac:dyDescent="0.25">
      <c r="A293" s="29">
        <v>42426</v>
      </c>
      <c r="B293" s="30">
        <v>-0.23</v>
      </c>
      <c r="C293" s="30">
        <v>-0.21</v>
      </c>
      <c r="D293" s="30">
        <v>0</v>
      </c>
      <c r="E293" s="30">
        <v>-0.14000000000000001</v>
      </c>
      <c r="F293" s="30">
        <v>-0.34</v>
      </c>
      <c r="G293" s="30">
        <v>0.5</v>
      </c>
      <c r="H293" s="30">
        <v>-0.41</v>
      </c>
      <c r="K293" s="28">
        <f t="shared" si="13"/>
        <v>-0.14000000000000001</v>
      </c>
      <c r="L293" s="28">
        <v>1</v>
      </c>
      <c r="M293" s="28">
        <f t="shared" si="14"/>
        <v>-0.23</v>
      </c>
      <c r="N293" s="28">
        <f t="shared" si="14"/>
        <v>-0.21</v>
      </c>
      <c r="O293" s="28">
        <f t="shared" si="14"/>
        <v>0</v>
      </c>
      <c r="X293" s="28">
        <v>-0.24866340032707532</v>
      </c>
      <c r="Y293" s="28">
        <f t="shared" si="15"/>
        <v>0.1086634003270753</v>
      </c>
    </row>
    <row r="294" spans="1:25" x14ac:dyDescent="0.25">
      <c r="A294" s="29">
        <v>42429</v>
      </c>
      <c r="B294" s="30">
        <v>-0.78</v>
      </c>
      <c r="C294" s="30">
        <v>-0.97</v>
      </c>
      <c r="D294" s="30">
        <v>-0.78</v>
      </c>
      <c r="E294" s="30">
        <v>-0.72</v>
      </c>
      <c r="F294" s="30">
        <v>-0.4</v>
      </c>
      <c r="G294" s="30">
        <v>-0.16</v>
      </c>
      <c r="H294" s="30">
        <v>-0.76</v>
      </c>
      <c r="K294" s="28">
        <f t="shared" si="13"/>
        <v>-0.72</v>
      </c>
      <c r="L294" s="28">
        <v>1</v>
      </c>
      <c r="M294" s="28">
        <f t="shared" si="14"/>
        <v>-0.78</v>
      </c>
      <c r="N294" s="28">
        <f t="shared" si="14"/>
        <v>-0.97</v>
      </c>
      <c r="O294" s="28">
        <f t="shared" si="14"/>
        <v>-0.78</v>
      </c>
      <c r="X294" s="28">
        <v>-0.86385828990296953</v>
      </c>
      <c r="Y294" s="28">
        <f t="shared" si="15"/>
        <v>0.14385828990296956</v>
      </c>
    </row>
    <row r="295" spans="1:25" x14ac:dyDescent="0.25">
      <c r="A295" s="29">
        <v>42430</v>
      </c>
      <c r="B295" s="30">
        <v>2.35</v>
      </c>
      <c r="C295" s="30">
        <v>2.59</v>
      </c>
      <c r="D295" s="30">
        <v>2.14</v>
      </c>
      <c r="E295" s="30">
        <v>2.38</v>
      </c>
      <c r="F295" s="30">
        <v>1.21</v>
      </c>
      <c r="G295" s="30">
        <v>1.69</v>
      </c>
      <c r="H295" s="30">
        <v>2.02</v>
      </c>
      <c r="K295" s="28">
        <f t="shared" si="13"/>
        <v>2.38</v>
      </c>
      <c r="L295" s="28">
        <v>1</v>
      </c>
      <c r="M295" s="28">
        <f t="shared" si="14"/>
        <v>2.35</v>
      </c>
      <c r="N295" s="28">
        <f t="shared" si="14"/>
        <v>2.59</v>
      </c>
      <c r="O295" s="28">
        <f t="shared" si="14"/>
        <v>2.14</v>
      </c>
      <c r="X295" s="28">
        <v>2.4621467683279077</v>
      </c>
      <c r="Y295" s="28">
        <f t="shared" si="15"/>
        <v>-8.2146768327907793E-2</v>
      </c>
    </row>
    <row r="296" spans="1:25" x14ac:dyDescent="0.25">
      <c r="A296" s="29">
        <v>42431</v>
      </c>
      <c r="B296" s="30">
        <v>0.45</v>
      </c>
      <c r="C296" s="30">
        <v>0.04</v>
      </c>
      <c r="D296" s="30">
        <v>0.56000000000000005</v>
      </c>
      <c r="E296" s="30">
        <v>0.14000000000000001</v>
      </c>
      <c r="F296" s="30">
        <v>0.51</v>
      </c>
      <c r="G296" s="30">
        <v>1.25</v>
      </c>
      <c r="H296" s="30">
        <v>0.55000000000000004</v>
      </c>
      <c r="K296" s="28">
        <f t="shared" si="13"/>
        <v>0.14000000000000001</v>
      </c>
      <c r="L296" s="28">
        <v>1</v>
      </c>
      <c r="M296" s="28">
        <f t="shared" si="14"/>
        <v>0.45</v>
      </c>
      <c r="N296" s="28">
        <f t="shared" si="14"/>
        <v>0.04</v>
      </c>
      <c r="O296" s="28">
        <f t="shared" si="14"/>
        <v>0.56000000000000005</v>
      </c>
      <c r="X296" s="28">
        <v>0.23260990286748506</v>
      </c>
      <c r="Y296" s="28">
        <f t="shared" si="15"/>
        <v>-9.260990286748505E-2</v>
      </c>
    </row>
    <row r="297" spans="1:25" x14ac:dyDescent="0.25">
      <c r="A297" s="29">
        <v>42432</v>
      </c>
      <c r="B297" s="30">
        <v>0.39</v>
      </c>
      <c r="C297" s="30">
        <v>0.04</v>
      </c>
      <c r="D297" s="30">
        <v>0.85</v>
      </c>
      <c r="E297" s="30">
        <v>0.28000000000000003</v>
      </c>
      <c r="F297" s="30">
        <v>0.85</v>
      </c>
      <c r="G297" s="30">
        <v>1.28</v>
      </c>
      <c r="H297" s="30">
        <v>0.34</v>
      </c>
      <c r="K297" s="28">
        <f t="shared" si="13"/>
        <v>0.28000000000000003</v>
      </c>
      <c r="L297" s="28">
        <v>1</v>
      </c>
      <c r="M297" s="28">
        <f t="shared" si="14"/>
        <v>0.39</v>
      </c>
      <c r="N297" s="28">
        <f t="shared" si="14"/>
        <v>0.04</v>
      </c>
      <c r="O297" s="28">
        <f t="shared" si="14"/>
        <v>0.85</v>
      </c>
      <c r="X297" s="28">
        <v>0.15793639296192052</v>
      </c>
      <c r="Y297" s="28">
        <f t="shared" si="15"/>
        <v>0.1220636070380795</v>
      </c>
    </row>
    <row r="298" spans="1:25" x14ac:dyDescent="0.25">
      <c r="A298" s="29">
        <v>42433</v>
      </c>
      <c r="B298" s="30">
        <v>0.33</v>
      </c>
      <c r="C298" s="30">
        <v>0.25</v>
      </c>
      <c r="D298" s="30">
        <v>0.63</v>
      </c>
      <c r="E298" s="30">
        <v>0.14000000000000001</v>
      </c>
      <c r="F298" s="30">
        <v>0.62</v>
      </c>
      <c r="G298" s="30">
        <v>0.75</v>
      </c>
      <c r="H298" s="30">
        <v>0.41</v>
      </c>
      <c r="K298" s="28">
        <f t="shared" si="13"/>
        <v>0.14000000000000001</v>
      </c>
      <c r="L298" s="28">
        <v>1</v>
      </c>
      <c r="M298" s="28">
        <f t="shared" si="14"/>
        <v>0.33</v>
      </c>
      <c r="N298" s="28">
        <f t="shared" si="14"/>
        <v>0.25</v>
      </c>
      <c r="O298" s="28">
        <f t="shared" si="14"/>
        <v>0.63</v>
      </c>
      <c r="X298" s="28">
        <v>0.2481093370962405</v>
      </c>
      <c r="Y298" s="28">
        <f t="shared" si="15"/>
        <v>-0.10810933709624049</v>
      </c>
    </row>
    <row r="299" spans="1:25" x14ac:dyDescent="0.25">
      <c r="A299" s="29">
        <v>42436</v>
      </c>
      <c r="B299" s="30">
        <v>0.08</v>
      </c>
      <c r="C299" s="30">
        <v>-0.37</v>
      </c>
      <c r="D299" s="30">
        <v>0.28999999999999998</v>
      </c>
      <c r="E299" s="30">
        <v>-7.0000000000000007E-2</v>
      </c>
      <c r="F299" s="30">
        <v>0.06</v>
      </c>
      <c r="G299" s="30">
        <v>1.1399999999999999</v>
      </c>
      <c r="H299" s="30">
        <v>0.34</v>
      </c>
      <c r="K299" s="28">
        <f t="shared" si="13"/>
        <v>-7.0000000000000007E-2</v>
      </c>
      <c r="L299" s="28">
        <v>1</v>
      </c>
      <c r="M299" s="28">
        <f t="shared" si="14"/>
        <v>0.08</v>
      </c>
      <c r="N299" s="28">
        <f t="shared" si="14"/>
        <v>-0.37</v>
      </c>
      <c r="O299" s="28">
        <f t="shared" si="14"/>
        <v>0.28999999999999998</v>
      </c>
      <c r="X299" s="28">
        <v>-0.16484655821575389</v>
      </c>
      <c r="Y299" s="28">
        <f t="shared" si="15"/>
        <v>9.4846558215753884E-2</v>
      </c>
    </row>
    <row r="300" spans="1:25" x14ac:dyDescent="0.25">
      <c r="A300" s="29">
        <v>42437</v>
      </c>
      <c r="B300" s="30">
        <v>-1.0900000000000001</v>
      </c>
      <c r="C300" s="30">
        <v>-0.66</v>
      </c>
      <c r="D300" s="30">
        <v>-1.17</v>
      </c>
      <c r="E300" s="30">
        <v>-0.84</v>
      </c>
      <c r="F300" s="30">
        <v>-0.56000000000000005</v>
      </c>
      <c r="G300" s="30">
        <v>-2.17</v>
      </c>
      <c r="H300" s="30">
        <v>-0.74</v>
      </c>
      <c r="K300" s="28">
        <f t="shared" si="13"/>
        <v>-0.84</v>
      </c>
      <c r="L300" s="28">
        <v>1</v>
      </c>
      <c r="M300" s="28">
        <f t="shared" si="14"/>
        <v>-1.0900000000000001</v>
      </c>
      <c r="N300" s="28">
        <f t="shared" si="14"/>
        <v>-0.66</v>
      </c>
      <c r="O300" s="28">
        <f t="shared" si="14"/>
        <v>-1.17</v>
      </c>
      <c r="X300" s="28">
        <v>-0.86323313914707367</v>
      </c>
      <c r="Y300" s="28">
        <f t="shared" si="15"/>
        <v>2.32331391470737E-2</v>
      </c>
    </row>
    <row r="301" spans="1:25" x14ac:dyDescent="0.25">
      <c r="A301" s="29">
        <v>42438</v>
      </c>
      <c r="B301" s="30">
        <v>0.49</v>
      </c>
      <c r="C301" s="30">
        <v>0.42</v>
      </c>
      <c r="D301" s="30">
        <v>0.25</v>
      </c>
      <c r="E301" s="30">
        <v>0.56999999999999995</v>
      </c>
      <c r="F301" s="30">
        <v>0.45</v>
      </c>
      <c r="G301" s="30">
        <v>0.55000000000000004</v>
      </c>
      <c r="H301" s="30">
        <v>0.71</v>
      </c>
      <c r="K301" s="28">
        <f t="shared" si="13"/>
        <v>0.56999999999999995</v>
      </c>
      <c r="L301" s="28">
        <v>1</v>
      </c>
      <c r="M301" s="28">
        <f t="shared" si="14"/>
        <v>0.49</v>
      </c>
      <c r="N301" s="28">
        <f t="shared" si="14"/>
        <v>0.42</v>
      </c>
      <c r="O301" s="28">
        <f t="shared" si="14"/>
        <v>0.25</v>
      </c>
      <c r="X301" s="28">
        <v>0.47908912721177632</v>
      </c>
      <c r="Y301" s="28">
        <f t="shared" si="15"/>
        <v>9.0910872788223629E-2</v>
      </c>
    </row>
    <row r="302" spans="1:25" x14ac:dyDescent="0.25">
      <c r="A302" s="29">
        <v>42439</v>
      </c>
      <c r="B302" s="30">
        <v>0.08</v>
      </c>
      <c r="C302" s="30">
        <v>-0.04</v>
      </c>
      <c r="D302" s="30">
        <v>0</v>
      </c>
      <c r="E302" s="30">
        <v>-7.0000000000000007E-2</v>
      </c>
      <c r="F302" s="30">
        <v>0.06</v>
      </c>
      <c r="G302" s="30">
        <v>0.28000000000000003</v>
      </c>
      <c r="H302" s="30">
        <v>-0.1</v>
      </c>
      <c r="K302" s="28">
        <f t="shared" si="13"/>
        <v>-7.0000000000000007E-2</v>
      </c>
      <c r="L302" s="28">
        <v>1</v>
      </c>
      <c r="M302" s="28">
        <f t="shared" si="14"/>
        <v>0.08</v>
      </c>
      <c r="N302" s="28">
        <f t="shared" si="14"/>
        <v>-0.04</v>
      </c>
      <c r="O302" s="28">
        <f t="shared" si="14"/>
        <v>0</v>
      </c>
      <c r="X302" s="28">
        <v>2.9747276042947669E-2</v>
      </c>
      <c r="Y302" s="28">
        <f t="shared" si="15"/>
        <v>-9.9747276042947669E-2</v>
      </c>
    </row>
    <row r="303" spans="1:25" x14ac:dyDescent="0.25">
      <c r="A303" s="29">
        <v>42440</v>
      </c>
      <c r="B303" s="30">
        <v>1.61</v>
      </c>
      <c r="C303" s="30">
        <v>1.62</v>
      </c>
      <c r="D303" s="30">
        <v>1.85</v>
      </c>
      <c r="E303" s="30">
        <v>1.62</v>
      </c>
      <c r="F303" s="30">
        <v>1.22</v>
      </c>
      <c r="G303" s="30">
        <v>2.04</v>
      </c>
      <c r="H303" s="30">
        <v>1.31</v>
      </c>
      <c r="K303" s="28">
        <f t="shared" si="13"/>
        <v>1.62</v>
      </c>
      <c r="L303" s="28">
        <v>1</v>
      </c>
      <c r="M303" s="28">
        <f t="shared" si="14"/>
        <v>1.61</v>
      </c>
      <c r="N303" s="28">
        <f t="shared" si="14"/>
        <v>1.62</v>
      </c>
      <c r="O303" s="28">
        <f t="shared" si="14"/>
        <v>1.85</v>
      </c>
      <c r="X303" s="28">
        <v>1.5638887462567339</v>
      </c>
      <c r="Y303" s="28">
        <f t="shared" si="15"/>
        <v>5.6111253743266198E-2</v>
      </c>
    </row>
    <row r="304" spans="1:25" x14ac:dyDescent="0.25">
      <c r="A304" s="29">
        <v>42443</v>
      </c>
      <c r="B304" s="30">
        <v>-0.13</v>
      </c>
      <c r="C304" s="30">
        <v>0.2</v>
      </c>
      <c r="D304" s="30">
        <v>-0.08</v>
      </c>
      <c r="E304" s="30">
        <v>7.0000000000000007E-2</v>
      </c>
      <c r="F304" s="30">
        <v>-0.17</v>
      </c>
      <c r="G304" s="30">
        <v>-0.42</v>
      </c>
      <c r="H304" s="30">
        <v>-0.23</v>
      </c>
      <c r="K304" s="28">
        <f t="shared" si="13"/>
        <v>7.0000000000000007E-2</v>
      </c>
      <c r="L304" s="28">
        <v>1</v>
      </c>
      <c r="M304" s="28">
        <f t="shared" si="14"/>
        <v>-0.13</v>
      </c>
      <c r="N304" s="28">
        <f t="shared" si="14"/>
        <v>0.2</v>
      </c>
      <c r="O304" s="28">
        <f t="shared" si="14"/>
        <v>-0.08</v>
      </c>
      <c r="X304" s="28">
        <v>2.1326547161301702E-2</v>
      </c>
      <c r="Y304" s="28">
        <f t="shared" si="15"/>
        <v>4.8673452838698304E-2</v>
      </c>
    </row>
    <row r="305" spans="1:25" x14ac:dyDescent="0.25">
      <c r="A305" s="29">
        <v>42444</v>
      </c>
      <c r="B305" s="30">
        <v>-0.16</v>
      </c>
      <c r="C305" s="30">
        <v>-0.08</v>
      </c>
      <c r="D305" s="30">
        <v>-0.46</v>
      </c>
      <c r="E305" s="30">
        <v>-0.35</v>
      </c>
      <c r="F305" s="30">
        <v>-0.11</v>
      </c>
      <c r="G305" s="30">
        <v>-0.7</v>
      </c>
      <c r="H305" s="30">
        <v>-0.03</v>
      </c>
      <c r="K305" s="28">
        <f t="shared" si="13"/>
        <v>-0.35</v>
      </c>
      <c r="L305" s="28">
        <v>1</v>
      </c>
      <c r="M305" s="28">
        <f t="shared" si="14"/>
        <v>-0.16</v>
      </c>
      <c r="N305" s="28">
        <f t="shared" si="14"/>
        <v>-0.08</v>
      </c>
      <c r="O305" s="28">
        <f t="shared" si="14"/>
        <v>-0.46</v>
      </c>
      <c r="X305" s="28">
        <v>-8.3950519976916577E-2</v>
      </c>
      <c r="Y305" s="28">
        <f t="shared" si="15"/>
        <v>-0.26604948002308337</v>
      </c>
    </row>
    <row r="306" spans="1:25" x14ac:dyDescent="0.25">
      <c r="A306" s="29">
        <v>42445</v>
      </c>
      <c r="B306" s="30">
        <v>0.57999999999999996</v>
      </c>
      <c r="C306" s="30">
        <v>0.65</v>
      </c>
      <c r="D306" s="30">
        <v>0.62</v>
      </c>
      <c r="E306" s="30">
        <v>0.83</v>
      </c>
      <c r="F306" s="30">
        <v>0.61</v>
      </c>
      <c r="G306" s="30">
        <v>1.21</v>
      </c>
      <c r="H306" s="30">
        <v>-0.23</v>
      </c>
      <c r="K306" s="28">
        <f t="shared" si="13"/>
        <v>0.83</v>
      </c>
      <c r="L306" s="28">
        <v>1</v>
      </c>
      <c r="M306" s="28">
        <f t="shared" si="14"/>
        <v>0.57999999999999996</v>
      </c>
      <c r="N306" s="28">
        <f t="shared" si="14"/>
        <v>0.65</v>
      </c>
      <c r="O306" s="28">
        <f t="shared" si="14"/>
        <v>0.62</v>
      </c>
      <c r="X306" s="28">
        <v>0.59980726394929995</v>
      </c>
      <c r="Y306" s="28">
        <f t="shared" si="15"/>
        <v>0.23019273605070001</v>
      </c>
    </row>
    <row r="307" spans="1:25" x14ac:dyDescent="0.25">
      <c r="A307" s="29">
        <v>42446</v>
      </c>
      <c r="B307" s="30">
        <v>0.63</v>
      </c>
      <c r="C307" s="30">
        <v>0.32</v>
      </c>
      <c r="D307" s="30">
        <v>0.78</v>
      </c>
      <c r="E307" s="30">
        <v>0.28000000000000003</v>
      </c>
      <c r="F307" s="30">
        <v>0.49</v>
      </c>
      <c r="G307" s="30">
        <v>1.27</v>
      </c>
      <c r="H307" s="30">
        <v>0.9</v>
      </c>
      <c r="K307" s="28">
        <f t="shared" si="13"/>
        <v>0.28000000000000003</v>
      </c>
      <c r="L307" s="28">
        <v>1</v>
      </c>
      <c r="M307" s="28">
        <f t="shared" si="14"/>
        <v>0.63</v>
      </c>
      <c r="N307" s="28">
        <f t="shared" si="14"/>
        <v>0.32</v>
      </c>
      <c r="O307" s="28">
        <f t="shared" si="14"/>
        <v>0.78</v>
      </c>
      <c r="X307" s="28">
        <v>0.45336904159511271</v>
      </c>
      <c r="Y307" s="28">
        <f t="shared" si="15"/>
        <v>-0.17336904159511268</v>
      </c>
    </row>
    <row r="308" spans="1:25" x14ac:dyDescent="0.25">
      <c r="A308" s="29">
        <v>42447</v>
      </c>
      <c r="B308" s="30">
        <v>-0.12</v>
      </c>
      <c r="C308" s="30">
        <v>-0.16</v>
      </c>
      <c r="D308" s="30">
        <v>0.08</v>
      </c>
      <c r="E308" s="30">
        <v>0.41</v>
      </c>
      <c r="F308" s="30">
        <v>0.22</v>
      </c>
      <c r="G308" s="30">
        <v>0.34</v>
      </c>
      <c r="H308" s="30">
        <v>0.2</v>
      </c>
      <c r="K308" s="28">
        <f t="shared" si="13"/>
        <v>0.41</v>
      </c>
      <c r="L308" s="28">
        <v>1</v>
      </c>
      <c r="M308" s="28">
        <f t="shared" si="14"/>
        <v>-0.12</v>
      </c>
      <c r="N308" s="28">
        <f t="shared" si="14"/>
        <v>-0.16</v>
      </c>
      <c r="O308" s="28">
        <f t="shared" si="14"/>
        <v>0.08</v>
      </c>
      <c r="X308" s="28">
        <v>-0.164897994805625</v>
      </c>
      <c r="Y308" s="28">
        <f t="shared" si="15"/>
        <v>0.57489799480562498</v>
      </c>
    </row>
    <row r="309" spans="1:25" x14ac:dyDescent="0.25">
      <c r="A309" s="29">
        <v>42450</v>
      </c>
      <c r="B309" s="30">
        <v>0.14000000000000001</v>
      </c>
      <c r="C309" s="30">
        <v>0.28000000000000003</v>
      </c>
      <c r="D309" s="30">
        <v>-0.04</v>
      </c>
      <c r="E309" s="30">
        <v>0.14000000000000001</v>
      </c>
      <c r="F309" s="30">
        <v>-0.11</v>
      </c>
      <c r="G309" s="30">
        <v>-0.04</v>
      </c>
      <c r="H309" s="30">
        <v>0.03</v>
      </c>
      <c r="K309" s="28">
        <f t="shared" si="13"/>
        <v>0.14000000000000001</v>
      </c>
      <c r="L309" s="28">
        <v>1</v>
      </c>
      <c r="M309" s="28">
        <f t="shared" si="14"/>
        <v>0.14000000000000001</v>
      </c>
      <c r="N309" s="28">
        <f t="shared" si="14"/>
        <v>0.28000000000000003</v>
      </c>
      <c r="O309" s="28">
        <f t="shared" si="14"/>
        <v>-0.04</v>
      </c>
      <c r="X309" s="28">
        <v>0.22617410677169827</v>
      </c>
      <c r="Y309" s="28">
        <f t="shared" si="15"/>
        <v>-8.6174106771698261E-2</v>
      </c>
    </row>
    <row r="310" spans="1:25" x14ac:dyDescent="0.25">
      <c r="A310" s="29">
        <v>42451</v>
      </c>
      <c r="B310" s="30">
        <v>-0.05</v>
      </c>
      <c r="C310" s="30">
        <v>0.08</v>
      </c>
      <c r="D310" s="30">
        <v>-0.28999999999999998</v>
      </c>
      <c r="E310" s="30">
        <v>0</v>
      </c>
      <c r="F310" s="30">
        <v>-0.38</v>
      </c>
      <c r="G310" s="30">
        <v>0</v>
      </c>
      <c r="H310" s="30">
        <v>-0.17</v>
      </c>
      <c r="K310" s="28">
        <f t="shared" si="13"/>
        <v>0</v>
      </c>
      <c r="L310" s="28">
        <v>1</v>
      </c>
      <c r="M310" s="28">
        <f t="shared" si="14"/>
        <v>-0.05</v>
      </c>
      <c r="N310" s="28">
        <f t="shared" si="14"/>
        <v>0.08</v>
      </c>
      <c r="O310" s="28">
        <f t="shared" si="14"/>
        <v>-0.28999999999999998</v>
      </c>
      <c r="X310" s="28">
        <v>4.115563042857219E-2</v>
      </c>
      <c r="Y310" s="28">
        <f t="shared" si="15"/>
        <v>-4.115563042857219E-2</v>
      </c>
    </row>
    <row r="311" spans="1:25" x14ac:dyDescent="0.25">
      <c r="A311" s="29">
        <v>42452</v>
      </c>
      <c r="B311" s="30">
        <v>-0.66</v>
      </c>
      <c r="C311" s="30">
        <v>-0.52</v>
      </c>
      <c r="D311" s="30">
        <v>-0.74</v>
      </c>
      <c r="E311" s="30">
        <v>-0.61</v>
      </c>
      <c r="F311" s="30">
        <v>-0.22</v>
      </c>
      <c r="G311" s="30">
        <v>-1.55</v>
      </c>
      <c r="H311" s="30">
        <v>-0.53</v>
      </c>
      <c r="K311" s="28">
        <f t="shared" si="13"/>
        <v>-0.61</v>
      </c>
      <c r="L311" s="28">
        <v>1</v>
      </c>
      <c r="M311" s="28">
        <f t="shared" si="14"/>
        <v>-0.66</v>
      </c>
      <c r="N311" s="28">
        <f t="shared" si="14"/>
        <v>-0.52</v>
      </c>
      <c r="O311" s="28">
        <f t="shared" si="14"/>
        <v>-0.74</v>
      </c>
      <c r="X311" s="28">
        <v>-0.57712434798672252</v>
      </c>
      <c r="Y311" s="28">
        <f t="shared" si="15"/>
        <v>-3.2875652013277468E-2</v>
      </c>
    </row>
    <row r="312" spans="1:25" x14ac:dyDescent="0.25">
      <c r="A312" s="29">
        <v>42453</v>
      </c>
      <c r="B312" s="30">
        <v>-0.04</v>
      </c>
      <c r="C312" s="30">
        <v>0.08</v>
      </c>
      <c r="D312" s="30">
        <v>-0.17</v>
      </c>
      <c r="E312" s="30">
        <v>0</v>
      </c>
      <c r="F312" s="30">
        <v>-0.11</v>
      </c>
      <c r="G312" s="30">
        <v>0.12</v>
      </c>
      <c r="H312" s="30">
        <v>0</v>
      </c>
      <c r="K312" s="28">
        <f t="shared" si="13"/>
        <v>0</v>
      </c>
      <c r="L312" s="28">
        <v>1</v>
      </c>
      <c r="M312" s="28">
        <f t="shared" si="14"/>
        <v>-0.04</v>
      </c>
      <c r="N312" s="28">
        <f t="shared" si="14"/>
        <v>0.08</v>
      </c>
      <c r="O312" s="28">
        <f t="shared" si="14"/>
        <v>-0.17</v>
      </c>
      <c r="X312" s="28">
        <v>3.2387728626329403E-2</v>
      </c>
      <c r="Y312" s="28">
        <f t="shared" si="15"/>
        <v>-3.2387728626329403E-2</v>
      </c>
    </row>
    <row r="313" spans="1:25" x14ac:dyDescent="0.25">
      <c r="A313" s="29">
        <v>42457</v>
      </c>
      <c r="B313" s="30">
        <v>0.06</v>
      </c>
      <c r="C313" s="30">
        <v>0</v>
      </c>
      <c r="D313" s="30">
        <v>0.08</v>
      </c>
      <c r="E313" s="30">
        <v>7.0000000000000007E-2</v>
      </c>
      <c r="F313" s="30">
        <v>0.22</v>
      </c>
      <c r="G313" s="30">
        <v>0.19</v>
      </c>
      <c r="H313" s="30">
        <v>7.0000000000000007E-2</v>
      </c>
      <c r="K313" s="28">
        <f t="shared" si="13"/>
        <v>7.0000000000000007E-2</v>
      </c>
      <c r="L313" s="28">
        <v>1</v>
      </c>
      <c r="M313" s="28">
        <f t="shared" si="14"/>
        <v>0.06</v>
      </c>
      <c r="N313" s="28">
        <f t="shared" si="14"/>
        <v>0</v>
      </c>
      <c r="O313" s="28">
        <f t="shared" si="14"/>
        <v>0.08</v>
      </c>
      <c r="X313" s="28">
        <v>2.6113763703185564E-2</v>
      </c>
      <c r="Y313" s="28">
        <f t="shared" si="15"/>
        <v>4.3886236296814443E-2</v>
      </c>
    </row>
    <row r="314" spans="1:25" x14ac:dyDescent="0.25">
      <c r="A314" s="29">
        <v>42458</v>
      </c>
      <c r="B314" s="30">
        <v>0.93</v>
      </c>
      <c r="C314" s="30">
        <v>1.17</v>
      </c>
      <c r="D314" s="30">
        <v>0.54</v>
      </c>
      <c r="E314" s="30">
        <v>1.17</v>
      </c>
      <c r="F314" s="30">
        <v>0.77</v>
      </c>
      <c r="G314" s="30">
        <v>1.26</v>
      </c>
      <c r="H314" s="30">
        <v>0.73</v>
      </c>
      <c r="K314" s="28">
        <f t="shared" si="13"/>
        <v>1.17</v>
      </c>
      <c r="L314" s="28">
        <v>1</v>
      </c>
      <c r="M314" s="28">
        <f t="shared" si="14"/>
        <v>0.93</v>
      </c>
      <c r="N314" s="28">
        <f t="shared" si="14"/>
        <v>1.17</v>
      </c>
      <c r="O314" s="28">
        <f t="shared" si="14"/>
        <v>0.54</v>
      </c>
      <c r="X314" s="28">
        <v>1.0813444162377008</v>
      </c>
      <c r="Y314" s="28">
        <f t="shared" si="15"/>
        <v>8.8655583762299095E-2</v>
      </c>
    </row>
    <row r="315" spans="1:25" x14ac:dyDescent="0.25">
      <c r="A315" s="29">
        <v>42459</v>
      </c>
      <c r="B315" s="30">
        <v>0.44</v>
      </c>
      <c r="C315" s="30">
        <v>0.48</v>
      </c>
      <c r="D315" s="30">
        <v>0.45</v>
      </c>
      <c r="E315" s="30">
        <v>0.34</v>
      </c>
      <c r="F315" s="30">
        <v>0.33</v>
      </c>
      <c r="G315" s="30">
        <v>0.23</v>
      </c>
      <c r="H315" s="30">
        <v>0.46</v>
      </c>
      <c r="K315" s="28">
        <f t="shared" si="13"/>
        <v>0.34</v>
      </c>
      <c r="L315" s="28">
        <v>1</v>
      </c>
      <c r="M315" s="28">
        <f t="shared" si="14"/>
        <v>0.44</v>
      </c>
      <c r="N315" s="28">
        <f t="shared" si="14"/>
        <v>0.48</v>
      </c>
      <c r="O315" s="28">
        <f t="shared" si="14"/>
        <v>0.45</v>
      </c>
      <c r="X315" s="28">
        <v>0.45084803395999812</v>
      </c>
      <c r="Y315" s="28">
        <f t="shared" si="15"/>
        <v>-0.11084803395999809</v>
      </c>
    </row>
    <row r="316" spans="1:25" x14ac:dyDescent="0.25">
      <c r="A316" s="29">
        <v>42460</v>
      </c>
      <c r="B316" s="30">
        <v>-0.24</v>
      </c>
      <c r="C316" s="30">
        <v>0.08</v>
      </c>
      <c r="D316" s="30">
        <v>0</v>
      </c>
      <c r="E316" s="30">
        <v>-7.0000000000000007E-2</v>
      </c>
      <c r="F316" s="30">
        <v>-0.16</v>
      </c>
      <c r="G316" s="30">
        <v>0.23</v>
      </c>
      <c r="H316" s="30">
        <v>-0.23</v>
      </c>
      <c r="K316" s="28">
        <f t="shared" si="13"/>
        <v>-7.0000000000000007E-2</v>
      </c>
      <c r="L316" s="28">
        <v>1</v>
      </c>
      <c r="M316" s="28">
        <f t="shared" si="14"/>
        <v>-0.24</v>
      </c>
      <c r="N316" s="28">
        <f t="shared" si="14"/>
        <v>0.08</v>
      </c>
      <c r="O316" s="28">
        <f t="shared" si="14"/>
        <v>0</v>
      </c>
      <c r="X316" s="28">
        <v>-0.11612746923761155</v>
      </c>
      <c r="Y316" s="28">
        <f t="shared" si="15"/>
        <v>4.6127469237611546E-2</v>
      </c>
    </row>
    <row r="317" spans="1:25" x14ac:dyDescent="0.25">
      <c r="A317" s="29">
        <v>42461</v>
      </c>
      <c r="B317" s="30">
        <v>0.68</v>
      </c>
      <c r="C317" s="30">
        <v>0.8</v>
      </c>
      <c r="D317" s="30">
        <v>0.04</v>
      </c>
      <c r="E317" s="30">
        <v>0.68</v>
      </c>
      <c r="F317" s="30">
        <v>0.43</v>
      </c>
      <c r="G317" s="30">
        <v>0.11</v>
      </c>
      <c r="H317" s="30">
        <v>0.43</v>
      </c>
      <c r="K317" s="28">
        <f t="shared" si="13"/>
        <v>0.68</v>
      </c>
      <c r="L317" s="28">
        <v>1</v>
      </c>
      <c r="M317" s="28">
        <f t="shared" si="14"/>
        <v>0.68</v>
      </c>
      <c r="N317" s="28">
        <f t="shared" si="14"/>
        <v>0.8</v>
      </c>
      <c r="O317" s="28">
        <f t="shared" si="14"/>
        <v>0.04</v>
      </c>
      <c r="X317" s="28">
        <v>0.80828503761384785</v>
      </c>
      <c r="Y317" s="28">
        <f t="shared" si="15"/>
        <v>-0.1282850376138478</v>
      </c>
    </row>
    <row r="318" spans="1:25" x14ac:dyDescent="0.25">
      <c r="A318" s="29">
        <v>42464</v>
      </c>
      <c r="B318" s="30">
        <v>-0.32</v>
      </c>
      <c r="C318" s="30">
        <v>-0.39</v>
      </c>
      <c r="D318" s="30">
        <v>-0.28999999999999998</v>
      </c>
      <c r="E318" s="30">
        <v>-0.34</v>
      </c>
      <c r="F318" s="30">
        <v>-0.27</v>
      </c>
      <c r="G318" s="30">
        <v>-0.83</v>
      </c>
      <c r="H318" s="30">
        <v>-0.26</v>
      </c>
      <c r="K318" s="28">
        <f t="shared" si="13"/>
        <v>-0.34</v>
      </c>
      <c r="L318" s="28">
        <v>1</v>
      </c>
      <c r="M318" s="28">
        <f t="shared" si="14"/>
        <v>-0.32</v>
      </c>
      <c r="N318" s="28">
        <f t="shared" si="14"/>
        <v>-0.39</v>
      </c>
      <c r="O318" s="28">
        <f t="shared" si="14"/>
        <v>-0.28999999999999998</v>
      </c>
      <c r="X318" s="28">
        <v>-0.35551655364828794</v>
      </c>
      <c r="Y318" s="28">
        <f t="shared" si="15"/>
        <v>1.5516553648287912E-2</v>
      </c>
    </row>
    <row r="319" spans="1:25" x14ac:dyDescent="0.25">
      <c r="A319" s="29">
        <v>42465</v>
      </c>
      <c r="B319" s="30">
        <v>-1</v>
      </c>
      <c r="C319" s="30">
        <v>-0.91</v>
      </c>
      <c r="D319" s="30">
        <v>-1.07</v>
      </c>
      <c r="E319" s="30">
        <v>-0.88</v>
      </c>
      <c r="F319" s="30">
        <v>-1.08</v>
      </c>
      <c r="G319" s="30">
        <v>-0.83</v>
      </c>
      <c r="H319" s="30">
        <v>-0.95</v>
      </c>
      <c r="K319" s="28">
        <f t="shared" si="13"/>
        <v>-0.88</v>
      </c>
      <c r="L319" s="28">
        <v>1</v>
      </c>
      <c r="M319" s="28">
        <f t="shared" si="14"/>
        <v>-1</v>
      </c>
      <c r="N319" s="28">
        <f t="shared" si="14"/>
        <v>-0.91</v>
      </c>
      <c r="O319" s="28">
        <f t="shared" si="14"/>
        <v>-1.07</v>
      </c>
      <c r="X319" s="28">
        <v>-0.93837715857056403</v>
      </c>
      <c r="Y319" s="28">
        <f t="shared" si="15"/>
        <v>5.8377158570564025E-2</v>
      </c>
    </row>
    <row r="320" spans="1:25" x14ac:dyDescent="0.25">
      <c r="A320" s="29">
        <v>42466</v>
      </c>
      <c r="B320" s="30">
        <v>1.0900000000000001</v>
      </c>
      <c r="C320" s="30">
        <v>1.28</v>
      </c>
      <c r="D320" s="30">
        <v>0.96</v>
      </c>
      <c r="E320" s="30">
        <v>1.1599999999999999</v>
      </c>
      <c r="F320" s="30">
        <v>0.44</v>
      </c>
      <c r="G320" s="30">
        <v>1.19</v>
      </c>
      <c r="H320" s="30">
        <v>0.9</v>
      </c>
      <c r="K320" s="28">
        <f t="shared" si="13"/>
        <v>1.1599999999999999</v>
      </c>
      <c r="L320" s="28">
        <v>1</v>
      </c>
      <c r="M320" s="28">
        <f t="shared" si="14"/>
        <v>1.0900000000000001</v>
      </c>
      <c r="N320" s="28">
        <f t="shared" si="14"/>
        <v>1.28</v>
      </c>
      <c r="O320" s="28">
        <f t="shared" si="14"/>
        <v>0.96</v>
      </c>
      <c r="X320" s="28">
        <v>1.1827716668831261</v>
      </c>
      <c r="Y320" s="28">
        <f t="shared" si="15"/>
        <v>-2.2771666883126152E-2</v>
      </c>
    </row>
    <row r="321" spans="1:25" x14ac:dyDescent="0.25">
      <c r="A321" s="29">
        <v>42467</v>
      </c>
      <c r="B321" s="30">
        <v>-1.2</v>
      </c>
      <c r="C321" s="30">
        <v>-1.3</v>
      </c>
      <c r="D321" s="30">
        <v>-1.19</v>
      </c>
      <c r="E321" s="30">
        <v>-1.35</v>
      </c>
      <c r="F321" s="30">
        <v>-0.93</v>
      </c>
      <c r="G321" s="30">
        <v>-1.1299999999999999</v>
      </c>
      <c r="H321" s="30">
        <v>-0.99</v>
      </c>
      <c r="K321" s="28">
        <f t="shared" si="13"/>
        <v>-1.35</v>
      </c>
      <c r="L321" s="28">
        <v>1</v>
      </c>
      <c r="M321" s="28">
        <f t="shared" si="14"/>
        <v>-1.2</v>
      </c>
      <c r="N321" s="28">
        <f t="shared" si="14"/>
        <v>-1.3</v>
      </c>
      <c r="O321" s="28">
        <f t="shared" si="14"/>
        <v>-1.19</v>
      </c>
      <c r="X321" s="28">
        <v>-1.2371301454185157</v>
      </c>
      <c r="Y321" s="28">
        <f t="shared" si="15"/>
        <v>-0.11286985458148435</v>
      </c>
    </row>
    <row r="322" spans="1:25" x14ac:dyDescent="0.25">
      <c r="A322" s="29">
        <v>42468</v>
      </c>
      <c r="B322" s="30">
        <v>0.27</v>
      </c>
      <c r="C322" s="30">
        <v>0.16</v>
      </c>
      <c r="D322" s="30">
        <v>0.33</v>
      </c>
      <c r="E322" s="30">
        <v>7.0000000000000007E-2</v>
      </c>
      <c r="F322" s="30">
        <v>0.61</v>
      </c>
      <c r="G322" s="30">
        <v>0.69</v>
      </c>
      <c r="H322" s="30">
        <v>0.56000000000000005</v>
      </c>
      <c r="K322" s="28">
        <f t="shared" si="13"/>
        <v>7.0000000000000007E-2</v>
      </c>
      <c r="L322" s="28">
        <v>1</v>
      </c>
      <c r="M322" s="28">
        <f t="shared" si="14"/>
        <v>0.27</v>
      </c>
      <c r="N322" s="28">
        <f t="shared" si="14"/>
        <v>0.16</v>
      </c>
      <c r="O322" s="28">
        <f t="shared" si="14"/>
        <v>0.33</v>
      </c>
      <c r="X322" s="28">
        <v>0.20468409529941858</v>
      </c>
      <c r="Y322" s="28">
        <f t="shared" si="15"/>
        <v>-0.13468409529941858</v>
      </c>
    </row>
    <row r="323" spans="1:25" x14ac:dyDescent="0.25">
      <c r="A323" s="29">
        <v>42471</v>
      </c>
      <c r="B323" s="30">
        <v>-0.23</v>
      </c>
      <c r="C323" s="30">
        <v>-0.48</v>
      </c>
      <c r="D323" s="30">
        <v>0.04</v>
      </c>
      <c r="E323" s="30">
        <v>-0.34</v>
      </c>
      <c r="F323" s="30">
        <v>-0.16</v>
      </c>
      <c r="G323" s="30">
        <v>0.15</v>
      </c>
      <c r="H323" s="30">
        <v>-0.23</v>
      </c>
      <c r="K323" s="28">
        <f t="shared" ref="K323:K386" si="16">E323</f>
        <v>-0.34</v>
      </c>
      <c r="L323" s="28">
        <v>1</v>
      </c>
      <c r="M323" s="28">
        <f t="shared" ref="M323:O386" si="17">B323</f>
        <v>-0.23</v>
      </c>
      <c r="N323" s="28">
        <f t="shared" si="17"/>
        <v>-0.48</v>
      </c>
      <c r="O323" s="28">
        <f t="shared" si="17"/>
        <v>0.04</v>
      </c>
      <c r="X323" s="28">
        <v>-0.38301608758642014</v>
      </c>
      <c r="Y323" s="28">
        <f t="shared" ref="Y323:Y386" si="18">K323-X323</f>
        <v>4.3016087586420115E-2</v>
      </c>
    </row>
    <row r="324" spans="1:25" x14ac:dyDescent="0.25">
      <c r="A324" s="29">
        <v>42472</v>
      </c>
      <c r="B324" s="30">
        <v>0.93</v>
      </c>
      <c r="C324" s="30">
        <v>0.76</v>
      </c>
      <c r="D324" s="30">
        <v>1.1200000000000001</v>
      </c>
      <c r="E324" s="30">
        <v>0.89</v>
      </c>
      <c r="F324" s="30">
        <v>1.04</v>
      </c>
      <c r="G324" s="30">
        <v>1.44</v>
      </c>
      <c r="H324" s="30">
        <v>1.0900000000000001</v>
      </c>
      <c r="K324" s="28">
        <f t="shared" si="16"/>
        <v>0.89</v>
      </c>
      <c r="L324" s="28">
        <v>1</v>
      </c>
      <c r="M324" s="28">
        <f t="shared" si="17"/>
        <v>0.93</v>
      </c>
      <c r="N324" s="28">
        <f t="shared" si="17"/>
        <v>0.76</v>
      </c>
      <c r="O324" s="28">
        <f t="shared" si="17"/>
        <v>1.1200000000000001</v>
      </c>
      <c r="X324" s="28">
        <v>0.81188995023512867</v>
      </c>
      <c r="Y324" s="28">
        <f t="shared" si="18"/>
        <v>7.8110049764871348E-2</v>
      </c>
    </row>
    <row r="325" spans="1:25" x14ac:dyDescent="0.25">
      <c r="A325" s="29">
        <v>42473</v>
      </c>
      <c r="B325" s="30">
        <v>1.01</v>
      </c>
      <c r="C325" s="30">
        <v>0.8</v>
      </c>
      <c r="D325" s="30">
        <v>1.19</v>
      </c>
      <c r="E325" s="30">
        <v>1.02</v>
      </c>
      <c r="F325" s="30">
        <v>0.54</v>
      </c>
      <c r="G325" s="30">
        <v>1.1200000000000001</v>
      </c>
      <c r="H325" s="30">
        <v>0.75</v>
      </c>
      <c r="K325" s="28">
        <f t="shared" si="16"/>
        <v>1.02</v>
      </c>
      <c r="L325" s="28">
        <v>1</v>
      </c>
      <c r="M325" s="28">
        <f t="shared" si="17"/>
        <v>1.01</v>
      </c>
      <c r="N325" s="28">
        <f t="shared" si="17"/>
        <v>0.8</v>
      </c>
      <c r="O325" s="28">
        <f t="shared" si="17"/>
        <v>1.19</v>
      </c>
      <c r="X325" s="28">
        <v>0.87306248330859781</v>
      </c>
      <c r="Y325" s="28">
        <f t="shared" si="18"/>
        <v>0.1469375166914022</v>
      </c>
    </row>
    <row r="326" spans="1:25" x14ac:dyDescent="0.25">
      <c r="A326" s="29">
        <v>42474</v>
      </c>
      <c r="B326" s="30">
        <v>0</v>
      </c>
      <c r="C326" s="30">
        <v>0.08</v>
      </c>
      <c r="D326" s="30">
        <v>0.16</v>
      </c>
      <c r="E326" s="30">
        <v>-7.0000000000000007E-2</v>
      </c>
      <c r="F326" s="30">
        <v>-0.05</v>
      </c>
      <c r="G326" s="30">
        <v>-0.15</v>
      </c>
      <c r="H326" s="30">
        <v>0.03</v>
      </c>
      <c r="K326" s="28">
        <f t="shared" si="16"/>
        <v>-7.0000000000000007E-2</v>
      </c>
      <c r="L326" s="28">
        <v>1</v>
      </c>
      <c r="M326" s="28">
        <f t="shared" si="17"/>
        <v>0</v>
      </c>
      <c r="N326" s="28">
        <f t="shared" si="17"/>
        <v>0.08</v>
      </c>
      <c r="O326" s="28">
        <f t="shared" si="17"/>
        <v>0.16</v>
      </c>
      <c r="X326" s="28">
        <v>1.6219228454836629E-2</v>
      </c>
      <c r="Y326" s="28">
        <f t="shared" si="18"/>
        <v>-8.6219228454836636E-2</v>
      </c>
    </row>
    <row r="327" spans="1:25" x14ac:dyDescent="0.25">
      <c r="A327" s="29">
        <v>42475</v>
      </c>
      <c r="B327" s="30">
        <v>-0.11</v>
      </c>
      <c r="C327" s="30">
        <v>-0.08</v>
      </c>
      <c r="D327" s="30">
        <v>-0.41</v>
      </c>
      <c r="E327" s="30">
        <v>0</v>
      </c>
      <c r="F327" s="30">
        <v>0.11</v>
      </c>
      <c r="G327" s="30">
        <v>0.15</v>
      </c>
      <c r="H327" s="30">
        <v>-0.16</v>
      </c>
      <c r="K327" s="28">
        <f t="shared" si="16"/>
        <v>0</v>
      </c>
      <c r="L327" s="28">
        <v>1</v>
      </c>
      <c r="M327" s="28">
        <f t="shared" si="17"/>
        <v>-0.11</v>
      </c>
      <c r="N327" s="28">
        <f t="shared" si="17"/>
        <v>-0.08</v>
      </c>
      <c r="O327" s="28">
        <f t="shared" si="17"/>
        <v>-0.41</v>
      </c>
      <c r="X327" s="28">
        <v>-5.8478636517376385E-2</v>
      </c>
      <c r="Y327" s="28">
        <f t="shared" si="18"/>
        <v>5.8478636517376385E-2</v>
      </c>
    </row>
    <row r="328" spans="1:25" x14ac:dyDescent="0.25">
      <c r="A328" s="29">
        <v>42478</v>
      </c>
      <c r="B328" s="30">
        <v>0.7</v>
      </c>
      <c r="C328" s="30">
        <v>0.63</v>
      </c>
      <c r="D328" s="30">
        <v>0.81</v>
      </c>
      <c r="E328" s="30">
        <v>0.54</v>
      </c>
      <c r="F328" s="30">
        <v>0.49</v>
      </c>
      <c r="G328" s="30">
        <v>0.67</v>
      </c>
      <c r="H328" s="30">
        <v>0.75</v>
      </c>
      <c r="K328" s="28">
        <f t="shared" si="16"/>
        <v>0.54</v>
      </c>
      <c r="L328" s="28">
        <v>1</v>
      </c>
      <c r="M328" s="28">
        <f t="shared" si="17"/>
        <v>0.7</v>
      </c>
      <c r="N328" s="28">
        <f t="shared" si="17"/>
        <v>0.63</v>
      </c>
      <c r="O328" s="28">
        <f t="shared" si="17"/>
        <v>0.81</v>
      </c>
      <c r="X328" s="28">
        <v>0.64253967810018664</v>
      </c>
      <c r="Y328" s="28">
        <f t="shared" si="18"/>
        <v>-0.1025396781001866</v>
      </c>
    </row>
    <row r="329" spans="1:25" x14ac:dyDescent="0.25">
      <c r="A329" s="29">
        <v>42479</v>
      </c>
      <c r="B329" s="30">
        <v>0.32</v>
      </c>
      <c r="C329" s="30">
        <v>-0.12</v>
      </c>
      <c r="D329" s="30">
        <v>0.77</v>
      </c>
      <c r="E329" s="30">
        <v>-7.0000000000000007E-2</v>
      </c>
      <c r="F329" s="30">
        <v>0.59</v>
      </c>
      <c r="G329" s="30">
        <v>0.77</v>
      </c>
      <c r="H329" s="30">
        <v>0.61</v>
      </c>
      <c r="K329" s="28">
        <f t="shared" si="16"/>
        <v>-7.0000000000000007E-2</v>
      </c>
      <c r="L329" s="28">
        <v>1</v>
      </c>
      <c r="M329" s="28">
        <f t="shared" si="17"/>
        <v>0.32</v>
      </c>
      <c r="N329" s="28">
        <f t="shared" si="17"/>
        <v>-0.12</v>
      </c>
      <c r="O329" s="28">
        <f t="shared" si="17"/>
        <v>0.77</v>
      </c>
      <c r="X329" s="28">
        <v>4.6906713644904438E-2</v>
      </c>
      <c r="Y329" s="28">
        <f t="shared" si="18"/>
        <v>-0.11690671364490444</v>
      </c>
    </row>
    <row r="330" spans="1:25" x14ac:dyDescent="0.25">
      <c r="A330" s="29">
        <v>42480</v>
      </c>
      <c r="B330" s="30">
        <v>0.1</v>
      </c>
      <c r="C330" s="30">
        <v>-0.08</v>
      </c>
      <c r="D330" s="30">
        <v>0.28000000000000003</v>
      </c>
      <c r="E330" s="30">
        <v>0</v>
      </c>
      <c r="F330" s="30">
        <v>-0.32</v>
      </c>
      <c r="G330" s="30">
        <v>0.28999999999999998</v>
      </c>
      <c r="H330" s="30">
        <v>-0.19</v>
      </c>
      <c r="K330" s="28">
        <f t="shared" si="16"/>
        <v>0</v>
      </c>
      <c r="L330" s="28">
        <v>1</v>
      </c>
      <c r="M330" s="28">
        <f t="shared" si="17"/>
        <v>0.1</v>
      </c>
      <c r="N330" s="28">
        <f t="shared" si="17"/>
        <v>-0.08</v>
      </c>
      <c r="O330" s="28">
        <f t="shared" si="17"/>
        <v>0.28000000000000003</v>
      </c>
      <c r="X330" s="28">
        <v>-1.1986668507238424E-2</v>
      </c>
      <c r="Y330" s="28">
        <f t="shared" si="18"/>
        <v>1.1986668507238424E-2</v>
      </c>
    </row>
    <row r="331" spans="1:25" x14ac:dyDescent="0.25">
      <c r="A331" s="29">
        <v>42481</v>
      </c>
      <c r="B331" s="30">
        <v>-0.54</v>
      </c>
      <c r="C331" s="30">
        <v>-0.35</v>
      </c>
      <c r="D331" s="30">
        <v>-0.68</v>
      </c>
      <c r="E331" s="30">
        <v>-0.2</v>
      </c>
      <c r="F331" s="30">
        <v>-0.96</v>
      </c>
      <c r="G331" s="30">
        <v>-0.51</v>
      </c>
      <c r="H331" s="30">
        <v>-0.8</v>
      </c>
      <c r="K331" s="28">
        <f t="shared" si="16"/>
        <v>-0.2</v>
      </c>
      <c r="L331" s="28">
        <v>1</v>
      </c>
      <c r="M331" s="28">
        <f t="shared" si="17"/>
        <v>-0.54</v>
      </c>
      <c r="N331" s="28">
        <f t="shared" si="17"/>
        <v>-0.35</v>
      </c>
      <c r="O331" s="28">
        <f t="shared" si="17"/>
        <v>-0.68</v>
      </c>
      <c r="X331" s="28">
        <v>-0.42701200715874976</v>
      </c>
      <c r="Y331" s="28">
        <f t="shared" si="18"/>
        <v>0.22701200715874975</v>
      </c>
    </row>
    <row r="332" spans="1:25" x14ac:dyDescent="0.25">
      <c r="A332" s="29">
        <v>42482</v>
      </c>
      <c r="B332" s="30">
        <v>0</v>
      </c>
      <c r="C332" s="30">
        <v>-0.55000000000000004</v>
      </c>
      <c r="D332" s="30">
        <v>0.72</v>
      </c>
      <c r="E332" s="30">
        <v>-0.27</v>
      </c>
      <c r="F332" s="30">
        <v>0.54</v>
      </c>
      <c r="G332" s="30">
        <v>1.06</v>
      </c>
      <c r="H332" s="30">
        <v>0.13</v>
      </c>
      <c r="K332" s="28">
        <f t="shared" si="16"/>
        <v>-0.27</v>
      </c>
      <c r="L332" s="28">
        <v>1</v>
      </c>
      <c r="M332" s="28">
        <f t="shared" si="17"/>
        <v>0</v>
      </c>
      <c r="N332" s="28">
        <f t="shared" si="17"/>
        <v>-0.55000000000000004</v>
      </c>
      <c r="O332" s="28">
        <f t="shared" si="17"/>
        <v>0.72</v>
      </c>
      <c r="X332" s="28">
        <v>-0.35608004148912303</v>
      </c>
      <c r="Y332" s="28">
        <f t="shared" si="18"/>
        <v>8.6080041489123016E-2</v>
      </c>
    </row>
    <row r="333" spans="1:25" x14ac:dyDescent="0.25">
      <c r="A333" s="29">
        <v>42485</v>
      </c>
      <c r="B333" s="30">
        <v>-0.17</v>
      </c>
      <c r="C333" s="30">
        <v>-0.04</v>
      </c>
      <c r="D333" s="30">
        <v>-0.64</v>
      </c>
      <c r="E333" s="30">
        <v>-7.0000000000000007E-2</v>
      </c>
      <c r="F333" s="30">
        <v>-0.16</v>
      </c>
      <c r="G333" s="30">
        <v>-0.72</v>
      </c>
      <c r="H333" s="30">
        <v>-0.13</v>
      </c>
      <c r="K333" s="28">
        <f t="shared" si="16"/>
        <v>-7.0000000000000007E-2</v>
      </c>
      <c r="L333" s="28">
        <v>1</v>
      </c>
      <c r="M333" s="28">
        <f t="shared" si="17"/>
        <v>-0.17</v>
      </c>
      <c r="N333" s="28">
        <f t="shared" si="17"/>
        <v>-0.04</v>
      </c>
      <c r="O333" s="28">
        <f t="shared" si="17"/>
        <v>-0.64</v>
      </c>
      <c r="X333" s="28">
        <v>-4.8464062957309512E-2</v>
      </c>
      <c r="Y333" s="28">
        <f t="shared" si="18"/>
        <v>-2.1535937042690495E-2</v>
      </c>
    </row>
    <row r="334" spans="1:25" x14ac:dyDescent="0.25">
      <c r="A334" s="29">
        <v>42486</v>
      </c>
      <c r="B334" s="30">
        <v>0.15</v>
      </c>
      <c r="C334" s="30">
        <v>-0.2</v>
      </c>
      <c r="D334" s="30">
        <v>0.72</v>
      </c>
      <c r="E334" s="30">
        <v>7.0000000000000007E-2</v>
      </c>
      <c r="F334" s="30">
        <v>0.32</v>
      </c>
      <c r="G334" s="30">
        <v>0.95</v>
      </c>
      <c r="H334" s="30">
        <v>0.28999999999999998</v>
      </c>
      <c r="K334" s="28">
        <f t="shared" si="16"/>
        <v>7.0000000000000007E-2</v>
      </c>
      <c r="L334" s="28">
        <v>1</v>
      </c>
      <c r="M334" s="28">
        <f t="shared" si="17"/>
        <v>0.15</v>
      </c>
      <c r="N334" s="28">
        <f t="shared" si="17"/>
        <v>-0.2</v>
      </c>
      <c r="O334" s="28">
        <f t="shared" si="17"/>
        <v>0.72</v>
      </c>
      <c r="X334" s="28">
        <v>-9.313480055226088E-2</v>
      </c>
      <c r="Y334" s="28">
        <f t="shared" si="18"/>
        <v>0.16313480055226087</v>
      </c>
    </row>
    <row r="335" spans="1:25" x14ac:dyDescent="0.25">
      <c r="A335" s="29">
        <v>42487</v>
      </c>
      <c r="B335" s="30">
        <v>0.21</v>
      </c>
      <c r="C335" s="30">
        <v>-0.12</v>
      </c>
      <c r="D335" s="30">
        <v>0.68</v>
      </c>
      <c r="E335" s="30">
        <v>-0.27</v>
      </c>
      <c r="F335" s="30">
        <v>0.75</v>
      </c>
      <c r="G335" s="30">
        <v>0.61</v>
      </c>
      <c r="H335" s="30">
        <v>0.48</v>
      </c>
      <c r="K335" s="28">
        <f t="shared" si="16"/>
        <v>-0.27</v>
      </c>
      <c r="L335" s="28">
        <v>1</v>
      </c>
      <c r="M335" s="28">
        <f t="shared" si="17"/>
        <v>0.21</v>
      </c>
      <c r="N335" s="28">
        <f t="shared" si="17"/>
        <v>-0.12</v>
      </c>
      <c r="O335" s="28">
        <f t="shared" si="17"/>
        <v>0.68</v>
      </c>
      <c r="X335" s="28">
        <v>-1.165184423774783E-2</v>
      </c>
      <c r="Y335" s="28">
        <f t="shared" si="18"/>
        <v>-0.25834815576225217</v>
      </c>
    </row>
    <row r="336" spans="1:25" x14ac:dyDescent="0.25">
      <c r="A336" s="29">
        <v>42488</v>
      </c>
      <c r="B336" s="30">
        <v>-0.91</v>
      </c>
      <c r="C336" s="30">
        <v>-1</v>
      </c>
      <c r="D336" s="30">
        <v>-0.99</v>
      </c>
      <c r="E336" s="30">
        <v>-1.1399999999999999</v>
      </c>
      <c r="F336" s="30">
        <v>-0.53</v>
      </c>
      <c r="G336" s="30">
        <v>-1.25</v>
      </c>
      <c r="H336" s="30">
        <v>-0.74</v>
      </c>
      <c r="K336" s="28">
        <f t="shared" si="16"/>
        <v>-1.1399999999999999</v>
      </c>
      <c r="L336" s="28">
        <v>1</v>
      </c>
      <c r="M336" s="28">
        <f t="shared" si="17"/>
        <v>-0.91</v>
      </c>
      <c r="N336" s="28">
        <f t="shared" si="17"/>
        <v>-1</v>
      </c>
      <c r="O336" s="28">
        <f t="shared" si="17"/>
        <v>-0.99</v>
      </c>
      <c r="X336" s="28">
        <v>-0.93437151411289854</v>
      </c>
      <c r="Y336" s="28">
        <f t="shared" si="18"/>
        <v>-0.20562848588710136</v>
      </c>
    </row>
    <row r="337" spans="1:25" x14ac:dyDescent="0.25">
      <c r="A337" s="29">
        <v>42489</v>
      </c>
      <c r="B337" s="30">
        <v>-0.54</v>
      </c>
      <c r="C337" s="30">
        <v>-0.4</v>
      </c>
      <c r="D337" s="30">
        <v>-0.52</v>
      </c>
      <c r="E337" s="30">
        <v>-0.61</v>
      </c>
      <c r="F337" s="30">
        <v>-0.11</v>
      </c>
      <c r="G337" s="30">
        <v>-0.47</v>
      </c>
      <c r="H337" s="30">
        <v>-0.52</v>
      </c>
      <c r="K337" s="28">
        <f t="shared" si="16"/>
        <v>-0.61</v>
      </c>
      <c r="L337" s="28">
        <v>1</v>
      </c>
      <c r="M337" s="28">
        <f t="shared" si="17"/>
        <v>-0.54</v>
      </c>
      <c r="N337" s="28">
        <f t="shared" si="17"/>
        <v>-0.4</v>
      </c>
      <c r="O337" s="28">
        <f t="shared" si="17"/>
        <v>-0.52</v>
      </c>
      <c r="X337" s="28">
        <v>-0.47112196183502625</v>
      </c>
      <c r="Y337" s="28">
        <f t="shared" si="18"/>
        <v>-0.13887803816497374</v>
      </c>
    </row>
    <row r="338" spans="1:25" x14ac:dyDescent="0.25">
      <c r="A338" s="29">
        <v>42492</v>
      </c>
      <c r="B338" s="30">
        <v>0.79</v>
      </c>
      <c r="C338" s="30">
        <v>0.97</v>
      </c>
      <c r="D338" s="30">
        <v>0.48</v>
      </c>
      <c r="E338" s="30">
        <v>0.82</v>
      </c>
      <c r="F338" s="30">
        <v>0.7</v>
      </c>
      <c r="G338" s="30">
        <v>0.33</v>
      </c>
      <c r="H338" s="30">
        <v>0.62</v>
      </c>
      <c r="K338" s="28">
        <f t="shared" si="16"/>
        <v>0.82</v>
      </c>
      <c r="L338" s="28">
        <v>1</v>
      </c>
      <c r="M338" s="28">
        <f t="shared" si="17"/>
        <v>0.79</v>
      </c>
      <c r="N338" s="28">
        <f t="shared" si="17"/>
        <v>0.97</v>
      </c>
      <c r="O338" s="28">
        <f t="shared" si="17"/>
        <v>0.48</v>
      </c>
      <c r="X338" s="28">
        <v>0.90415492345246851</v>
      </c>
      <c r="Y338" s="28">
        <f t="shared" si="18"/>
        <v>-8.4154923452468555E-2</v>
      </c>
    </row>
    <row r="339" spans="1:25" x14ac:dyDescent="0.25">
      <c r="A339" s="29">
        <v>42493</v>
      </c>
      <c r="B339" s="30">
        <v>-0.87</v>
      </c>
      <c r="C339" s="30">
        <v>-0.72</v>
      </c>
      <c r="D339" s="30">
        <v>-1.08</v>
      </c>
      <c r="E339" s="30">
        <v>-0.75</v>
      </c>
      <c r="F339" s="30">
        <v>-0.9</v>
      </c>
      <c r="G339" s="30">
        <v>-1.34</v>
      </c>
      <c r="H339" s="30">
        <v>-1</v>
      </c>
      <c r="K339" s="28">
        <f t="shared" si="16"/>
        <v>-0.75</v>
      </c>
      <c r="L339" s="28">
        <v>1</v>
      </c>
      <c r="M339" s="28">
        <f t="shared" si="17"/>
        <v>-0.87</v>
      </c>
      <c r="N339" s="28">
        <f t="shared" si="17"/>
        <v>-0.72</v>
      </c>
      <c r="O339" s="28">
        <f t="shared" si="17"/>
        <v>-1.08</v>
      </c>
      <c r="X339" s="28">
        <v>-0.76351012776284144</v>
      </c>
      <c r="Y339" s="28">
        <f t="shared" si="18"/>
        <v>1.351012776284144E-2</v>
      </c>
    </row>
    <row r="340" spans="1:25" x14ac:dyDescent="0.25">
      <c r="A340" s="29">
        <v>42494</v>
      </c>
      <c r="B340" s="30">
        <v>-0.56000000000000005</v>
      </c>
      <c r="C340" s="30">
        <v>-0.4</v>
      </c>
      <c r="D340" s="30">
        <v>-0.65</v>
      </c>
      <c r="E340" s="30">
        <v>-0.55000000000000004</v>
      </c>
      <c r="F340" s="30">
        <v>-0.54</v>
      </c>
      <c r="G340" s="30">
        <v>-0.88</v>
      </c>
      <c r="H340" s="30">
        <v>-0.59</v>
      </c>
      <c r="K340" s="28">
        <f t="shared" si="16"/>
        <v>-0.55000000000000004</v>
      </c>
      <c r="L340" s="28">
        <v>1</v>
      </c>
      <c r="M340" s="28">
        <f t="shared" si="17"/>
        <v>-0.56000000000000005</v>
      </c>
      <c r="N340" s="28">
        <f t="shared" si="17"/>
        <v>-0.4</v>
      </c>
      <c r="O340" s="28">
        <f t="shared" si="17"/>
        <v>-0.65</v>
      </c>
      <c r="X340" s="28">
        <v>-0.4674484367246915</v>
      </c>
      <c r="Y340" s="28">
        <f t="shared" si="18"/>
        <v>-8.2551563275308548E-2</v>
      </c>
    </row>
    <row r="341" spans="1:25" x14ac:dyDescent="0.25">
      <c r="A341" s="29">
        <v>42495</v>
      </c>
      <c r="B341" s="30">
        <v>-0.02</v>
      </c>
      <c r="C341" s="30">
        <v>0</v>
      </c>
      <c r="D341" s="30">
        <v>-0.08</v>
      </c>
      <c r="E341" s="30">
        <v>-7.0000000000000007E-2</v>
      </c>
      <c r="F341" s="30">
        <v>-0.05</v>
      </c>
      <c r="G341" s="30">
        <v>0.04</v>
      </c>
      <c r="H341" s="30">
        <v>-7.0000000000000007E-2</v>
      </c>
      <c r="K341" s="28">
        <f t="shared" si="16"/>
        <v>-7.0000000000000007E-2</v>
      </c>
      <c r="L341" s="28">
        <v>1</v>
      </c>
      <c r="M341" s="28">
        <f t="shared" si="17"/>
        <v>-0.02</v>
      </c>
      <c r="N341" s="28">
        <f t="shared" si="17"/>
        <v>0</v>
      </c>
      <c r="O341" s="28">
        <f t="shared" si="17"/>
        <v>-0.08</v>
      </c>
      <c r="X341" s="28">
        <v>-4.5595927454236216E-3</v>
      </c>
      <c r="Y341" s="28">
        <f t="shared" si="18"/>
        <v>-6.544040725457638E-2</v>
      </c>
    </row>
    <row r="342" spans="1:25" x14ac:dyDescent="0.25">
      <c r="A342" s="29">
        <v>42496</v>
      </c>
      <c r="B342" s="30">
        <v>0.37</v>
      </c>
      <c r="C342" s="30">
        <v>0.49</v>
      </c>
      <c r="D342" s="30">
        <v>0.2</v>
      </c>
      <c r="E342" s="30">
        <v>0.41</v>
      </c>
      <c r="F342" s="30">
        <v>0.32</v>
      </c>
      <c r="G342" s="30">
        <v>0.45</v>
      </c>
      <c r="H342" s="30">
        <v>0.36</v>
      </c>
      <c r="K342" s="28">
        <f t="shared" si="16"/>
        <v>0.41</v>
      </c>
      <c r="L342" s="28">
        <v>1</v>
      </c>
      <c r="M342" s="28">
        <f t="shared" si="17"/>
        <v>0.37</v>
      </c>
      <c r="N342" s="28">
        <f t="shared" si="17"/>
        <v>0.49</v>
      </c>
      <c r="O342" s="28">
        <f t="shared" si="17"/>
        <v>0.2</v>
      </c>
      <c r="X342" s="28">
        <v>0.44266045366220913</v>
      </c>
      <c r="Y342" s="28">
        <f t="shared" si="18"/>
        <v>-3.2660453662209155E-2</v>
      </c>
    </row>
    <row r="343" spans="1:25" x14ac:dyDescent="0.25">
      <c r="A343" s="29">
        <v>42499</v>
      </c>
      <c r="B343" s="30">
        <v>0.08</v>
      </c>
      <c r="C343" s="30">
        <v>0.28000000000000003</v>
      </c>
      <c r="D343" s="30">
        <v>-0.08</v>
      </c>
      <c r="E343" s="30">
        <v>0.27</v>
      </c>
      <c r="F343" s="30">
        <v>0</v>
      </c>
      <c r="G343" s="30">
        <v>-0.55000000000000004</v>
      </c>
      <c r="H343" s="30">
        <v>-0.1</v>
      </c>
      <c r="K343" s="28">
        <f t="shared" si="16"/>
        <v>0.27</v>
      </c>
      <c r="L343" s="28">
        <v>1</v>
      </c>
      <c r="M343" s="28">
        <f t="shared" si="17"/>
        <v>0.08</v>
      </c>
      <c r="N343" s="28">
        <f t="shared" si="17"/>
        <v>0.28000000000000003</v>
      </c>
      <c r="O343" s="28">
        <f t="shared" si="17"/>
        <v>-0.08</v>
      </c>
      <c r="X343" s="28">
        <v>0.19308743234858622</v>
      </c>
      <c r="Y343" s="28">
        <f t="shared" si="18"/>
        <v>7.6912567651413799E-2</v>
      </c>
    </row>
    <row r="344" spans="1:25" x14ac:dyDescent="0.25">
      <c r="A344" s="29">
        <v>42500</v>
      </c>
      <c r="B344" s="30">
        <v>1.24</v>
      </c>
      <c r="C344" s="30">
        <v>1.33</v>
      </c>
      <c r="D344" s="30">
        <v>1.18</v>
      </c>
      <c r="E344" s="30">
        <v>1.1000000000000001</v>
      </c>
      <c r="F344" s="30">
        <v>1.02</v>
      </c>
      <c r="G344" s="30">
        <v>1.34</v>
      </c>
      <c r="H344" s="30">
        <v>1.25</v>
      </c>
      <c r="K344" s="28">
        <f t="shared" si="16"/>
        <v>1.1000000000000001</v>
      </c>
      <c r="L344" s="28">
        <v>1</v>
      </c>
      <c r="M344" s="28">
        <f t="shared" si="17"/>
        <v>1.24</v>
      </c>
      <c r="N344" s="28">
        <f t="shared" si="17"/>
        <v>1.33</v>
      </c>
      <c r="O344" s="28">
        <f t="shared" si="17"/>
        <v>1.18</v>
      </c>
      <c r="X344" s="28">
        <v>1.2743125078138895</v>
      </c>
      <c r="Y344" s="28">
        <f t="shared" si="18"/>
        <v>-0.17431250781388941</v>
      </c>
    </row>
    <row r="345" spans="1:25" x14ac:dyDescent="0.25">
      <c r="A345" s="29">
        <v>42501</v>
      </c>
      <c r="B345" s="30">
        <v>-0.94</v>
      </c>
      <c r="C345" s="30">
        <v>-0.95</v>
      </c>
      <c r="D345" s="30">
        <v>-0.6</v>
      </c>
      <c r="E345" s="30">
        <v>-1.08</v>
      </c>
      <c r="F345" s="30">
        <v>-0.43</v>
      </c>
      <c r="G345" s="30">
        <v>-0.51</v>
      </c>
      <c r="H345" s="30">
        <v>-0.52</v>
      </c>
      <c r="K345" s="28">
        <f t="shared" si="16"/>
        <v>-1.08</v>
      </c>
      <c r="L345" s="28">
        <v>1</v>
      </c>
      <c r="M345" s="28">
        <f t="shared" si="17"/>
        <v>-0.94</v>
      </c>
      <c r="N345" s="28">
        <f t="shared" si="17"/>
        <v>-0.95</v>
      </c>
      <c r="O345" s="28">
        <f t="shared" si="17"/>
        <v>-0.6</v>
      </c>
      <c r="X345" s="28">
        <v>-0.97863670339059616</v>
      </c>
      <c r="Y345" s="28">
        <f t="shared" si="18"/>
        <v>-0.10136329660940391</v>
      </c>
    </row>
    <row r="346" spans="1:25" x14ac:dyDescent="0.25">
      <c r="A346" s="29">
        <v>42502</v>
      </c>
      <c r="B346" s="30">
        <v>0.03</v>
      </c>
      <c r="C346" s="30">
        <v>-0.24</v>
      </c>
      <c r="D346" s="30">
        <v>-0.28000000000000003</v>
      </c>
      <c r="E346" s="30">
        <v>-0.27</v>
      </c>
      <c r="F346" s="30">
        <v>0.27</v>
      </c>
      <c r="G346" s="30">
        <v>-0.3</v>
      </c>
      <c r="H346" s="30">
        <v>0.16</v>
      </c>
      <c r="K346" s="28">
        <f t="shared" si="16"/>
        <v>-0.27</v>
      </c>
      <c r="L346" s="28">
        <v>1</v>
      </c>
      <c r="M346" s="28">
        <f t="shared" si="17"/>
        <v>0.03</v>
      </c>
      <c r="N346" s="28">
        <f t="shared" si="17"/>
        <v>-0.24</v>
      </c>
      <c r="O346" s="28">
        <f t="shared" si="17"/>
        <v>-0.28000000000000003</v>
      </c>
      <c r="X346" s="28">
        <v>-6.2526405304323573E-2</v>
      </c>
      <c r="Y346" s="28">
        <f t="shared" si="18"/>
        <v>-0.20747359469567644</v>
      </c>
    </row>
    <row r="347" spans="1:25" x14ac:dyDescent="0.25">
      <c r="A347" s="29">
        <v>42503</v>
      </c>
      <c r="B347" s="30">
        <v>-0.87</v>
      </c>
      <c r="C347" s="30">
        <v>-0.44</v>
      </c>
      <c r="D347" s="30">
        <v>-0.81</v>
      </c>
      <c r="E347" s="30">
        <v>-0.69</v>
      </c>
      <c r="F347" s="30">
        <v>-0.85</v>
      </c>
      <c r="G347" s="30">
        <v>-0.85</v>
      </c>
      <c r="H347" s="30">
        <v>-0.91</v>
      </c>
      <c r="K347" s="28">
        <f t="shared" si="16"/>
        <v>-0.69</v>
      </c>
      <c r="L347" s="28">
        <v>1</v>
      </c>
      <c r="M347" s="28">
        <f t="shared" si="17"/>
        <v>-0.87</v>
      </c>
      <c r="N347" s="28">
        <f t="shared" si="17"/>
        <v>-0.44</v>
      </c>
      <c r="O347" s="28">
        <f t="shared" si="17"/>
        <v>-0.81</v>
      </c>
      <c r="X347" s="28">
        <v>-0.66343453361369209</v>
      </c>
      <c r="Y347" s="28">
        <f t="shared" si="18"/>
        <v>-2.6565466386307857E-2</v>
      </c>
    </row>
    <row r="348" spans="1:25" x14ac:dyDescent="0.25">
      <c r="A348" s="29">
        <v>42506</v>
      </c>
      <c r="B348" s="30">
        <v>0.99</v>
      </c>
      <c r="C348" s="30">
        <v>0.93</v>
      </c>
      <c r="D348" s="30">
        <v>0.78</v>
      </c>
      <c r="E348" s="30">
        <v>0.97</v>
      </c>
      <c r="F348" s="30">
        <v>0.59</v>
      </c>
      <c r="G348" s="30">
        <v>1.05</v>
      </c>
      <c r="H348" s="30">
        <v>0.92</v>
      </c>
      <c r="K348" s="28">
        <f t="shared" si="16"/>
        <v>0.97</v>
      </c>
      <c r="L348" s="28">
        <v>1</v>
      </c>
      <c r="M348" s="28">
        <f t="shared" si="17"/>
        <v>0.99</v>
      </c>
      <c r="N348" s="28">
        <f t="shared" si="17"/>
        <v>0.93</v>
      </c>
      <c r="O348" s="28">
        <f t="shared" si="17"/>
        <v>0.78</v>
      </c>
      <c r="X348" s="28">
        <v>0.97428307352993759</v>
      </c>
      <c r="Y348" s="28">
        <f t="shared" si="18"/>
        <v>-4.2830735299376199E-3</v>
      </c>
    </row>
    <row r="349" spans="1:25" x14ac:dyDescent="0.25">
      <c r="A349" s="29">
        <v>42507</v>
      </c>
      <c r="B349" s="30">
        <v>-0.93</v>
      </c>
      <c r="C349" s="30">
        <v>-1.1599999999999999</v>
      </c>
      <c r="D349" s="30">
        <v>-0.89</v>
      </c>
      <c r="E349" s="30">
        <v>-1.1000000000000001</v>
      </c>
      <c r="F349" s="30">
        <v>-1.02</v>
      </c>
      <c r="G349" s="30">
        <v>-0.41</v>
      </c>
      <c r="H349" s="30">
        <v>-0.98</v>
      </c>
      <c r="K349" s="28">
        <f t="shared" si="16"/>
        <v>-1.1000000000000001</v>
      </c>
      <c r="L349" s="28">
        <v>1</v>
      </c>
      <c r="M349" s="28">
        <f t="shared" si="17"/>
        <v>-0.93</v>
      </c>
      <c r="N349" s="28">
        <f t="shared" si="17"/>
        <v>-1.1599999999999999</v>
      </c>
      <c r="O349" s="28">
        <f t="shared" si="17"/>
        <v>-0.89</v>
      </c>
      <c r="X349" s="28">
        <v>-1.0363120027361892</v>
      </c>
      <c r="Y349" s="28">
        <f t="shared" si="18"/>
        <v>-6.3687997263810914E-2</v>
      </c>
    </row>
    <row r="350" spans="1:25" x14ac:dyDescent="0.25">
      <c r="A350" s="29">
        <v>42508</v>
      </c>
      <c r="B350" s="30">
        <v>0.03</v>
      </c>
      <c r="C350" s="30">
        <v>-0.04</v>
      </c>
      <c r="D350" s="30">
        <v>0.28999999999999998</v>
      </c>
      <c r="E350" s="30">
        <v>-0.14000000000000001</v>
      </c>
      <c r="F350" s="30">
        <v>-0.38</v>
      </c>
      <c r="G350" s="30">
        <v>-0.3</v>
      </c>
      <c r="H350" s="30">
        <v>-0.13</v>
      </c>
      <c r="K350" s="28">
        <f t="shared" si="16"/>
        <v>-0.14000000000000001</v>
      </c>
      <c r="L350" s="28">
        <v>1</v>
      </c>
      <c r="M350" s="28">
        <f t="shared" si="17"/>
        <v>0.03</v>
      </c>
      <c r="N350" s="28">
        <f t="shared" si="17"/>
        <v>-0.04</v>
      </c>
      <c r="O350" s="28">
        <f t="shared" si="17"/>
        <v>0.28999999999999998</v>
      </c>
      <c r="X350" s="28">
        <v>-3.8571650034876948E-2</v>
      </c>
      <c r="Y350" s="28">
        <f t="shared" si="18"/>
        <v>-0.10142834996512307</v>
      </c>
    </row>
    <row r="351" spans="1:25" x14ac:dyDescent="0.25">
      <c r="A351" s="29">
        <v>42509</v>
      </c>
      <c r="B351" s="30">
        <v>-0.35</v>
      </c>
      <c r="C351" s="30">
        <v>-0.44</v>
      </c>
      <c r="D351" s="30">
        <v>-0.41</v>
      </c>
      <c r="E351" s="30">
        <v>-0.49</v>
      </c>
      <c r="F351" s="30">
        <v>-0.22</v>
      </c>
      <c r="G351" s="30">
        <v>-0.26</v>
      </c>
      <c r="H351" s="30">
        <v>-0.26</v>
      </c>
      <c r="K351" s="28">
        <f t="shared" si="16"/>
        <v>-0.49</v>
      </c>
      <c r="L351" s="28">
        <v>1</v>
      </c>
      <c r="M351" s="28">
        <f t="shared" si="17"/>
        <v>-0.35</v>
      </c>
      <c r="N351" s="28">
        <f t="shared" si="17"/>
        <v>-0.44</v>
      </c>
      <c r="O351" s="28">
        <f t="shared" si="17"/>
        <v>-0.41</v>
      </c>
      <c r="X351" s="28">
        <v>-0.38340446000449113</v>
      </c>
      <c r="Y351" s="28">
        <f t="shared" si="18"/>
        <v>-0.10659553999550886</v>
      </c>
    </row>
    <row r="352" spans="1:25" x14ac:dyDescent="0.25">
      <c r="A352" s="29">
        <v>42510</v>
      </c>
      <c r="B352" s="30">
        <v>0.63</v>
      </c>
      <c r="C352" s="30">
        <v>0.56999999999999995</v>
      </c>
      <c r="D352" s="30">
        <v>0.7</v>
      </c>
      <c r="E352" s="30">
        <v>0.7</v>
      </c>
      <c r="F352" s="30">
        <v>0.27</v>
      </c>
      <c r="G352" s="30">
        <v>1.1200000000000001</v>
      </c>
      <c r="H352" s="30">
        <v>0.49</v>
      </c>
      <c r="K352" s="28">
        <f t="shared" si="16"/>
        <v>0.7</v>
      </c>
      <c r="L352" s="28">
        <v>1</v>
      </c>
      <c r="M352" s="28">
        <f t="shared" si="17"/>
        <v>0.63</v>
      </c>
      <c r="N352" s="28">
        <f t="shared" si="17"/>
        <v>0.56999999999999995</v>
      </c>
      <c r="O352" s="28">
        <f t="shared" si="17"/>
        <v>0.7</v>
      </c>
      <c r="X352" s="28">
        <v>0.58318390119659869</v>
      </c>
      <c r="Y352" s="28">
        <f t="shared" si="18"/>
        <v>0.11681609880340127</v>
      </c>
    </row>
    <row r="353" spans="1:25" x14ac:dyDescent="0.25">
      <c r="A353" s="29">
        <v>42513</v>
      </c>
      <c r="B353" s="30">
        <v>-0.14000000000000001</v>
      </c>
      <c r="C353" s="30">
        <v>-0.12</v>
      </c>
      <c r="D353" s="30">
        <v>0.04</v>
      </c>
      <c r="E353" s="30">
        <v>-0.28000000000000003</v>
      </c>
      <c r="F353" s="30">
        <v>-0.27</v>
      </c>
      <c r="G353" s="30">
        <v>0.15</v>
      </c>
      <c r="H353" s="30">
        <v>-0.26</v>
      </c>
      <c r="K353" s="28">
        <f t="shared" si="16"/>
        <v>-0.28000000000000003</v>
      </c>
      <c r="L353" s="28">
        <v>1</v>
      </c>
      <c r="M353" s="28">
        <f t="shared" si="17"/>
        <v>-0.14000000000000001</v>
      </c>
      <c r="N353" s="28">
        <f t="shared" si="17"/>
        <v>-0.12</v>
      </c>
      <c r="O353" s="28">
        <f t="shared" si="17"/>
        <v>0.04</v>
      </c>
      <c r="X353" s="28">
        <v>-0.15340902151540436</v>
      </c>
      <c r="Y353" s="28">
        <f t="shared" si="18"/>
        <v>-0.12659097848459566</v>
      </c>
    </row>
    <row r="354" spans="1:25" x14ac:dyDescent="0.25">
      <c r="A354" s="29">
        <v>42514</v>
      </c>
      <c r="B354" s="30">
        <v>1.3</v>
      </c>
      <c r="C354" s="30">
        <v>1.62</v>
      </c>
      <c r="D354" s="30">
        <v>1.06</v>
      </c>
      <c r="E354" s="30">
        <v>1.46</v>
      </c>
      <c r="F354" s="30">
        <v>1.03</v>
      </c>
      <c r="G354" s="30">
        <v>0.99</v>
      </c>
      <c r="H354" s="30">
        <v>1.32</v>
      </c>
      <c r="K354" s="28">
        <f t="shared" si="16"/>
        <v>1.46</v>
      </c>
      <c r="L354" s="28">
        <v>1</v>
      </c>
      <c r="M354" s="28">
        <f t="shared" si="17"/>
        <v>1.3</v>
      </c>
      <c r="N354" s="28">
        <f t="shared" si="17"/>
        <v>1.62</v>
      </c>
      <c r="O354" s="28">
        <f t="shared" si="17"/>
        <v>1.06</v>
      </c>
      <c r="X354" s="28">
        <v>1.4664530113275156</v>
      </c>
      <c r="Y354" s="28">
        <f t="shared" si="18"/>
        <v>-6.4530113275156342E-3</v>
      </c>
    </row>
    <row r="355" spans="1:25" x14ac:dyDescent="0.25">
      <c r="A355" s="29">
        <v>42515</v>
      </c>
      <c r="B355" s="30">
        <v>0.68</v>
      </c>
      <c r="C355" s="30">
        <v>0.56000000000000005</v>
      </c>
      <c r="D355" s="30">
        <v>1.01</v>
      </c>
      <c r="E355" s="30">
        <v>0.62</v>
      </c>
      <c r="F355" s="30">
        <v>0.48</v>
      </c>
      <c r="G355" s="30">
        <v>0.98</v>
      </c>
      <c r="H355" s="30">
        <v>0.81</v>
      </c>
      <c r="K355" s="28">
        <f t="shared" si="16"/>
        <v>0.62</v>
      </c>
      <c r="L355" s="28">
        <v>1</v>
      </c>
      <c r="M355" s="28">
        <f t="shared" si="17"/>
        <v>0.68</v>
      </c>
      <c r="N355" s="28">
        <f t="shared" si="17"/>
        <v>0.56000000000000005</v>
      </c>
      <c r="O355" s="28">
        <f t="shared" si="17"/>
        <v>1.01</v>
      </c>
      <c r="X355" s="28">
        <v>0.5711010710239165</v>
      </c>
      <c r="Y355" s="28">
        <f t="shared" si="18"/>
        <v>4.88989289760835E-2</v>
      </c>
    </row>
    <row r="356" spans="1:25" x14ac:dyDescent="0.25">
      <c r="A356" s="29">
        <v>42516</v>
      </c>
      <c r="B356" s="30">
        <v>0.03</v>
      </c>
      <c r="C356" s="30">
        <v>0.12</v>
      </c>
      <c r="D356" s="30">
        <v>-0.24</v>
      </c>
      <c r="E356" s="30">
        <v>7.0000000000000007E-2</v>
      </c>
      <c r="F356" s="30">
        <v>0.16</v>
      </c>
      <c r="G356" s="30">
        <v>-7.0000000000000007E-2</v>
      </c>
      <c r="H356" s="30">
        <v>-0.06</v>
      </c>
      <c r="K356" s="28">
        <f t="shared" si="16"/>
        <v>7.0000000000000007E-2</v>
      </c>
      <c r="L356" s="28">
        <v>1</v>
      </c>
      <c r="M356" s="28">
        <f t="shared" si="17"/>
        <v>0.03</v>
      </c>
      <c r="N356" s="28">
        <f t="shared" si="17"/>
        <v>0.12</v>
      </c>
      <c r="O356" s="28">
        <f t="shared" si="17"/>
        <v>-0.24</v>
      </c>
      <c r="X356" s="28">
        <v>0.10484857777370514</v>
      </c>
      <c r="Y356" s="28">
        <f t="shared" si="18"/>
        <v>-3.4848577773705133E-2</v>
      </c>
    </row>
    <row r="357" spans="1:25" x14ac:dyDescent="0.25">
      <c r="A357" s="29">
        <v>42517</v>
      </c>
      <c r="B357" s="30">
        <v>0.43</v>
      </c>
      <c r="C357" s="30">
        <v>0.43</v>
      </c>
      <c r="D357" s="30">
        <v>0.12</v>
      </c>
      <c r="E357" s="30">
        <v>0.54</v>
      </c>
      <c r="F357" s="30">
        <v>0.27</v>
      </c>
      <c r="G357" s="30">
        <v>0.33</v>
      </c>
      <c r="H357" s="30">
        <v>0.42</v>
      </c>
      <c r="K357" s="28">
        <f t="shared" si="16"/>
        <v>0.54</v>
      </c>
      <c r="L357" s="28">
        <v>1</v>
      </c>
      <c r="M357" s="28">
        <f t="shared" si="17"/>
        <v>0.43</v>
      </c>
      <c r="N357" s="28">
        <f t="shared" si="17"/>
        <v>0.43</v>
      </c>
      <c r="O357" s="28">
        <f t="shared" si="17"/>
        <v>0.12</v>
      </c>
      <c r="X357" s="28">
        <v>0.46213364511174454</v>
      </c>
      <c r="Y357" s="28">
        <f t="shared" si="18"/>
        <v>7.7866354888255496E-2</v>
      </c>
    </row>
    <row r="358" spans="1:25" x14ac:dyDescent="0.25">
      <c r="A358" s="29">
        <v>42521</v>
      </c>
      <c r="B358" s="30">
        <v>-0.19</v>
      </c>
      <c r="C358" s="30">
        <v>-0.04</v>
      </c>
      <c r="D358" s="30">
        <v>0.16</v>
      </c>
      <c r="E358" s="30">
        <v>7.0000000000000007E-2</v>
      </c>
      <c r="F358" s="30">
        <v>-0.16</v>
      </c>
      <c r="G358" s="30">
        <v>0.18</v>
      </c>
      <c r="H358" s="30">
        <v>-0.13</v>
      </c>
      <c r="K358" s="28">
        <f t="shared" si="16"/>
        <v>7.0000000000000007E-2</v>
      </c>
      <c r="L358" s="28">
        <v>1</v>
      </c>
      <c r="M358" s="28">
        <f t="shared" si="17"/>
        <v>-0.19</v>
      </c>
      <c r="N358" s="28">
        <f t="shared" si="17"/>
        <v>-0.04</v>
      </c>
      <c r="O358" s="28">
        <f t="shared" si="17"/>
        <v>0.16</v>
      </c>
      <c r="X358" s="28">
        <v>-0.16198980147934094</v>
      </c>
      <c r="Y358" s="28">
        <f t="shared" si="18"/>
        <v>0.23198980147934095</v>
      </c>
    </row>
    <row r="359" spans="1:25" x14ac:dyDescent="0.25">
      <c r="A359" s="29">
        <v>42522</v>
      </c>
      <c r="B359" s="30">
        <v>0.2</v>
      </c>
      <c r="C359" s="30">
        <v>0.04</v>
      </c>
      <c r="D359" s="30">
        <v>0.16</v>
      </c>
      <c r="E359" s="30">
        <v>0</v>
      </c>
      <c r="F359" s="30">
        <v>0.16</v>
      </c>
      <c r="G359" s="30">
        <v>0.14000000000000001</v>
      </c>
      <c r="H359" s="30">
        <v>0.13</v>
      </c>
      <c r="K359" s="28">
        <f t="shared" si="16"/>
        <v>0</v>
      </c>
      <c r="L359" s="28">
        <v>1</v>
      </c>
      <c r="M359" s="28">
        <f t="shared" si="17"/>
        <v>0.2</v>
      </c>
      <c r="N359" s="28">
        <f t="shared" si="17"/>
        <v>0.04</v>
      </c>
      <c r="O359" s="28">
        <f t="shared" si="17"/>
        <v>0.16</v>
      </c>
      <c r="X359" s="28">
        <v>0.12415359260726246</v>
      </c>
      <c r="Y359" s="28">
        <f t="shared" si="18"/>
        <v>-0.12415359260726246</v>
      </c>
    </row>
    <row r="360" spans="1:25" x14ac:dyDescent="0.25">
      <c r="A360" s="29">
        <v>42523</v>
      </c>
      <c r="B360" s="30">
        <v>0.3</v>
      </c>
      <c r="C360" s="30">
        <v>0.31</v>
      </c>
      <c r="D360" s="30">
        <v>0.32</v>
      </c>
      <c r="E360" s="30">
        <v>0.47</v>
      </c>
      <c r="F360" s="30">
        <v>0.37</v>
      </c>
      <c r="G360" s="30">
        <v>0.47</v>
      </c>
      <c r="H360" s="30">
        <v>0.26</v>
      </c>
      <c r="K360" s="28">
        <f t="shared" si="16"/>
        <v>0.47</v>
      </c>
      <c r="L360" s="28">
        <v>1</v>
      </c>
      <c r="M360" s="28">
        <f t="shared" si="17"/>
        <v>0.3</v>
      </c>
      <c r="N360" s="28">
        <f t="shared" si="17"/>
        <v>0.31</v>
      </c>
      <c r="O360" s="28">
        <f t="shared" si="17"/>
        <v>0.32</v>
      </c>
      <c r="X360" s="28">
        <v>0.29684797542736874</v>
      </c>
      <c r="Y360" s="28">
        <f t="shared" si="18"/>
        <v>0.17315202457263124</v>
      </c>
    </row>
    <row r="361" spans="1:25" x14ac:dyDescent="0.25">
      <c r="A361" s="29">
        <v>42524</v>
      </c>
      <c r="B361" s="30">
        <v>-0.3</v>
      </c>
      <c r="C361" s="30">
        <v>-0.27</v>
      </c>
      <c r="D361" s="30">
        <v>-0.52</v>
      </c>
      <c r="E361" s="30">
        <v>-0.34</v>
      </c>
      <c r="F361" s="30">
        <v>0.27</v>
      </c>
      <c r="G361" s="30">
        <v>-0.11</v>
      </c>
      <c r="H361" s="30">
        <v>-0.03</v>
      </c>
      <c r="K361" s="28">
        <f t="shared" si="16"/>
        <v>-0.34</v>
      </c>
      <c r="L361" s="28">
        <v>1</v>
      </c>
      <c r="M361" s="28">
        <f t="shared" si="17"/>
        <v>-0.3</v>
      </c>
      <c r="N361" s="28">
        <f t="shared" si="17"/>
        <v>-0.27</v>
      </c>
      <c r="O361" s="28">
        <f t="shared" si="17"/>
        <v>-0.52</v>
      </c>
      <c r="X361" s="28">
        <v>-0.25635068466155575</v>
      </c>
      <c r="Y361" s="28">
        <f t="shared" si="18"/>
        <v>-8.3649315338444274E-2</v>
      </c>
    </row>
    <row r="362" spans="1:25" x14ac:dyDescent="0.25">
      <c r="A362" s="29">
        <v>42527</v>
      </c>
      <c r="B362" s="30">
        <v>0.51</v>
      </c>
      <c r="C362" s="30">
        <v>0.31</v>
      </c>
      <c r="D362" s="30">
        <v>0.96</v>
      </c>
      <c r="E362" s="30">
        <v>0.34</v>
      </c>
      <c r="F362" s="30">
        <v>0.42</v>
      </c>
      <c r="G362" s="30">
        <v>0.75</v>
      </c>
      <c r="H362" s="30">
        <v>0.51</v>
      </c>
      <c r="K362" s="28">
        <f t="shared" si="16"/>
        <v>0.34</v>
      </c>
      <c r="L362" s="28">
        <v>1</v>
      </c>
      <c r="M362" s="28">
        <f t="shared" si="17"/>
        <v>0.51</v>
      </c>
      <c r="N362" s="28">
        <f t="shared" si="17"/>
        <v>0.31</v>
      </c>
      <c r="O362" s="28">
        <f t="shared" si="17"/>
        <v>0.96</v>
      </c>
      <c r="X362" s="28">
        <v>0.3496409791166662</v>
      </c>
      <c r="Y362" s="28">
        <f t="shared" si="18"/>
        <v>-9.6409791166661707E-3</v>
      </c>
    </row>
    <row r="363" spans="1:25" x14ac:dyDescent="0.25">
      <c r="A363" s="29">
        <v>42528</v>
      </c>
      <c r="B363" s="30">
        <v>0.16</v>
      </c>
      <c r="C363" s="30">
        <v>0</v>
      </c>
      <c r="D363" s="30">
        <v>0.4</v>
      </c>
      <c r="E363" s="30">
        <v>7.0000000000000007E-2</v>
      </c>
      <c r="F363" s="30">
        <v>0.32</v>
      </c>
      <c r="G363" s="30">
        <v>0.32</v>
      </c>
      <c r="H363" s="30">
        <v>0.28999999999999998</v>
      </c>
      <c r="K363" s="28">
        <f t="shared" si="16"/>
        <v>7.0000000000000007E-2</v>
      </c>
      <c r="L363" s="28">
        <v>1</v>
      </c>
      <c r="M363" s="28">
        <f t="shared" si="17"/>
        <v>0.16</v>
      </c>
      <c r="N363" s="28">
        <f t="shared" si="17"/>
        <v>0</v>
      </c>
      <c r="O363" s="28">
        <f t="shared" si="17"/>
        <v>0.4</v>
      </c>
      <c r="X363" s="28">
        <v>4.9332973633964307E-2</v>
      </c>
      <c r="Y363" s="28">
        <f t="shared" si="18"/>
        <v>2.06670263660357E-2</v>
      </c>
    </row>
    <row r="364" spans="1:25" x14ac:dyDescent="0.25">
      <c r="A364" s="29">
        <v>42529</v>
      </c>
      <c r="B364" s="30">
        <v>0.33</v>
      </c>
      <c r="C364" s="30">
        <v>0.24</v>
      </c>
      <c r="D364" s="30">
        <v>0.12</v>
      </c>
      <c r="E364" s="30">
        <v>0.27</v>
      </c>
      <c r="F364" s="30">
        <v>0.26</v>
      </c>
      <c r="G364" s="30">
        <v>0.04</v>
      </c>
      <c r="H364" s="30">
        <v>0.22</v>
      </c>
      <c r="K364" s="28">
        <f t="shared" si="16"/>
        <v>0.27</v>
      </c>
      <c r="L364" s="28">
        <v>1</v>
      </c>
      <c r="M364" s="28">
        <f t="shared" si="17"/>
        <v>0.33</v>
      </c>
      <c r="N364" s="28">
        <f t="shared" si="17"/>
        <v>0.24</v>
      </c>
      <c r="O364" s="28">
        <f t="shared" si="17"/>
        <v>0.12</v>
      </c>
      <c r="X364" s="28">
        <v>0.30759057292307379</v>
      </c>
      <c r="Y364" s="28">
        <f t="shared" si="18"/>
        <v>-3.7590572923073773E-2</v>
      </c>
    </row>
    <row r="365" spans="1:25" x14ac:dyDescent="0.25">
      <c r="A365" s="29">
        <v>42530</v>
      </c>
      <c r="B365" s="30">
        <v>-0.14000000000000001</v>
      </c>
      <c r="C365" s="30">
        <v>0.04</v>
      </c>
      <c r="D365" s="30">
        <v>-0.2</v>
      </c>
      <c r="E365" s="30">
        <v>-0.27</v>
      </c>
      <c r="F365" s="30">
        <v>-0.21</v>
      </c>
      <c r="G365" s="30">
        <v>-0.64</v>
      </c>
      <c r="H365" s="30">
        <v>-0.19</v>
      </c>
      <c r="K365" s="28">
        <f t="shared" si="16"/>
        <v>-0.27</v>
      </c>
      <c r="L365" s="28">
        <v>1</v>
      </c>
      <c r="M365" s="28">
        <f t="shared" si="17"/>
        <v>-0.14000000000000001</v>
      </c>
      <c r="N365" s="28">
        <f t="shared" si="17"/>
        <v>0.04</v>
      </c>
      <c r="O365" s="28">
        <f t="shared" si="17"/>
        <v>-0.2</v>
      </c>
      <c r="X365" s="28">
        <v>-4.6534800645947214E-2</v>
      </c>
      <c r="Y365" s="28">
        <f t="shared" si="18"/>
        <v>-0.22346519935405279</v>
      </c>
    </row>
    <row r="366" spans="1:25" x14ac:dyDescent="0.25">
      <c r="A366" s="29">
        <v>42531</v>
      </c>
      <c r="B366" s="30">
        <v>-0.95</v>
      </c>
      <c r="C366" s="30">
        <v>-0.98</v>
      </c>
      <c r="D366" s="30">
        <v>-1.06</v>
      </c>
      <c r="E366" s="30">
        <v>-1.01</v>
      </c>
      <c r="F366" s="30">
        <v>-0.68</v>
      </c>
      <c r="G366" s="30">
        <v>-1.99</v>
      </c>
      <c r="H366" s="30">
        <v>-0.73</v>
      </c>
      <c r="K366" s="28">
        <f t="shared" si="16"/>
        <v>-1.01</v>
      </c>
      <c r="L366" s="28">
        <v>1</v>
      </c>
      <c r="M366" s="28">
        <f t="shared" si="17"/>
        <v>-0.95</v>
      </c>
      <c r="N366" s="28">
        <f t="shared" si="17"/>
        <v>-0.98</v>
      </c>
      <c r="O366" s="28">
        <f t="shared" si="17"/>
        <v>-1.06</v>
      </c>
      <c r="X366" s="28">
        <v>-0.94138974327184877</v>
      </c>
      <c r="Y366" s="28">
        <f t="shared" si="18"/>
        <v>-6.8610256728151242E-2</v>
      </c>
    </row>
    <row r="367" spans="1:25" x14ac:dyDescent="0.25">
      <c r="A367" s="29">
        <v>42534</v>
      </c>
      <c r="B367" s="30">
        <v>-0.77</v>
      </c>
      <c r="C367" s="30">
        <v>-0.67</v>
      </c>
      <c r="D367" s="30">
        <v>-0.6</v>
      </c>
      <c r="E367" s="30">
        <v>-0.95</v>
      </c>
      <c r="F367" s="30">
        <v>-0.64</v>
      </c>
      <c r="G367" s="30">
        <v>-0.98</v>
      </c>
      <c r="H367" s="30">
        <v>-0.77</v>
      </c>
      <c r="K367" s="28">
        <f t="shared" si="16"/>
        <v>-0.95</v>
      </c>
      <c r="L367" s="28">
        <v>1</v>
      </c>
      <c r="M367" s="28">
        <f t="shared" si="17"/>
        <v>-0.77</v>
      </c>
      <c r="N367" s="28">
        <f t="shared" si="17"/>
        <v>-0.67</v>
      </c>
      <c r="O367" s="28">
        <f t="shared" si="17"/>
        <v>-0.6</v>
      </c>
      <c r="X367" s="28">
        <v>-0.73650759150240686</v>
      </c>
      <c r="Y367" s="28">
        <f t="shared" si="18"/>
        <v>-0.2134924084975931</v>
      </c>
    </row>
    <row r="368" spans="1:25" x14ac:dyDescent="0.25">
      <c r="A368" s="29">
        <v>42535</v>
      </c>
      <c r="B368" s="30">
        <v>-0.2</v>
      </c>
      <c r="C368" s="30">
        <v>-0.08</v>
      </c>
      <c r="D368" s="30">
        <v>-0.44</v>
      </c>
      <c r="E368" s="30">
        <v>-0.21</v>
      </c>
      <c r="F368" s="30">
        <v>-0.37</v>
      </c>
      <c r="G368" s="30">
        <v>-0.59</v>
      </c>
      <c r="H368" s="30">
        <v>-0.23</v>
      </c>
      <c r="K368" s="28">
        <f t="shared" si="16"/>
        <v>-0.21</v>
      </c>
      <c r="L368" s="28">
        <v>1</v>
      </c>
      <c r="M368" s="28">
        <f t="shared" si="17"/>
        <v>-0.2</v>
      </c>
      <c r="N368" s="28">
        <f t="shared" si="17"/>
        <v>-0.08</v>
      </c>
      <c r="O368" s="28">
        <f t="shared" si="17"/>
        <v>-0.44</v>
      </c>
      <c r="X368" s="28">
        <v>-0.11188926955954015</v>
      </c>
      <c r="Y368" s="28">
        <f t="shared" si="18"/>
        <v>-9.8110730440459842E-2</v>
      </c>
    </row>
    <row r="369" spans="1:25" x14ac:dyDescent="0.25">
      <c r="A369" s="29">
        <v>42536</v>
      </c>
      <c r="B369" s="30">
        <v>-0.14000000000000001</v>
      </c>
      <c r="C369" s="30">
        <v>-0.24</v>
      </c>
      <c r="D369" s="30">
        <v>-0.08</v>
      </c>
      <c r="E369" s="30">
        <v>-0.14000000000000001</v>
      </c>
      <c r="F369" s="30">
        <v>-0.05</v>
      </c>
      <c r="G369" s="30">
        <v>0.41</v>
      </c>
      <c r="H369" s="30">
        <v>-0.26</v>
      </c>
      <c r="K369" s="28">
        <f t="shared" si="16"/>
        <v>-0.14000000000000001</v>
      </c>
      <c r="L369" s="28">
        <v>1</v>
      </c>
      <c r="M369" s="28">
        <f t="shared" si="17"/>
        <v>-0.14000000000000001</v>
      </c>
      <c r="N369" s="28">
        <f t="shared" si="17"/>
        <v>-0.24</v>
      </c>
      <c r="O369" s="28">
        <f t="shared" si="17"/>
        <v>-0.08</v>
      </c>
      <c r="X369" s="28">
        <v>-0.19575847309254041</v>
      </c>
      <c r="Y369" s="28">
        <f t="shared" si="18"/>
        <v>5.5758473092540395E-2</v>
      </c>
    </row>
    <row r="370" spans="1:25" x14ac:dyDescent="0.25">
      <c r="A370" s="29">
        <v>42537</v>
      </c>
      <c r="B370" s="30">
        <v>0.3</v>
      </c>
      <c r="C370" s="30">
        <v>0.4</v>
      </c>
      <c r="D370" s="30">
        <v>0.28000000000000003</v>
      </c>
      <c r="E370" s="30">
        <v>0.34</v>
      </c>
      <c r="F370" s="30">
        <v>-0.05</v>
      </c>
      <c r="G370" s="30">
        <v>-7.0000000000000007E-2</v>
      </c>
      <c r="H370" s="30">
        <v>-0.19</v>
      </c>
      <c r="K370" s="28">
        <f t="shared" si="16"/>
        <v>0.34</v>
      </c>
      <c r="L370" s="28">
        <v>1</v>
      </c>
      <c r="M370" s="28">
        <f t="shared" si="17"/>
        <v>0.3</v>
      </c>
      <c r="N370" s="28">
        <f t="shared" si="17"/>
        <v>0.4</v>
      </c>
      <c r="O370" s="28">
        <f t="shared" si="17"/>
        <v>0.28000000000000003</v>
      </c>
      <c r="X370" s="28">
        <v>0.34499275687603537</v>
      </c>
      <c r="Y370" s="28">
        <f t="shared" si="18"/>
        <v>-4.9927568760353425E-3</v>
      </c>
    </row>
    <row r="371" spans="1:25" x14ac:dyDescent="0.25">
      <c r="A371" s="29">
        <v>42538</v>
      </c>
      <c r="B371" s="30">
        <v>-0.89</v>
      </c>
      <c r="C371" s="30">
        <v>-1.03</v>
      </c>
      <c r="D371" s="30">
        <v>-0.48</v>
      </c>
      <c r="E371" s="30">
        <v>-0.55000000000000004</v>
      </c>
      <c r="F371" s="30">
        <v>0.21</v>
      </c>
      <c r="G371" s="30">
        <v>0.37</v>
      </c>
      <c r="H371" s="30">
        <v>-0.06</v>
      </c>
      <c r="K371" s="28">
        <f t="shared" si="16"/>
        <v>-0.55000000000000004</v>
      </c>
      <c r="L371" s="28">
        <v>1</v>
      </c>
      <c r="M371" s="28">
        <f t="shared" si="17"/>
        <v>-0.89</v>
      </c>
      <c r="N371" s="28">
        <f t="shared" si="17"/>
        <v>-1.03</v>
      </c>
      <c r="O371" s="28">
        <f t="shared" si="17"/>
        <v>-0.48</v>
      </c>
      <c r="X371" s="28">
        <v>-1.0003008946866252</v>
      </c>
      <c r="Y371" s="28">
        <f t="shared" si="18"/>
        <v>0.45030089468662515</v>
      </c>
    </row>
    <row r="372" spans="1:25" x14ac:dyDescent="0.25">
      <c r="A372" s="29">
        <v>42541</v>
      </c>
      <c r="B372" s="30">
        <v>0.64</v>
      </c>
      <c r="C372" s="30">
        <v>0.52</v>
      </c>
      <c r="D372" s="30">
        <v>0.69</v>
      </c>
      <c r="E372" s="30">
        <v>0.62</v>
      </c>
      <c r="F372" s="30">
        <v>0.59</v>
      </c>
      <c r="G372" s="30">
        <v>1.1000000000000001</v>
      </c>
      <c r="H372" s="30">
        <v>0.62</v>
      </c>
      <c r="K372" s="28">
        <f t="shared" si="16"/>
        <v>0.62</v>
      </c>
      <c r="L372" s="28">
        <v>1</v>
      </c>
      <c r="M372" s="28">
        <f t="shared" si="17"/>
        <v>0.64</v>
      </c>
      <c r="N372" s="28">
        <f t="shared" si="17"/>
        <v>0.52</v>
      </c>
      <c r="O372" s="28">
        <f t="shared" si="17"/>
        <v>0.69</v>
      </c>
      <c r="X372" s="28">
        <v>0.56685205165720443</v>
      </c>
      <c r="Y372" s="28">
        <f t="shared" si="18"/>
        <v>5.314794834279557E-2</v>
      </c>
    </row>
    <row r="373" spans="1:25" x14ac:dyDescent="0.25">
      <c r="A373" s="29">
        <v>42542</v>
      </c>
      <c r="B373" s="30">
        <v>0.28000000000000003</v>
      </c>
      <c r="C373" s="30">
        <v>0.24</v>
      </c>
      <c r="D373" s="30">
        <v>0.2</v>
      </c>
      <c r="E373" s="30">
        <v>0</v>
      </c>
      <c r="F373" s="30">
        <v>0.16</v>
      </c>
      <c r="G373" s="30">
        <v>-7.0000000000000007E-2</v>
      </c>
      <c r="H373" s="30">
        <v>0.42</v>
      </c>
      <c r="K373" s="28">
        <f t="shared" si="16"/>
        <v>0</v>
      </c>
      <c r="L373" s="28">
        <v>1</v>
      </c>
      <c r="M373" s="28">
        <f t="shared" si="17"/>
        <v>0.28000000000000003</v>
      </c>
      <c r="N373" s="28">
        <f t="shared" si="17"/>
        <v>0.24</v>
      </c>
      <c r="O373" s="28">
        <f t="shared" si="17"/>
        <v>0.2</v>
      </c>
      <c r="X373" s="28">
        <v>0.26573599669771897</v>
      </c>
      <c r="Y373" s="28">
        <f t="shared" si="18"/>
        <v>-0.26573599669771897</v>
      </c>
    </row>
    <row r="374" spans="1:25" x14ac:dyDescent="0.25">
      <c r="A374" s="29">
        <v>42543</v>
      </c>
      <c r="B374" s="30">
        <v>-0.16</v>
      </c>
      <c r="C374" s="30">
        <v>-0.12</v>
      </c>
      <c r="D374" s="30">
        <v>-0.12</v>
      </c>
      <c r="E374" s="30">
        <v>0</v>
      </c>
      <c r="F374" s="30">
        <v>-0.16</v>
      </c>
      <c r="G374" s="30">
        <v>0</v>
      </c>
      <c r="H374" s="30">
        <v>-0.19</v>
      </c>
      <c r="K374" s="28">
        <f t="shared" si="16"/>
        <v>0</v>
      </c>
      <c r="L374" s="28">
        <v>1</v>
      </c>
      <c r="M374" s="28">
        <f t="shared" si="17"/>
        <v>-0.16</v>
      </c>
      <c r="N374" s="28">
        <f t="shared" si="17"/>
        <v>-0.12</v>
      </c>
      <c r="O374" s="28">
        <f t="shared" si="17"/>
        <v>-0.12</v>
      </c>
      <c r="X374" s="28">
        <v>-0.14595487499757395</v>
      </c>
      <c r="Y374" s="28">
        <f t="shared" si="18"/>
        <v>0.14595487499757395</v>
      </c>
    </row>
    <row r="375" spans="1:25" x14ac:dyDescent="0.25">
      <c r="A375" s="29">
        <v>42544</v>
      </c>
      <c r="B375" s="30">
        <v>1.3</v>
      </c>
      <c r="C375" s="30">
        <v>1.04</v>
      </c>
      <c r="D375" s="30">
        <v>0.96</v>
      </c>
      <c r="E375" s="30">
        <v>1.1599999999999999</v>
      </c>
      <c r="F375" s="30">
        <v>1.33</v>
      </c>
      <c r="G375" s="30">
        <v>1.78</v>
      </c>
      <c r="H375" s="30">
        <v>1.35</v>
      </c>
      <c r="K375" s="28">
        <f t="shared" si="16"/>
        <v>1.1599999999999999</v>
      </c>
      <c r="L375" s="28">
        <v>1</v>
      </c>
      <c r="M375" s="28">
        <f t="shared" si="17"/>
        <v>1.3</v>
      </c>
      <c r="N375" s="28">
        <f t="shared" si="17"/>
        <v>1.04</v>
      </c>
      <c r="O375" s="28">
        <f t="shared" si="17"/>
        <v>0.96</v>
      </c>
      <c r="X375" s="28">
        <v>1.2012740528514272</v>
      </c>
      <c r="Y375" s="28">
        <f t="shared" si="18"/>
        <v>-4.1274052851427268E-2</v>
      </c>
    </row>
    <row r="376" spans="1:25" x14ac:dyDescent="0.25">
      <c r="A376" s="29">
        <v>42545</v>
      </c>
      <c r="B376" s="30">
        <v>-3.64</v>
      </c>
      <c r="C376" s="30">
        <v>-3.28</v>
      </c>
      <c r="D376" s="30">
        <v>-3.01</v>
      </c>
      <c r="E376" s="30">
        <v>-3.45</v>
      </c>
      <c r="F376" s="30">
        <v>-3.25</v>
      </c>
      <c r="G376" s="30">
        <v>-4.0599999999999996</v>
      </c>
      <c r="H376" s="30">
        <v>-3.4</v>
      </c>
      <c r="K376" s="28">
        <f t="shared" si="16"/>
        <v>-3.45</v>
      </c>
      <c r="L376" s="28">
        <v>1</v>
      </c>
      <c r="M376" s="28">
        <f t="shared" si="17"/>
        <v>-3.64</v>
      </c>
      <c r="N376" s="28">
        <f t="shared" si="17"/>
        <v>-3.28</v>
      </c>
      <c r="O376" s="28">
        <f t="shared" si="17"/>
        <v>-3.01</v>
      </c>
      <c r="X376" s="28">
        <v>-3.5065778645831154</v>
      </c>
      <c r="Y376" s="28">
        <f t="shared" si="18"/>
        <v>5.6577864583115201E-2</v>
      </c>
    </row>
    <row r="377" spans="1:25" x14ac:dyDescent="0.25">
      <c r="A377" s="29">
        <v>42548</v>
      </c>
      <c r="B377" s="30">
        <v>-1.74</v>
      </c>
      <c r="C377" s="30">
        <v>-1.63</v>
      </c>
      <c r="D377" s="30">
        <v>-2.29</v>
      </c>
      <c r="E377" s="30">
        <v>-1.89</v>
      </c>
      <c r="F377" s="30">
        <v>-1.41</v>
      </c>
      <c r="G377" s="30">
        <v>-3.08</v>
      </c>
      <c r="H377" s="30">
        <v>-1.48</v>
      </c>
      <c r="K377" s="28">
        <f t="shared" si="16"/>
        <v>-1.89</v>
      </c>
      <c r="L377" s="28">
        <v>1</v>
      </c>
      <c r="M377" s="28">
        <f t="shared" si="17"/>
        <v>-1.74</v>
      </c>
      <c r="N377" s="28">
        <f t="shared" si="17"/>
        <v>-1.63</v>
      </c>
      <c r="O377" s="28">
        <f t="shared" si="17"/>
        <v>-2.29</v>
      </c>
      <c r="X377" s="28">
        <v>-1.5997027144945406</v>
      </c>
      <c r="Y377" s="28">
        <f t="shared" si="18"/>
        <v>-0.2902972855054593</v>
      </c>
    </row>
    <row r="378" spans="1:25" x14ac:dyDescent="0.25">
      <c r="A378" s="29">
        <v>42549</v>
      </c>
      <c r="B378" s="30">
        <v>1.8</v>
      </c>
      <c r="C378" s="30">
        <v>1.7</v>
      </c>
      <c r="D378" s="30">
        <v>1.63</v>
      </c>
      <c r="E378" s="30">
        <v>1.64</v>
      </c>
      <c r="F378" s="30">
        <v>1.04</v>
      </c>
      <c r="G378" s="30">
        <v>2.15</v>
      </c>
      <c r="H378" s="30">
        <v>1.57</v>
      </c>
      <c r="K378" s="28">
        <f t="shared" si="16"/>
        <v>1.64</v>
      </c>
      <c r="L378" s="28">
        <v>1</v>
      </c>
      <c r="M378" s="28">
        <f t="shared" si="17"/>
        <v>1.8</v>
      </c>
      <c r="N378" s="28">
        <f t="shared" si="17"/>
        <v>1.7</v>
      </c>
      <c r="O378" s="28">
        <f t="shared" si="17"/>
        <v>1.63</v>
      </c>
      <c r="X378" s="28">
        <v>1.7506650207768404</v>
      </c>
      <c r="Y378" s="28">
        <f t="shared" si="18"/>
        <v>-0.11066502077684048</v>
      </c>
    </row>
    <row r="379" spans="1:25" x14ac:dyDescent="0.25">
      <c r="A379" s="29">
        <v>42550</v>
      </c>
      <c r="B379" s="30">
        <v>1.7</v>
      </c>
      <c r="C379" s="30">
        <v>1.67</v>
      </c>
      <c r="D379" s="30">
        <v>1.85</v>
      </c>
      <c r="E379" s="30">
        <v>1.54</v>
      </c>
      <c r="F379" s="30">
        <v>1.58</v>
      </c>
      <c r="G379" s="30">
        <v>2.29</v>
      </c>
      <c r="H379" s="30">
        <v>1.58</v>
      </c>
      <c r="K379" s="28">
        <f t="shared" si="16"/>
        <v>1.54</v>
      </c>
      <c r="L379" s="28">
        <v>1</v>
      </c>
      <c r="M379" s="28">
        <f t="shared" si="17"/>
        <v>1.7</v>
      </c>
      <c r="N379" s="28">
        <f t="shared" si="17"/>
        <v>1.67</v>
      </c>
      <c r="O379" s="28">
        <f t="shared" si="17"/>
        <v>1.85</v>
      </c>
      <c r="X379" s="28">
        <v>1.6450266412093593</v>
      </c>
      <c r="Y379" s="28">
        <f t="shared" si="18"/>
        <v>-0.10502664120935923</v>
      </c>
    </row>
    <row r="380" spans="1:25" x14ac:dyDescent="0.25">
      <c r="A380" s="29">
        <v>42551</v>
      </c>
      <c r="B380" s="30">
        <v>1.36</v>
      </c>
      <c r="C380" s="30">
        <v>1.2</v>
      </c>
      <c r="D380" s="30">
        <v>1.46</v>
      </c>
      <c r="E380" s="30">
        <v>1.24</v>
      </c>
      <c r="F380" s="30">
        <v>1.71</v>
      </c>
      <c r="G380" s="30">
        <v>1.61</v>
      </c>
      <c r="H380" s="30">
        <v>1.65</v>
      </c>
      <c r="K380" s="28">
        <f t="shared" si="16"/>
        <v>1.24</v>
      </c>
      <c r="L380" s="28">
        <v>1</v>
      </c>
      <c r="M380" s="28">
        <f t="shared" si="17"/>
        <v>1.36</v>
      </c>
      <c r="N380" s="28">
        <f t="shared" si="17"/>
        <v>1.2</v>
      </c>
      <c r="O380" s="28">
        <f t="shared" si="17"/>
        <v>1.46</v>
      </c>
      <c r="X380" s="28">
        <v>1.2530204486357637</v>
      </c>
      <c r="Y380" s="28">
        <f t="shared" si="18"/>
        <v>-1.3020448635763682E-2</v>
      </c>
    </row>
    <row r="381" spans="1:25" x14ac:dyDescent="0.25">
      <c r="A381" s="29">
        <v>42552</v>
      </c>
      <c r="B381" s="30">
        <v>0.21</v>
      </c>
      <c r="C381" s="30">
        <v>0.36</v>
      </c>
      <c r="D381" s="30">
        <v>0.24</v>
      </c>
      <c r="E381" s="30">
        <v>0.41</v>
      </c>
      <c r="F381" s="30">
        <v>0.42</v>
      </c>
      <c r="G381" s="30">
        <v>0.43</v>
      </c>
      <c r="H381" s="30">
        <v>0.13</v>
      </c>
      <c r="K381" s="28">
        <f t="shared" si="16"/>
        <v>0.41</v>
      </c>
      <c r="L381" s="28">
        <v>1</v>
      </c>
      <c r="M381" s="28">
        <f t="shared" si="17"/>
        <v>0.21</v>
      </c>
      <c r="N381" s="28">
        <f t="shared" si="17"/>
        <v>0.36</v>
      </c>
      <c r="O381" s="28">
        <f t="shared" si="17"/>
        <v>0.24</v>
      </c>
      <c r="X381" s="28">
        <v>0.27368501856733063</v>
      </c>
      <c r="Y381" s="28">
        <f t="shared" si="18"/>
        <v>0.13631498143266935</v>
      </c>
    </row>
    <row r="382" spans="1:25" x14ac:dyDescent="0.25">
      <c r="A382" s="29">
        <v>42556</v>
      </c>
      <c r="B382" s="30">
        <v>-0.72</v>
      </c>
      <c r="C382" s="30">
        <v>-0.39</v>
      </c>
      <c r="D382" s="30">
        <v>-0.99</v>
      </c>
      <c r="E382" s="30">
        <v>-0.54</v>
      </c>
      <c r="F382" s="30">
        <v>-0.89</v>
      </c>
      <c r="G382" s="30">
        <v>-1.69</v>
      </c>
      <c r="H382" s="30">
        <v>-0.56999999999999995</v>
      </c>
      <c r="K382" s="28">
        <f t="shared" si="16"/>
        <v>-0.54</v>
      </c>
      <c r="L382" s="28">
        <v>1</v>
      </c>
      <c r="M382" s="28">
        <f t="shared" si="17"/>
        <v>-0.72</v>
      </c>
      <c r="N382" s="28">
        <f t="shared" si="17"/>
        <v>-0.39</v>
      </c>
      <c r="O382" s="28">
        <f t="shared" si="17"/>
        <v>-0.99</v>
      </c>
      <c r="X382" s="28">
        <v>-0.52148540724965275</v>
      </c>
      <c r="Y382" s="28">
        <f t="shared" si="18"/>
        <v>-1.8514592750347281E-2</v>
      </c>
    </row>
    <row r="383" spans="1:25" x14ac:dyDescent="0.25">
      <c r="A383" s="29">
        <v>42557</v>
      </c>
      <c r="B383" s="30">
        <v>0.6</v>
      </c>
      <c r="C383" s="30">
        <v>0.59</v>
      </c>
      <c r="D383" s="30">
        <v>0.44</v>
      </c>
      <c r="E383" s="30">
        <v>0.68</v>
      </c>
      <c r="F383" s="30">
        <v>0.11</v>
      </c>
      <c r="G383" s="30">
        <v>0.77</v>
      </c>
      <c r="H383" s="30">
        <v>0.48</v>
      </c>
      <c r="K383" s="28">
        <f t="shared" si="16"/>
        <v>0.68</v>
      </c>
      <c r="L383" s="28">
        <v>1</v>
      </c>
      <c r="M383" s="28">
        <f t="shared" si="17"/>
        <v>0.6</v>
      </c>
      <c r="N383" s="28">
        <f t="shared" si="17"/>
        <v>0.59</v>
      </c>
      <c r="O383" s="28">
        <f t="shared" si="17"/>
        <v>0.44</v>
      </c>
      <c r="X383" s="28">
        <v>0.60646419144619457</v>
      </c>
      <c r="Y383" s="28">
        <f t="shared" si="18"/>
        <v>7.3535808553805482E-2</v>
      </c>
    </row>
    <row r="384" spans="1:25" x14ac:dyDescent="0.25">
      <c r="A384" s="29">
        <v>42558</v>
      </c>
      <c r="B384" s="30">
        <v>-0.06</v>
      </c>
      <c r="C384" s="30">
        <v>-0.12</v>
      </c>
      <c r="D384" s="30">
        <v>-0.2</v>
      </c>
      <c r="E384" s="30">
        <v>0.14000000000000001</v>
      </c>
      <c r="F384" s="30">
        <v>-0.26</v>
      </c>
      <c r="G384" s="30">
        <v>0.11</v>
      </c>
      <c r="H384" s="30">
        <v>-0.32</v>
      </c>
      <c r="K384" s="28">
        <f t="shared" si="16"/>
        <v>0.14000000000000001</v>
      </c>
      <c r="L384" s="28">
        <v>1</v>
      </c>
      <c r="M384" s="28">
        <f t="shared" si="17"/>
        <v>-0.06</v>
      </c>
      <c r="N384" s="28">
        <f t="shared" si="17"/>
        <v>-0.12</v>
      </c>
      <c r="O384" s="28">
        <f t="shared" si="17"/>
        <v>-0.2</v>
      </c>
      <c r="X384" s="28">
        <v>-7.2327379633519415E-2</v>
      </c>
      <c r="Y384" s="28">
        <f t="shared" si="18"/>
        <v>0.21232737963351944</v>
      </c>
    </row>
    <row r="385" spans="1:25" x14ac:dyDescent="0.25">
      <c r="A385" s="29">
        <v>42559</v>
      </c>
      <c r="B385" s="30">
        <v>1.49</v>
      </c>
      <c r="C385" s="30">
        <v>1.54</v>
      </c>
      <c r="D385" s="30">
        <v>1.6</v>
      </c>
      <c r="E385" s="30">
        <v>1.56</v>
      </c>
      <c r="F385" s="30">
        <v>1.1100000000000001</v>
      </c>
      <c r="G385" s="30">
        <v>1.92</v>
      </c>
      <c r="H385" s="30">
        <v>1.34</v>
      </c>
      <c r="K385" s="28">
        <f t="shared" si="16"/>
        <v>1.56</v>
      </c>
      <c r="L385" s="28">
        <v>1</v>
      </c>
      <c r="M385" s="28">
        <f t="shared" si="17"/>
        <v>1.49</v>
      </c>
      <c r="N385" s="28">
        <f t="shared" si="17"/>
        <v>1.54</v>
      </c>
      <c r="O385" s="28">
        <f t="shared" si="17"/>
        <v>1.6</v>
      </c>
      <c r="X385" s="28">
        <v>1.4808242939149061</v>
      </c>
      <c r="Y385" s="28">
        <f t="shared" si="18"/>
        <v>7.9175706085093944E-2</v>
      </c>
    </row>
    <row r="386" spans="1:25" x14ac:dyDescent="0.25">
      <c r="A386" s="29">
        <v>42562</v>
      </c>
      <c r="B386" s="30">
        <v>0.35</v>
      </c>
      <c r="C386" s="30">
        <v>0.35</v>
      </c>
      <c r="D386" s="30">
        <v>0.32</v>
      </c>
      <c r="E386" s="30">
        <v>0.53</v>
      </c>
      <c r="F386" s="30">
        <v>0.31</v>
      </c>
      <c r="G386" s="30">
        <v>0.28000000000000003</v>
      </c>
      <c r="H386" s="30">
        <v>0.35</v>
      </c>
      <c r="K386" s="28">
        <f t="shared" si="16"/>
        <v>0.53</v>
      </c>
      <c r="L386" s="28">
        <v>1</v>
      </c>
      <c r="M386" s="28">
        <f t="shared" si="17"/>
        <v>0.35</v>
      </c>
      <c r="N386" s="28">
        <f t="shared" si="17"/>
        <v>0.35</v>
      </c>
      <c r="O386" s="28">
        <f t="shared" si="17"/>
        <v>0.32</v>
      </c>
      <c r="X386" s="28">
        <v>0.34777820696844131</v>
      </c>
      <c r="Y386" s="28">
        <f t="shared" si="18"/>
        <v>0.18222179303155872</v>
      </c>
    </row>
    <row r="387" spans="1:25" x14ac:dyDescent="0.25">
      <c r="A387" s="29">
        <v>42563</v>
      </c>
      <c r="B387" s="30">
        <v>0.73</v>
      </c>
      <c r="C387" s="30">
        <v>0.5</v>
      </c>
      <c r="D387" s="30">
        <v>1.02</v>
      </c>
      <c r="E387" s="30">
        <v>0.6</v>
      </c>
      <c r="F387" s="30">
        <v>0.47</v>
      </c>
      <c r="G387" s="30">
        <v>1.42</v>
      </c>
      <c r="H387" s="30">
        <v>0.63</v>
      </c>
      <c r="K387" s="28">
        <f t="shared" ref="K387:K450" si="19">E387</f>
        <v>0.6</v>
      </c>
      <c r="L387" s="28">
        <v>1</v>
      </c>
      <c r="M387" s="28">
        <f t="shared" ref="M387:O450" si="20">B387</f>
        <v>0.73</v>
      </c>
      <c r="N387" s="28">
        <f t="shared" si="20"/>
        <v>0.5</v>
      </c>
      <c r="O387" s="28">
        <f t="shared" si="20"/>
        <v>1.02</v>
      </c>
      <c r="X387" s="28">
        <v>0.57287781442322483</v>
      </c>
      <c r="Y387" s="28">
        <f t="shared" ref="Y387:Y450" si="21">K387-X387</f>
        <v>2.7122185576775149E-2</v>
      </c>
    </row>
    <row r="388" spans="1:25" x14ac:dyDescent="0.25">
      <c r="A388" s="29">
        <v>42564</v>
      </c>
      <c r="B388" s="30">
        <v>-0.01</v>
      </c>
      <c r="C388" s="30">
        <v>-0.04</v>
      </c>
      <c r="D388" s="30">
        <v>0.12</v>
      </c>
      <c r="E388" s="30">
        <v>-0.13</v>
      </c>
      <c r="F388" s="30">
        <v>0.1</v>
      </c>
      <c r="G388" s="30">
        <v>-0.14000000000000001</v>
      </c>
      <c r="H388" s="30">
        <v>0.19</v>
      </c>
      <c r="K388" s="28">
        <f t="shared" si="19"/>
        <v>-0.13</v>
      </c>
      <c r="L388" s="28">
        <v>1</v>
      </c>
      <c r="M388" s="28">
        <f t="shared" si="20"/>
        <v>-0.01</v>
      </c>
      <c r="N388" s="28">
        <f t="shared" si="20"/>
        <v>-0.04</v>
      </c>
      <c r="O388" s="28">
        <f t="shared" si="20"/>
        <v>0.12</v>
      </c>
      <c r="X388" s="28">
        <v>-4.2566464036694493E-2</v>
      </c>
      <c r="Y388" s="28">
        <f t="shared" si="21"/>
        <v>-8.7433535963305511E-2</v>
      </c>
    </row>
    <row r="389" spans="1:25" x14ac:dyDescent="0.25">
      <c r="A389" s="29">
        <v>42565</v>
      </c>
      <c r="B389" s="30">
        <v>0.56000000000000005</v>
      </c>
      <c r="C389" s="30">
        <v>0.5</v>
      </c>
      <c r="D389" s="30">
        <v>0.54</v>
      </c>
      <c r="E389" s="30">
        <v>0.53</v>
      </c>
      <c r="F389" s="30">
        <v>0.26</v>
      </c>
      <c r="G389" s="30">
        <v>0.18</v>
      </c>
      <c r="H389" s="30">
        <v>0.37</v>
      </c>
      <c r="K389" s="28">
        <f t="shared" si="19"/>
        <v>0.53</v>
      </c>
      <c r="L389" s="28">
        <v>1</v>
      </c>
      <c r="M389" s="28">
        <f t="shared" si="20"/>
        <v>0.56000000000000005</v>
      </c>
      <c r="N389" s="28">
        <f t="shared" si="20"/>
        <v>0.5</v>
      </c>
      <c r="O389" s="28">
        <f t="shared" si="20"/>
        <v>0.54</v>
      </c>
      <c r="X389" s="28">
        <v>0.52533983187157685</v>
      </c>
      <c r="Y389" s="28">
        <f t="shared" si="21"/>
        <v>4.6601681284231811E-3</v>
      </c>
    </row>
    <row r="390" spans="1:25" x14ac:dyDescent="0.25">
      <c r="A390" s="29">
        <v>42566</v>
      </c>
      <c r="B390" s="30">
        <v>-0.13</v>
      </c>
      <c r="C390" s="30">
        <v>-0.08</v>
      </c>
      <c r="D390" s="30">
        <v>-0.15</v>
      </c>
      <c r="E390" s="30">
        <v>-0.13</v>
      </c>
      <c r="F390" s="30">
        <v>-0.05</v>
      </c>
      <c r="G390" s="30">
        <v>-7.0000000000000007E-2</v>
      </c>
      <c r="H390" s="30">
        <v>-0.06</v>
      </c>
      <c r="K390" s="28">
        <f t="shared" si="19"/>
        <v>-0.13</v>
      </c>
      <c r="L390" s="28">
        <v>1</v>
      </c>
      <c r="M390" s="28">
        <f t="shared" si="20"/>
        <v>-0.13</v>
      </c>
      <c r="N390" s="28">
        <f t="shared" si="20"/>
        <v>-0.08</v>
      </c>
      <c r="O390" s="28">
        <f t="shared" si="20"/>
        <v>-0.15</v>
      </c>
      <c r="X390" s="28">
        <v>-0.10395318970448551</v>
      </c>
      <c r="Y390" s="28">
        <f t="shared" si="21"/>
        <v>-2.6046810295514491E-2</v>
      </c>
    </row>
    <row r="391" spans="1:25" x14ac:dyDescent="0.25">
      <c r="A391" s="29">
        <v>42569</v>
      </c>
      <c r="B391" s="30">
        <v>0.27</v>
      </c>
      <c r="C391" s="30">
        <v>0.23</v>
      </c>
      <c r="D391" s="30">
        <v>0.23</v>
      </c>
      <c r="E391" s="30">
        <v>0.4</v>
      </c>
      <c r="F391" s="30">
        <v>0.1</v>
      </c>
      <c r="G391" s="30">
        <v>0.24</v>
      </c>
      <c r="H391" s="30">
        <v>0.06</v>
      </c>
      <c r="K391" s="28">
        <f t="shared" si="19"/>
        <v>0.4</v>
      </c>
      <c r="L391" s="28">
        <v>1</v>
      </c>
      <c r="M391" s="28">
        <f t="shared" si="20"/>
        <v>0.27</v>
      </c>
      <c r="N391" s="28">
        <f t="shared" si="20"/>
        <v>0.23</v>
      </c>
      <c r="O391" s="28">
        <f t="shared" si="20"/>
        <v>0.23</v>
      </c>
      <c r="X391" s="28">
        <v>0.25081146336189014</v>
      </c>
      <c r="Y391" s="28">
        <f t="shared" si="21"/>
        <v>0.14918853663810988</v>
      </c>
    </row>
    <row r="392" spans="1:25" x14ac:dyDescent="0.25">
      <c r="A392" s="29">
        <v>42570</v>
      </c>
      <c r="B392" s="30">
        <v>-0.1</v>
      </c>
      <c r="C392" s="30">
        <v>-0.11</v>
      </c>
      <c r="D392" s="30">
        <v>-0.27</v>
      </c>
      <c r="E392" s="30">
        <v>-0.13</v>
      </c>
      <c r="F392" s="30">
        <v>-0.26</v>
      </c>
      <c r="G392" s="30">
        <v>-0.56000000000000005</v>
      </c>
      <c r="H392" s="30">
        <v>-0.28000000000000003</v>
      </c>
      <c r="K392" s="28">
        <f t="shared" si="19"/>
        <v>-0.13</v>
      </c>
      <c r="L392" s="28">
        <v>1</v>
      </c>
      <c r="M392" s="28">
        <f t="shared" si="20"/>
        <v>-0.1</v>
      </c>
      <c r="N392" s="28">
        <f t="shared" si="20"/>
        <v>-0.11</v>
      </c>
      <c r="O392" s="28">
        <f t="shared" si="20"/>
        <v>-0.27</v>
      </c>
      <c r="X392" s="28">
        <v>-8.4134936893062645E-2</v>
      </c>
      <c r="Y392" s="28">
        <f t="shared" si="21"/>
        <v>-4.5865063106937359E-2</v>
      </c>
    </row>
    <row r="393" spans="1:25" x14ac:dyDescent="0.25">
      <c r="A393" s="29">
        <v>42571</v>
      </c>
      <c r="B393" s="30">
        <v>0.42</v>
      </c>
      <c r="C393" s="30">
        <v>0.73</v>
      </c>
      <c r="D393" s="30">
        <v>0.39</v>
      </c>
      <c r="E393" s="30">
        <v>0.66</v>
      </c>
      <c r="F393" s="30">
        <v>-0.1</v>
      </c>
      <c r="G393" s="30">
        <v>0.42</v>
      </c>
      <c r="H393" s="30">
        <v>0.37</v>
      </c>
      <c r="K393" s="28">
        <f t="shared" si="19"/>
        <v>0.66</v>
      </c>
      <c r="L393" s="28">
        <v>1</v>
      </c>
      <c r="M393" s="28">
        <f t="shared" si="20"/>
        <v>0.42</v>
      </c>
      <c r="N393" s="28">
        <f t="shared" si="20"/>
        <v>0.73</v>
      </c>
      <c r="O393" s="28">
        <f t="shared" si="20"/>
        <v>0.39</v>
      </c>
      <c r="X393" s="28">
        <v>0.56543331163434041</v>
      </c>
      <c r="Y393" s="28">
        <f t="shared" si="21"/>
        <v>9.4566688365659624E-2</v>
      </c>
    </row>
    <row r="394" spans="1:25" x14ac:dyDescent="0.25">
      <c r="A394" s="29">
        <v>42572</v>
      </c>
      <c r="B394" s="30">
        <v>-0.38</v>
      </c>
      <c r="C394" s="30">
        <v>-0.42</v>
      </c>
      <c r="D394" s="30">
        <v>-0.5</v>
      </c>
      <c r="E394" s="30">
        <v>-0.2</v>
      </c>
      <c r="F394" s="30">
        <v>-0.16</v>
      </c>
      <c r="G394" s="30">
        <v>-0.21</v>
      </c>
      <c r="H394" s="30">
        <v>-0.47</v>
      </c>
      <c r="K394" s="28">
        <f t="shared" si="19"/>
        <v>-0.2</v>
      </c>
      <c r="L394" s="28">
        <v>1</v>
      </c>
      <c r="M394" s="28">
        <f t="shared" si="20"/>
        <v>-0.38</v>
      </c>
      <c r="N394" s="28">
        <f t="shared" si="20"/>
        <v>-0.42</v>
      </c>
      <c r="O394" s="28">
        <f t="shared" si="20"/>
        <v>-0.5</v>
      </c>
      <c r="X394" s="28">
        <v>-0.38154769106403752</v>
      </c>
      <c r="Y394" s="28">
        <f t="shared" si="21"/>
        <v>0.18154769106403751</v>
      </c>
    </row>
    <row r="395" spans="1:25" x14ac:dyDescent="0.25">
      <c r="A395" s="29">
        <v>42573</v>
      </c>
      <c r="B395" s="30">
        <v>0.45</v>
      </c>
      <c r="C395" s="30">
        <v>0.46</v>
      </c>
      <c r="D395" s="30">
        <v>0.5</v>
      </c>
      <c r="E395" s="30">
        <v>0.46</v>
      </c>
      <c r="F395" s="30">
        <v>0.56999999999999995</v>
      </c>
      <c r="G395" s="30">
        <v>0.53</v>
      </c>
      <c r="H395" s="30">
        <v>0.44</v>
      </c>
      <c r="K395" s="28">
        <f t="shared" si="19"/>
        <v>0.46</v>
      </c>
      <c r="L395" s="28">
        <v>1</v>
      </c>
      <c r="M395" s="28">
        <f t="shared" si="20"/>
        <v>0.45</v>
      </c>
      <c r="N395" s="28">
        <f t="shared" si="20"/>
        <v>0.46</v>
      </c>
      <c r="O395" s="28">
        <f t="shared" si="20"/>
        <v>0.5</v>
      </c>
      <c r="X395" s="28">
        <v>0.44132292590739219</v>
      </c>
      <c r="Y395" s="28">
        <f t="shared" si="21"/>
        <v>1.8677074092607826E-2</v>
      </c>
    </row>
    <row r="396" spans="1:25" x14ac:dyDescent="0.25">
      <c r="A396" s="29">
        <v>42576</v>
      </c>
      <c r="B396" s="30">
        <v>-0.27</v>
      </c>
      <c r="C396" s="30">
        <v>-0.23</v>
      </c>
      <c r="D396" s="30">
        <v>-0.5</v>
      </c>
      <c r="E396" s="30">
        <v>-0.13</v>
      </c>
      <c r="F396" s="30">
        <v>-0.16</v>
      </c>
      <c r="G396" s="30">
        <v>-0.52</v>
      </c>
      <c r="H396" s="30">
        <v>-0.34</v>
      </c>
      <c r="K396" s="28">
        <f t="shared" si="19"/>
        <v>-0.13</v>
      </c>
      <c r="L396" s="28">
        <v>1</v>
      </c>
      <c r="M396" s="28">
        <f t="shared" si="20"/>
        <v>-0.27</v>
      </c>
      <c r="N396" s="28">
        <f t="shared" si="20"/>
        <v>-0.23</v>
      </c>
      <c r="O396" s="28">
        <f t="shared" si="20"/>
        <v>-0.5</v>
      </c>
      <c r="X396" s="28">
        <v>-0.22065003504762681</v>
      </c>
      <c r="Y396" s="28">
        <f t="shared" si="21"/>
        <v>9.0650035047626809E-2</v>
      </c>
    </row>
    <row r="397" spans="1:25" x14ac:dyDescent="0.25">
      <c r="A397" s="29">
        <v>42577</v>
      </c>
      <c r="B397" s="30">
        <v>0.05</v>
      </c>
      <c r="C397" s="30">
        <v>-0.08</v>
      </c>
      <c r="D397" s="30">
        <v>0.35</v>
      </c>
      <c r="E397" s="30">
        <v>-7.0000000000000007E-2</v>
      </c>
      <c r="F397" s="30">
        <v>0.16</v>
      </c>
      <c r="G397" s="30">
        <v>0.63</v>
      </c>
      <c r="H397" s="30">
        <v>0.09</v>
      </c>
      <c r="K397" s="28">
        <f t="shared" si="19"/>
        <v>-7.0000000000000007E-2</v>
      </c>
      <c r="L397" s="28">
        <v>1</v>
      </c>
      <c r="M397" s="28">
        <f t="shared" si="20"/>
        <v>0.05</v>
      </c>
      <c r="N397" s="28">
        <f t="shared" si="20"/>
        <v>-0.08</v>
      </c>
      <c r="O397" s="28">
        <f t="shared" si="20"/>
        <v>0.35</v>
      </c>
      <c r="X397" s="28">
        <v>-5.2581037596761367E-2</v>
      </c>
      <c r="Y397" s="28">
        <f t="shared" si="21"/>
        <v>-1.741896240323864E-2</v>
      </c>
    </row>
    <row r="398" spans="1:25" x14ac:dyDescent="0.25">
      <c r="A398" s="29">
        <v>42578</v>
      </c>
      <c r="B398" s="30">
        <v>-0.11</v>
      </c>
      <c r="C398" s="30">
        <v>0.11</v>
      </c>
      <c r="D398" s="30">
        <v>-0.42</v>
      </c>
      <c r="E398" s="30">
        <v>0.13</v>
      </c>
      <c r="F398" s="30">
        <v>-0.47</v>
      </c>
      <c r="G398" s="30">
        <v>-0.24</v>
      </c>
      <c r="H398" s="30">
        <v>-0.5</v>
      </c>
      <c r="K398" s="28">
        <f t="shared" si="19"/>
        <v>0.13</v>
      </c>
      <c r="L398" s="28">
        <v>1</v>
      </c>
      <c r="M398" s="28">
        <f t="shared" si="20"/>
        <v>-0.11</v>
      </c>
      <c r="N398" s="28">
        <f t="shared" si="20"/>
        <v>0.11</v>
      </c>
      <c r="O398" s="28">
        <f t="shared" si="20"/>
        <v>-0.42</v>
      </c>
      <c r="X398" s="28">
        <v>3.3778804529726897E-2</v>
      </c>
      <c r="Y398" s="28">
        <f t="shared" si="21"/>
        <v>9.6221195470273108E-2</v>
      </c>
    </row>
    <row r="399" spans="1:25" x14ac:dyDescent="0.25">
      <c r="A399" s="29">
        <v>42579</v>
      </c>
      <c r="B399" s="30">
        <v>0.12</v>
      </c>
      <c r="C399" s="30">
        <v>0.38</v>
      </c>
      <c r="D399" s="30">
        <v>0.08</v>
      </c>
      <c r="E399" s="30">
        <v>0.13</v>
      </c>
      <c r="F399" s="30">
        <v>0.26</v>
      </c>
      <c r="G399" s="30">
        <v>7.0000000000000007E-2</v>
      </c>
      <c r="H399" s="30">
        <v>0.06</v>
      </c>
      <c r="K399" s="28">
        <f t="shared" si="19"/>
        <v>0.13</v>
      </c>
      <c r="L399" s="28">
        <v>1</v>
      </c>
      <c r="M399" s="28">
        <f t="shared" si="20"/>
        <v>0.12</v>
      </c>
      <c r="N399" s="28">
        <f t="shared" si="20"/>
        <v>0.38</v>
      </c>
      <c r="O399" s="28">
        <f t="shared" si="20"/>
        <v>0.08</v>
      </c>
      <c r="X399" s="28">
        <v>0.24623573449216796</v>
      </c>
      <c r="Y399" s="28">
        <f t="shared" si="21"/>
        <v>-0.11623573449216795</v>
      </c>
    </row>
    <row r="400" spans="1:25" x14ac:dyDescent="0.25">
      <c r="A400" s="29">
        <v>42580</v>
      </c>
      <c r="B400" s="30">
        <v>0.16</v>
      </c>
      <c r="C400" s="30">
        <v>0.23</v>
      </c>
      <c r="D400" s="30">
        <v>0.04</v>
      </c>
      <c r="E400" s="30">
        <v>0.2</v>
      </c>
      <c r="F400" s="30">
        <v>0.1</v>
      </c>
      <c r="G400" s="30">
        <v>0.42</v>
      </c>
      <c r="H400" s="30">
        <v>0.28000000000000003</v>
      </c>
      <c r="K400" s="28">
        <f t="shared" si="19"/>
        <v>0.2</v>
      </c>
      <c r="L400" s="28">
        <v>1</v>
      </c>
      <c r="M400" s="28">
        <f t="shared" si="20"/>
        <v>0.16</v>
      </c>
      <c r="N400" s="28">
        <f t="shared" si="20"/>
        <v>0.23</v>
      </c>
      <c r="O400" s="28">
        <f t="shared" si="20"/>
        <v>0.04</v>
      </c>
      <c r="X400" s="28">
        <v>0.20485497683755682</v>
      </c>
      <c r="Y400" s="28">
        <f t="shared" si="21"/>
        <v>-4.8549768375568125E-3</v>
      </c>
    </row>
    <row r="401" spans="1:25" x14ac:dyDescent="0.25">
      <c r="A401" s="29">
        <v>42583</v>
      </c>
      <c r="B401" s="30">
        <v>-0.08</v>
      </c>
      <c r="C401" s="30">
        <v>0.08</v>
      </c>
      <c r="D401" s="30">
        <v>-0.7</v>
      </c>
      <c r="E401" s="30">
        <v>0.19</v>
      </c>
      <c r="F401" s="30">
        <v>-0.47</v>
      </c>
      <c r="G401" s="30">
        <v>-1.1100000000000001</v>
      </c>
      <c r="H401" s="30">
        <v>-0.4</v>
      </c>
      <c r="K401" s="28">
        <f t="shared" si="19"/>
        <v>0.19</v>
      </c>
      <c r="L401" s="28">
        <v>1</v>
      </c>
      <c r="M401" s="28">
        <f t="shared" si="20"/>
        <v>-0.08</v>
      </c>
      <c r="N401" s="28">
        <f t="shared" si="20"/>
        <v>0.08</v>
      </c>
      <c r="O401" s="28">
        <f t="shared" si="20"/>
        <v>-0.7</v>
      </c>
      <c r="X401" s="28">
        <v>7.3760371514460049E-2</v>
      </c>
      <c r="Y401" s="28">
        <f t="shared" si="21"/>
        <v>0.11623962848553995</v>
      </c>
    </row>
    <row r="402" spans="1:25" x14ac:dyDescent="0.25">
      <c r="A402" s="29">
        <v>42584</v>
      </c>
      <c r="B402" s="30">
        <v>-0.64</v>
      </c>
      <c r="C402" s="30">
        <v>-0.53</v>
      </c>
      <c r="D402" s="30">
        <v>-0.51</v>
      </c>
      <c r="E402" s="30">
        <v>-0.71</v>
      </c>
      <c r="F402" s="30">
        <v>-0.56999999999999995</v>
      </c>
      <c r="G402" s="30">
        <v>-0.74</v>
      </c>
      <c r="H402" s="30">
        <v>-0.44</v>
      </c>
      <c r="K402" s="28">
        <f t="shared" si="19"/>
        <v>-0.71</v>
      </c>
      <c r="L402" s="28">
        <v>1</v>
      </c>
      <c r="M402" s="28">
        <f t="shared" si="20"/>
        <v>-0.64</v>
      </c>
      <c r="N402" s="28">
        <f t="shared" si="20"/>
        <v>-0.53</v>
      </c>
      <c r="O402" s="28">
        <f t="shared" si="20"/>
        <v>-0.51</v>
      </c>
      <c r="X402" s="28">
        <v>-0.59818927255596954</v>
      </c>
      <c r="Y402" s="28">
        <f t="shared" si="21"/>
        <v>-0.11181072744403042</v>
      </c>
    </row>
    <row r="403" spans="1:25" x14ac:dyDescent="0.25">
      <c r="A403" s="29">
        <v>42585</v>
      </c>
      <c r="B403" s="30">
        <v>0.28999999999999998</v>
      </c>
      <c r="C403" s="30">
        <v>0.19</v>
      </c>
      <c r="D403" s="30">
        <v>0.27</v>
      </c>
      <c r="E403" s="30">
        <v>0.26</v>
      </c>
      <c r="F403" s="30">
        <v>0.05</v>
      </c>
      <c r="G403" s="30">
        <v>0.92</v>
      </c>
      <c r="H403" s="30">
        <v>0.19</v>
      </c>
      <c r="K403" s="28">
        <f t="shared" si="19"/>
        <v>0.26</v>
      </c>
      <c r="L403" s="28">
        <v>1</v>
      </c>
      <c r="M403" s="28">
        <f t="shared" si="20"/>
        <v>0.28999999999999998</v>
      </c>
      <c r="N403" s="28">
        <f t="shared" si="20"/>
        <v>0.19</v>
      </c>
      <c r="O403" s="28">
        <f t="shared" si="20"/>
        <v>0.27</v>
      </c>
      <c r="X403" s="28">
        <v>0.23932249007166947</v>
      </c>
      <c r="Y403" s="28">
        <f t="shared" si="21"/>
        <v>2.0677509928330534E-2</v>
      </c>
    </row>
    <row r="404" spans="1:25" x14ac:dyDescent="0.25">
      <c r="A404" s="29">
        <v>42586</v>
      </c>
      <c r="B404" s="30">
        <v>0.11</v>
      </c>
      <c r="C404" s="30">
        <v>0.11</v>
      </c>
      <c r="D404" s="30">
        <v>0.27</v>
      </c>
      <c r="E404" s="30">
        <v>0.13</v>
      </c>
      <c r="F404" s="30">
        <v>0.05</v>
      </c>
      <c r="G404" s="30">
        <v>0</v>
      </c>
      <c r="H404" s="30">
        <v>0.09</v>
      </c>
      <c r="K404" s="28">
        <f t="shared" si="19"/>
        <v>0.13</v>
      </c>
      <c r="L404" s="28">
        <v>1</v>
      </c>
      <c r="M404" s="28">
        <f t="shared" si="20"/>
        <v>0.11</v>
      </c>
      <c r="N404" s="28">
        <f t="shared" si="20"/>
        <v>0.11</v>
      </c>
      <c r="O404" s="28">
        <f t="shared" si="20"/>
        <v>0.27</v>
      </c>
      <c r="X404" s="28">
        <v>8.6625356367604767E-2</v>
      </c>
      <c r="Y404" s="28">
        <f t="shared" si="21"/>
        <v>4.3374643632395238E-2</v>
      </c>
    </row>
    <row r="405" spans="1:25" x14ac:dyDescent="0.25">
      <c r="A405" s="29">
        <v>42587</v>
      </c>
      <c r="B405" s="30">
        <v>0.82</v>
      </c>
      <c r="C405" s="30">
        <v>0.65</v>
      </c>
      <c r="D405" s="30">
        <v>0.9</v>
      </c>
      <c r="E405" s="30">
        <v>0.59</v>
      </c>
      <c r="F405" s="30">
        <v>0.47</v>
      </c>
      <c r="G405" s="30">
        <v>1.0900000000000001</v>
      </c>
      <c r="H405" s="30">
        <v>0.63</v>
      </c>
      <c r="K405" s="28">
        <f t="shared" si="19"/>
        <v>0.59</v>
      </c>
      <c r="L405" s="28">
        <v>1</v>
      </c>
      <c r="M405" s="28">
        <f t="shared" si="20"/>
        <v>0.82</v>
      </c>
      <c r="N405" s="28">
        <f t="shared" si="20"/>
        <v>0.65</v>
      </c>
      <c r="O405" s="28">
        <f t="shared" si="20"/>
        <v>0.9</v>
      </c>
      <c r="X405" s="28">
        <v>0.71703147601176542</v>
      </c>
      <c r="Y405" s="28">
        <f t="shared" si="21"/>
        <v>-0.12703147601176545</v>
      </c>
    </row>
    <row r="406" spans="1:25" x14ac:dyDescent="0.25">
      <c r="A406" s="29">
        <v>42590</v>
      </c>
      <c r="B406" s="30">
        <v>-0.06</v>
      </c>
      <c r="C406" s="30">
        <v>-0.19</v>
      </c>
      <c r="D406" s="30">
        <v>0.12</v>
      </c>
      <c r="E406" s="30">
        <v>-0.19</v>
      </c>
      <c r="F406" s="30">
        <v>0</v>
      </c>
      <c r="G406" s="30">
        <v>0.1</v>
      </c>
      <c r="H406" s="30">
        <v>-0.03</v>
      </c>
      <c r="K406" s="28">
        <f t="shared" si="19"/>
        <v>-0.19</v>
      </c>
      <c r="L406" s="28">
        <v>1</v>
      </c>
      <c r="M406" s="28">
        <f t="shared" si="20"/>
        <v>-0.06</v>
      </c>
      <c r="N406" s="28">
        <f t="shared" si="20"/>
        <v>-0.19</v>
      </c>
      <c r="O406" s="28">
        <f t="shared" si="20"/>
        <v>0.12</v>
      </c>
      <c r="X406" s="28">
        <v>-0.14617930468429263</v>
      </c>
      <c r="Y406" s="28">
        <f t="shared" si="21"/>
        <v>-4.382069531570737E-2</v>
      </c>
    </row>
    <row r="407" spans="1:25" x14ac:dyDescent="0.25">
      <c r="A407" s="29">
        <v>42591</v>
      </c>
      <c r="B407" s="30">
        <v>0.06</v>
      </c>
      <c r="C407" s="30">
        <v>0.15</v>
      </c>
      <c r="D407" s="30">
        <v>-0.08</v>
      </c>
      <c r="E407" s="30">
        <v>0.06</v>
      </c>
      <c r="F407" s="30">
        <v>0.05</v>
      </c>
      <c r="G407" s="30">
        <v>-0.14000000000000001</v>
      </c>
      <c r="H407" s="30">
        <v>-0.06</v>
      </c>
      <c r="K407" s="28">
        <f t="shared" si="19"/>
        <v>0.06</v>
      </c>
      <c r="L407" s="28">
        <v>1</v>
      </c>
      <c r="M407" s="28">
        <f t="shared" si="20"/>
        <v>0.06</v>
      </c>
      <c r="N407" s="28">
        <f t="shared" si="20"/>
        <v>0.15</v>
      </c>
      <c r="O407" s="28">
        <f t="shared" si="20"/>
        <v>-0.08</v>
      </c>
      <c r="X407" s="28">
        <v>0.11811699938539433</v>
      </c>
      <c r="Y407" s="28">
        <f t="shared" si="21"/>
        <v>-5.811699938539433E-2</v>
      </c>
    </row>
    <row r="408" spans="1:25" x14ac:dyDescent="0.25">
      <c r="A408" s="29">
        <v>42592</v>
      </c>
      <c r="B408" s="30">
        <v>-0.25</v>
      </c>
      <c r="C408" s="30">
        <v>-0.19</v>
      </c>
      <c r="D408" s="30">
        <v>-0.27</v>
      </c>
      <c r="E408" s="30">
        <v>-0.19</v>
      </c>
      <c r="F408" s="30">
        <v>0</v>
      </c>
      <c r="G408" s="30">
        <v>-0.38</v>
      </c>
      <c r="H408" s="30">
        <v>-0.25</v>
      </c>
      <c r="K408" s="28">
        <f t="shared" si="19"/>
        <v>-0.19</v>
      </c>
      <c r="L408" s="28">
        <v>1</v>
      </c>
      <c r="M408" s="28">
        <f t="shared" si="20"/>
        <v>-0.25</v>
      </c>
      <c r="N408" s="28">
        <f t="shared" si="20"/>
        <v>-0.19</v>
      </c>
      <c r="O408" s="28">
        <f t="shared" si="20"/>
        <v>-0.27</v>
      </c>
      <c r="X408" s="28">
        <v>-0.21776831911390757</v>
      </c>
      <c r="Y408" s="28">
        <f t="shared" si="21"/>
        <v>2.7768319113907564E-2</v>
      </c>
    </row>
    <row r="409" spans="1:25" x14ac:dyDescent="0.25">
      <c r="A409" s="29">
        <v>42593</v>
      </c>
      <c r="B409" s="30">
        <v>0.46</v>
      </c>
      <c r="C409" s="30">
        <v>0.56999999999999995</v>
      </c>
      <c r="D409" s="30">
        <v>0.66</v>
      </c>
      <c r="E409" s="30">
        <v>0.45</v>
      </c>
      <c r="F409" s="30">
        <v>0.31</v>
      </c>
      <c r="G409" s="30">
        <v>0.7</v>
      </c>
      <c r="H409" s="30">
        <v>0.56000000000000005</v>
      </c>
      <c r="K409" s="28">
        <f t="shared" si="19"/>
        <v>0.45</v>
      </c>
      <c r="L409" s="28">
        <v>1</v>
      </c>
      <c r="M409" s="28">
        <f t="shared" si="20"/>
        <v>0.46</v>
      </c>
      <c r="N409" s="28">
        <f t="shared" si="20"/>
        <v>0.56999999999999995</v>
      </c>
      <c r="O409" s="28">
        <f t="shared" si="20"/>
        <v>0.66</v>
      </c>
      <c r="X409" s="28">
        <v>0.48019680466834735</v>
      </c>
      <c r="Y409" s="28">
        <f t="shared" si="21"/>
        <v>-3.0196804668347343E-2</v>
      </c>
    </row>
    <row r="410" spans="1:25" x14ac:dyDescent="0.25">
      <c r="A410" s="29">
        <v>42594</v>
      </c>
      <c r="B410" s="30">
        <v>-0.09</v>
      </c>
      <c r="C410" s="30">
        <v>-0.23</v>
      </c>
      <c r="D410" s="30">
        <v>-0.12</v>
      </c>
      <c r="E410" s="30">
        <v>-0.06</v>
      </c>
      <c r="F410" s="30">
        <v>-0.05</v>
      </c>
      <c r="G410" s="30">
        <v>-0.14000000000000001</v>
      </c>
      <c r="H410" s="30">
        <v>-0.19</v>
      </c>
      <c r="K410" s="28">
        <f t="shared" si="19"/>
        <v>-0.06</v>
      </c>
      <c r="L410" s="28">
        <v>1</v>
      </c>
      <c r="M410" s="28">
        <f t="shared" si="20"/>
        <v>-0.09</v>
      </c>
      <c r="N410" s="28">
        <f t="shared" si="20"/>
        <v>-0.23</v>
      </c>
      <c r="O410" s="28">
        <f t="shared" si="20"/>
        <v>-0.12</v>
      </c>
      <c r="X410" s="28">
        <v>-0.15415539730991992</v>
      </c>
      <c r="Y410" s="28">
        <f t="shared" si="21"/>
        <v>9.4155397309919925E-2</v>
      </c>
    </row>
    <row r="411" spans="1:25" x14ac:dyDescent="0.25">
      <c r="A411" s="29">
        <v>42597</v>
      </c>
      <c r="B411" s="30">
        <v>0.28999999999999998</v>
      </c>
      <c r="C411" s="30">
        <v>0.3</v>
      </c>
      <c r="D411" s="30">
        <v>0.42</v>
      </c>
      <c r="E411" s="30">
        <v>0.32</v>
      </c>
      <c r="F411" s="30">
        <v>0.05</v>
      </c>
      <c r="G411" s="30">
        <v>0.73</v>
      </c>
      <c r="H411" s="30">
        <v>0.22</v>
      </c>
      <c r="K411" s="28">
        <f t="shared" si="19"/>
        <v>0.32</v>
      </c>
      <c r="L411" s="28">
        <v>1</v>
      </c>
      <c r="M411" s="28">
        <f t="shared" si="20"/>
        <v>0.28999999999999998</v>
      </c>
      <c r="N411" s="28">
        <f t="shared" si="20"/>
        <v>0.3</v>
      </c>
      <c r="O411" s="28">
        <f t="shared" si="20"/>
        <v>0.42</v>
      </c>
      <c r="X411" s="28">
        <v>0.27310199214071662</v>
      </c>
      <c r="Y411" s="28">
        <f t="shared" si="21"/>
        <v>4.6898007859283386E-2</v>
      </c>
    </row>
    <row r="412" spans="1:25" x14ac:dyDescent="0.25">
      <c r="A412" s="29">
        <v>42598</v>
      </c>
      <c r="B412" s="30">
        <v>-0.52</v>
      </c>
      <c r="C412" s="30">
        <v>-0.68</v>
      </c>
      <c r="D412" s="30">
        <v>-0.42</v>
      </c>
      <c r="E412" s="30">
        <v>-0.64</v>
      </c>
      <c r="F412" s="30">
        <v>-0.52</v>
      </c>
      <c r="G412" s="30">
        <v>-0.52</v>
      </c>
      <c r="H412" s="30">
        <v>-0.47</v>
      </c>
      <c r="K412" s="28">
        <f t="shared" si="19"/>
        <v>-0.64</v>
      </c>
      <c r="L412" s="28">
        <v>1</v>
      </c>
      <c r="M412" s="28">
        <f t="shared" si="20"/>
        <v>-0.52</v>
      </c>
      <c r="N412" s="28">
        <f t="shared" si="20"/>
        <v>-0.68</v>
      </c>
      <c r="O412" s="28">
        <f t="shared" si="20"/>
        <v>-0.42</v>
      </c>
      <c r="X412" s="28">
        <v>-0.60511605235447574</v>
      </c>
      <c r="Y412" s="28">
        <f t="shared" si="21"/>
        <v>-3.4883947645524271E-2</v>
      </c>
    </row>
    <row r="413" spans="1:25" x14ac:dyDescent="0.25">
      <c r="A413" s="29">
        <v>42599</v>
      </c>
      <c r="B413" s="30">
        <v>0.19</v>
      </c>
      <c r="C413" s="30">
        <v>0.26</v>
      </c>
      <c r="D413" s="30">
        <v>0.19</v>
      </c>
      <c r="E413" s="30">
        <v>0.06</v>
      </c>
      <c r="F413" s="30">
        <v>0.21</v>
      </c>
      <c r="G413" s="30">
        <v>0.03</v>
      </c>
      <c r="H413" s="30">
        <v>0.31</v>
      </c>
      <c r="K413" s="28">
        <f t="shared" si="19"/>
        <v>0.06</v>
      </c>
      <c r="L413" s="28">
        <v>1</v>
      </c>
      <c r="M413" s="28">
        <f t="shared" si="20"/>
        <v>0.19</v>
      </c>
      <c r="N413" s="28">
        <f t="shared" si="20"/>
        <v>0.26</v>
      </c>
      <c r="O413" s="28">
        <f t="shared" si="20"/>
        <v>0.19</v>
      </c>
      <c r="X413" s="28">
        <v>0.21938360558507791</v>
      </c>
      <c r="Y413" s="28">
        <f t="shared" si="21"/>
        <v>-0.15938360558507791</v>
      </c>
    </row>
    <row r="414" spans="1:25" x14ac:dyDescent="0.25">
      <c r="A414" s="29">
        <v>42600</v>
      </c>
      <c r="B414" s="30">
        <v>0.22</v>
      </c>
      <c r="C414" s="30">
        <v>-0.15</v>
      </c>
      <c r="D414" s="30">
        <v>0.35</v>
      </c>
      <c r="E414" s="30">
        <v>0.13</v>
      </c>
      <c r="F414" s="30">
        <v>0.31</v>
      </c>
      <c r="G414" s="30">
        <v>0.55000000000000004</v>
      </c>
      <c r="H414" s="30">
        <v>0.31</v>
      </c>
      <c r="K414" s="28">
        <f t="shared" si="19"/>
        <v>0.13</v>
      </c>
      <c r="L414" s="28">
        <v>1</v>
      </c>
      <c r="M414" s="28">
        <f t="shared" si="20"/>
        <v>0.22</v>
      </c>
      <c r="N414" s="28">
        <f t="shared" si="20"/>
        <v>-0.15</v>
      </c>
      <c r="O414" s="28">
        <f t="shared" si="20"/>
        <v>0.35</v>
      </c>
      <c r="X414" s="28">
        <v>2.1921590770664932E-2</v>
      </c>
      <c r="Y414" s="28">
        <f t="shared" si="21"/>
        <v>0.10807840922933507</v>
      </c>
    </row>
    <row r="415" spans="1:25" x14ac:dyDescent="0.25">
      <c r="A415" s="29">
        <v>42601</v>
      </c>
      <c r="B415" s="30">
        <v>-0.15</v>
      </c>
      <c r="C415" s="30">
        <v>0.11</v>
      </c>
      <c r="D415" s="30">
        <v>-0.15</v>
      </c>
      <c r="E415" s="30">
        <v>0</v>
      </c>
      <c r="F415" s="30">
        <v>-0.36</v>
      </c>
      <c r="G415" s="30">
        <v>-0.17</v>
      </c>
      <c r="H415" s="30">
        <v>-0.31</v>
      </c>
      <c r="K415" s="28">
        <f t="shared" si="19"/>
        <v>0</v>
      </c>
      <c r="L415" s="28">
        <v>1</v>
      </c>
      <c r="M415" s="28">
        <f t="shared" si="20"/>
        <v>-0.15</v>
      </c>
      <c r="N415" s="28">
        <f t="shared" si="20"/>
        <v>0.11</v>
      </c>
      <c r="O415" s="28">
        <f t="shared" si="20"/>
        <v>-0.15</v>
      </c>
      <c r="X415" s="28">
        <v>-2.5665123448694E-2</v>
      </c>
      <c r="Y415" s="28">
        <f t="shared" si="21"/>
        <v>2.5665123448694E-2</v>
      </c>
    </row>
    <row r="416" spans="1:25" x14ac:dyDescent="0.25">
      <c r="A416" s="29">
        <v>42604</v>
      </c>
      <c r="B416" s="30">
        <v>0</v>
      </c>
      <c r="C416" s="30">
        <v>-0.04</v>
      </c>
      <c r="D416" s="30">
        <v>-0.27</v>
      </c>
      <c r="E416" s="30">
        <v>-0.06</v>
      </c>
      <c r="F416" s="30">
        <v>-0.05</v>
      </c>
      <c r="G416" s="30">
        <v>-0.14000000000000001</v>
      </c>
      <c r="H416" s="30">
        <v>-0.06</v>
      </c>
      <c r="K416" s="28">
        <f t="shared" si="19"/>
        <v>-0.06</v>
      </c>
      <c r="L416" s="28">
        <v>1</v>
      </c>
      <c r="M416" s="28">
        <f t="shared" si="20"/>
        <v>0</v>
      </c>
      <c r="N416" s="28">
        <f t="shared" si="20"/>
        <v>-0.04</v>
      </c>
      <c r="O416" s="28">
        <f t="shared" si="20"/>
        <v>-0.27</v>
      </c>
      <c r="X416" s="28">
        <v>1.293619808848933E-2</v>
      </c>
      <c r="Y416" s="28">
        <f t="shared" si="21"/>
        <v>-7.2936198088489335E-2</v>
      </c>
    </row>
    <row r="417" spans="1:25" x14ac:dyDescent="0.25">
      <c r="A417" s="29">
        <v>42605</v>
      </c>
      <c r="B417" s="30">
        <v>0.2</v>
      </c>
      <c r="C417" s="30">
        <v>0.42</v>
      </c>
      <c r="D417" s="30">
        <v>0.31</v>
      </c>
      <c r="E417" s="30">
        <v>0.32</v>
      </c>
      <c r="F417" s="30">
        <v>0.1</v>
      </c>
      <c r="G417" s="30">
        <v>0.52</v>
      </c>
      <c r="H417" s="30">
        <v>0.12</v>
      </c>
      <c r="K417" s="28">
        <f t="shared" si="19"/>
        <v>0.32</v>
      </c>
      <c r="L417" s="28">
        <v>1</v>
      </c>
      <c r="M417" s="28">
        <f t="shared" si="20"/>
        <v>0.2</v>
      </c>
      <c r="N417" s="28">
        <f t="shared" si="20"/>
        <v>0.42</v>
      </c>
      <c r="O417" s="28">
        <f t="shared" si="20"/>
        <v>0.31</v>
      </c>
      <c r="X417" s="28">
        <v>0.28724495339232681</v>
      </c>
      <c r="Y417" s="28">
        <f t="shared" si="21"/>
        <v>3.2755046607673199E-2</v>
      </c>
    </row>
    <row r="418" spans="1:25" x14ac:dyDescent="0.25">
      <c r="A418" s="29">
        <v>42606</v>
      </c>
      <c r="B418" s="30">
        <v>-0.51</v>
      </c>
      <c r="C418" s="30">
        <v>-0.79</v>
      </c>
      <c r="D418" s="30">
        <v>-0.57999999999999996</v>
      </c>
      <c r="E418" s="30">
        <v>-0.71</v>
      </c>
      <c r="F418" s="30">
        <v>-0.31</v>
      </c>
      <c r="G418" s="30">
        <v>-0.93</v>
      </c>
      <c r="H418" s="30">
        <v>-0.31</v>
      </c>
      <c r="K418" s="28">
        <f t="shared" si="19"/>
        <v>-0.71</v>
      </c>
      <c r="L418" s="28">
        <v>1</v>
      </c>
      <c r="M418" s="28">
        <f t="shared" si="20"/>
        <v>-0.51</v>
      </c>
      <c r="N418" s="28">
        <f t="shared" si="20"/>
        <v>-0.79</v>
      </c>
      <c r="O418" s="28">
        <f t="shared" si="20"/>
        <v>-0.57999999999999996</v>
      </c>
      <c r="X418" s="28">
        <v>-0.6312807634599511</v>
      </c>
      <c r="Y418" s="28">
        <f t="shared" si="21"/>
        <v>-7.8719236540048865E-2</v>
      </c>
    </row>
    <row r="419" spans="1:25" x14ac:dyDescent="0.25">
      <c r="A419" s="29">
        <v>42607</v>
      </c>
      <c r="B419" s="30">
        <v>-7.0000000000000007E-2</v>
      </c>
      <c r="C419" s="30">
        <v>-0.15</v>
      </c>
      <c r="D419" s="30">
        <v>-0.04</v>
      </c>
      <c r="E419" s="30">
        <v>-0.19</v>
      </c>
      <c r="F419" s="30">
        <v>0.1</v>
      </c>
      <c r="G419" s="30">
        <v>0.14000000000000001</v>
      </c>
      <c r="H419" s="30">
        <v>0</v>
      </c>
      <c r="K419" s="28">
        <f t="shared" si="19"/>
        <v>-0.19</v>
      </c>
      <c r="L419" s="28">
        <v>1</v>
      </c>
      <c r="M419" s="28">
        <f t="shared" si="20"/>
        <v>-7.0000000000000007E-2</v>
      </c>
      <c r="N419" s="28">
        <f t="shared" si="20"/>
        <v>-0.15</v>
      </c>
      <c r="O419" s="28">
        <f t="shared" si="20"/>
        <v>-0.04</v>
      </c>
      <c r="X419" s="28">
        <v>-0.11321326193634935</v>
      </c>
      <c r="Y419" s="28">
        <f t="shared" si="21"/>
        <v>-7.6786738063650647E-2</v>
      </c>
    </row>
    <row r="420" spans="1:25" x14ac:dyDescent="0.25">
      <c r="A420" s="29">
        <v>42608</v>
      </c>
      <c r="B420" s="30">
        <v>-0.19</v>
      </c>
      <c r="C420" s="30">
        <v>0.04</v>
      </c>
      <c r="D420" s="30">
        <v>-0.23</v>
      </c>
      <c r="E420" s="30">
        <v>-0.13</v>
      </c>
      <c r="F420" s="30">
        <v>-0.47</v>
      </c>
      <c r="G420" s="30">
        <v>-0.14000000000000001</v>
      </c>
      <c r="H420" s="30">
        <v>-0.28000000000000003</v>
      </c>
      <c r="K420" s="28">
        <f t="shared" si="19"/>
        <v>-0.13</v>
      </c>
      <c r="L420" s="28">
        <v>1</v>
      </c>
      <c r="M420" s="28">
        <f t="shared" si="20"/>
        <v>-0.19</v>
      </c>
      <c r="N420" s="28">
        <f t="shared" si="20"/>
        <v>0.04</v>
      </c>
      <c r="O420" s="28">
        <f t="shared" si="20"/>
        <v>-0.23</v>
      </c>
      <c r="X420" s="28">
        <v>-7.4527098377151213E-2</v>
      </c>
      <c r="Y420" s="28">
        <f t="shared" si="21"/>
        <v>-5.5472901622848791E-2</v>
      </c>
    </row>
    <row r="421" spans="1:25" x14ac:dyDescent="0.25">
      <c r="A421" s="29">
        <v>42611</v>
      </c>
      <c r="B421" s="30">
        <v>0.49</v>
      </c>
      <c r="C421" s="30">
        <v>0.23</v>
      </c>
      <c r="D421" s="30">
        <v>0.74</v>
      </c>
      <c r="E421" s="30">
        <v>0.39</v>
      </c>
      <c r="F421" s="30">
        <v>0.47</v>
      </c>
      <c r="G421" s="30">
        <v>0.66</v>
      </c>
      <c r="H421" s="30">
        <v>0.63</v>
      </c>
      <c r="K421" s="28">
        <f t="shared" si="19"/>
        <v>0.39</v>
      </c>
      <c r="L421" s="28">
        <v>1</v>
      </c>
      <c r="M421" s="28">
        <f t="shared" si="20"/>
        <v>0.49</v>
      </c>
      <c r="N421" s="28">
        <f t="shared" si="20"/>
        <v>0.23</v>
      </c>
      <c r="O421" s="28">
        <f t="shared" si="20"/>
        <v>0.74</v>
      </c>
      <c r="X421" s="28">
        <v>0.32634174364474211</v>
      </c>
      <c r="Y421" s="28">
        <f t="shared" si="21"/>
        <v>6.3658256355257903E-2</v>
      </c>
    </row>
    <row r="422" spans="1:25" x14ac:dyDescent="0.25">
      <c r="A422" s="29">
        <v>42612</v>
      </c>
      <c r="B422" s="30">
        <v>-0.16</v>
      </c>
      <c r="C422" s="30">
        <v>-0.34</v>
      </c>
      <c r="D422" s="30">
        <v>-0.08</v>
      </c>
      <c r="E422" s="30">
        <v>-0.32</v>
      </c>
      <c r="F422" s="30">
        <v>-0.21</v>
      </c>
      <c r="G422" s="30">
        <v>-0.31</v>
      </c>
      <c r="H422" s="30">
        <v>-0.22</v>
      </c>
      <c r="K422" s="28">
        <f t="shared" si="19"/>
        <v>-0.32</v>
      </c>
      <c r="L422" s="28">
        <v>1</v>
      </c>
      <c r="M422" s="28">
        <f t="shared" si="20"/>
        <v>-0.16</v>
      </c>
      <c r="N422" s="28">
        <f t="shared" si="20"/>
        <v>-0.34</v>
      </c>
      <c r="O422" s="28">
        <f t="shared" si="20"/>
        <v>-0.08</v>
      </c>
      <c r="X422" s="28">
        <v>-0.25636092175395259</v>
      </c>
      <c r="Y422" s="28">
        <f t="shared" si="21"/>
        <v>-6.363907824604742E-2</v>
      </c>
    </row>
    <row r="423" spans="1:25" x14ac:dyDescent="0.25">
      <c r="A423" s="29">
        <v>42613</v>
      </c>
      <c r="B423" s="30">
        <v>-0.28000000000000003</v>
      </c>
      <c r="C423" s="30">
        <v>-0.08</v>
      </c>
      <c r="D423" s="30">
        <v>-0.23</v>
      </c>
      <c r="E423" s="30">
        <v>-0.2</v>
      </c>
      <c r="F423" s="30">
        <v>-0.05</v>
      </c>
      <c r="G423" s="30">
        <v>-0.38</v>
      </c>
      <c r="H423" s="30">
        <v>-0.19</v>
      </c>
      <c r="K423" s="28">
        <f t="shared" si="19"/>
        <v>-0.2</v>
      </c>
      <c r="L423" s="28">
        <v>1</v>
      </c>
      <c r="M423" s="28">
        <f t="shared" si="20"/>
        <v>-0.28000000000000003</v>
      </c>
      <c r="N423" s="28">
        <f t="shared" si="20"/>
        <v>-0.08</v>
      </c>
      <c r="O423" s="28">
        <f t="shared" si="20"/>
        <v>-0.23</v>
      </c>
      <c r="X423" s="28">
        <v>-0.1891902900339294</v>
      </c>
      <c r="Y423" s="28">
        <f t="shared" si="21"/>
        <v>-1.0809709966070613E-2</v>
      </c>
    </row>
    <row r="424" spans="1:25" x14ac:dyDescent="0.25">
      <c r="A424" s="29">
        <v>42614</v>
      </c>
      <c r="B424" s="30">
        <v>0</v>
      </c>
      <c r="C424" s="30">
        <v>0.08</v>
      </c>
      <c r="D424" s="30">
        <v>-0.35</v>
      </c>
      <c r="E424" s="30">
        <v>0.13</v>
      </c>
      <c r="F424" s="30">
        <v>-0.26</v>
      </c>
      <c r="G424" s="30">
        <v>-0.17</v>
      </c>
      <c r="H424" s="30">
        <v>-0.03</v>
      </c>
      <c r="K424" s="28">
        <f t="shared" si="19"/>
        <v>0.13</v>
      </c>
      <c r="L424" s="28">
        <v>1</v>
      </c>
      <c r="M424" s="28">
        <f t="shared" si="20"/>
        <v>0</v>
      </c>
      <c r="N424" s="28">
        <f t="shared" si="20"/>
        <v>0.08</v>
      </c>
      <c r="O424" s="28">
        <f t="shared" si="20"/>
        <v>-0.35</v>
      </c>
      <c r="X424" s="28">
        <v>8.0489792382263253E-2</v>
      </c>
      <c r="Y424" s="28">
        <f t="shared" si="21"/>
        <v>4.9510207617736751E-2</v>
      </c>
    </row>
    <row r="425" spans="1:25" x14ac:dyDescent="0.25">
      <c r="A425" s="29">
        <v>42615</v>
      </c>
      <c r="B425" s="30">
        <v>0.45</v>
      </c>
      <c r="C425" s="30">
        <v>0.53</v>
      </c>
      <c r="D425" s="30">
        <v>0.62</v>
      </c>
      <c r="E425" s="30">
        <v>0.39</v>
      </c>
      <c r="F425" s="30">
        <v>0.73</v>
      </c>
      <c r="G425" s="30">
        <v>0.9</v>
      </c>
      <c r="H425" s="30">
        <v>0.62</v>
      </c>
      <c r="K425" s="28">
        <f t="shared" si="19"/>
        <v>0.39</v>
      </c>
      <c r="L425" s="28">
        <v>1</v>
      </c>
      <c r="M425" s="28">
        <f t="shared" si="20"/>
        <v>0.45</v>
      </c>
      <c r="N425" s="28">
        <f t="shared" si="20"/>
        <v>0.53</v>
      </c>
      <c r="O425" s="28">
        <f t="shared" si="20"/>
        <v>0.62</v>
      </c>
      <c r="X425" s="28">
        <v>0.45972573698156205</v>
      </c>
      <c r="Y425" s="28">
        <f t="shared" si="21"/>
        <v>-6.9725736981562036E-2</v>
      </c>
    </row>
    <row r="426" spans="1:25" x14ac:dyDescent="0.25">
      <c r="A426" s="29">
        <v>42619</v>
      </c>
      <c r="B426" s="30">
        <v>0.3</v>
      </c>
      <c r="C426" s="30">
        <v>0.15</v>
      </c>
      <c r="D426" s="30">
        <v>0.19</v>
      </c>
      <c r="E426" s="30">
        <v>0.32</v>
      </c>
      <c r="F426" s="30">
        <v>0.16</v>
      </c>
      <c r="G426" s="30">
        <v>-0.17</v>
      </c>
      <c r="H426" s="30">
        <v>0.25</v>
      </c>
      <c r="K426" s="28">
        <f t="shared" si="19"/>
        <v>0.32</v>
      </c>
      <c r="L426" s="28">
        <v>1</v>
      </c>
      <c r="M426" s="28">
        <f t="shared" si="20"/>
        <v>0.3</v>
      </c>
      <c r="N426" s="28">
        <f t="shared" si="20"/>
        <v>0.15</v>
      </c>
      <c r="O426" s="28">
        <f t="shared" si="20"/>
        <v>0.19</v>
      </c>
      <c r="X426" s="28">
        <v>0.23660141858369166</v>
      </c>
      <c r="Y426" s="28">
        <f t="shared" si="21"/>
        <v>8.3398581416308348E-2</v>
      </c>
    </row>
    <row r="427" spans="1:25" x14ac:dyDescent="0.25">
      <c r="A427" s="29">
        <v>42620</v>
      </c>
      <c r="B427" s="30">
        <v>-0.01</v>
      </c>
      <c r="C427" s="30">
        <v>0.08</v>
      </c>
      <c r="D427" s="30">
        <v>0.08</v>
      </c>
      <c r="E427" s="30">
        <v>0.06</v>
      </c>
      <c r="F427" s="30">
        <v>-0.16</v>
      </c>
      <c r="G427" s="30">
        <v>0.45</v>
      </c>
      <c r="H427" s="30">
        <v>-0.09</v>
      </c>
      <c r="K427" s="28">
        <f t="shared" si="19"/>
        <v>0.06</v>
      </c>
      <c r="L427" s="28">
        <v>1</v>
      </c>
      <c r="M427" s="28">
        <f t="shared" si="20"/>
        <v>-0.01</v>
      </c>
      <c r="N427" s="28">
        <f t="shared" si="20"/>
        <v>0.08</v>
      </c>
      <c r="O427" s="28">
        <f t="shared" si="20"/>
        <v>0.08</v>
      </c>
      <c r="X427" s="28">
        <v>1.9946301713751849E-2</v>
      </c>
      <c r="Y427" s="28">
        <f t="shared" si="21"/>
        <v>4.0053698286248149E-2</v>
      </c>
    </row>
    <row r="428" spans="1:25" x14ac:dyDescent="0.25">
      <c r="A428" s="29">
        <v>42621</v>
      </c>
      <c r="B428" s="30">
        <v>-0.23</v>
      </c>
      <c r="C428" s="30">
        <v>-0.49</v>
      </c>
      <c r="D428" s="30">
        <v>0.23</v>
      </c>
      <c r="E428" s="30">
        <v>-0.52</v>
      </c>
      <c r="F428" s="30">
        <v>-0.1</v>
      </c>
      <c r="G428" s="30">
        <v>0.1</v>
      </c>
      <c r="H428" s="30">
        <v>-0.03</v>
      </c>
      <c r="K428" s="28">
        <f t="shared" si="19"/>
        <v>-0.52</v>
      </c>
      <c r="L428" s="28">
        <v>1</v>
      </c>
      <c r="M428" s="28">
        <f t="shared" si="20"/>
        <v>-0.23</v>
      </c>
      <c r="N428" s="28">
        <f t="shared" si="20"/>
        <v>-0.49</v>
      </c>
      <c r="O428" s="28">
        <f t="shared" si="20"/>
        <v>0.23</v>
      </c>
      <c r="X428" s="28">
        <v>-0.41174935126781936</v>
      </c>
      <c r="Y428" s="28">
        <f t="shared" si="21"/>
        <v>-0.10825064873218065</v>
      </c>
    </row>
    <row r="429" spans="1:25" x14ac:dyDescent="0.25">
      <c r="A429" s="29">
        <v>42622</v>
      </c>
      <c r="B429" s="30">
        <v>-2.39</v>
      </c>
      <c r="C429" s="30">
        <v>-2.54</v>
      </c>
      <c r="D429" s="30">
        <v>-2.14</v>
      </c>
      <c r="E429" s="30">
        <v>-2.41</v>
      </c>
      <c r="F429" s="30">
        <v>-2.19</v>
      </c>
      <c r="G429" s="30">
        <v>-2.74</v>
      </c>
      <c r="H429" s="30">
        <v>-2.4500000000000002</v>
      </c>
      <c r="K429" s="28">
        <f t="shared" si="19"/>
        <v>-2.41</v>
      </c>
      <c r="L429" s="28">
        <v>1</v>
      </c>
      <c r="M429" s="28">
        <f t="shared" si="20"/>
        <v>-2.39</v>
      </c>
      <c r="N429" s="28">
        <f t="shared" si="20"/>
        <v>-2.54</v>
      </c>
      <c r="O429" s="28">
        <f t="shared" si="20"/>
        <v>-2.14</v>
      </c>
      <c r="X429" s="28">
        <v>-2.4674826274890993</v>
      </c>
      <c r="Y429" s="28">
        <f t="shared" si="21"/>
        <v>5.7482627489099158E-2</v>
      </c>
    </row>
    <row r="430" spans="1:25" x14ac:dyDescent="0.25">
      <c r="A430" s="29">
        <v>42625</v>
      </c>
      <c r="B430" s="30">
        <v>1.43</v>
      </c>
      <c r="C430" s="30">
        <v>1.48</v>
      </c>
      <c r="D430" s="30">
        <v>1.0900000000000001</v>
      </c>
      <c r="E430" s="30">
        <v>1.53</v>
      </c>
      <c r="F430" s="30">
        <v>1.1200000000000001</v>
      </c>
      <c r="G430" s="30">
        <v>1.37</v>
      </c>
      <c r="H430" s="30">
        <v>1.33</v>
      </c>
      <c r="K430" s="28">
        <f t="shared" si="19"/>
        <v>1.53</v>
      </c>
      <c r="L430" s="28">
        <v>1</v>
      </c>
      <c r="M430" s="28">
        <f t="shared" si="20"/>
        <v>1.43</v>
      </c>
      <c r="N430" s="28">
        <f t="shared" si="20"/>
        <v>1.48</v>
      </c>
      <c r="O430" s="28">
        <f t="shared" si="20"/>
        <v>1.0900000000000001</v>
      </c>
      <c r="X430" s="28">
        <v>1.4782313862723337</v>
      </c>
      <c r="Y430" s="28">
        <f t="shared" si="21"/>
        <v>5.1768613727666279E-2</v>
      </c>
    </row>
    <row r="431" spans="1:25" x14ac:dyDescent="0.25">
      <c r="A431" s="29">
        <v>42626</v>
      </c>
      <c r="B431" s="30">
        <v>-1.44</v>
      </c>
      <c r="C431" s="30">
        <v>-0.96</v>
      </c>
      <c r="D431" s="30">
        <v>-1.55</v>
      </c>
      <c r="E431" s="30">
        <v>-1.25</v>
      </c>
      <c r="F431" s="30">
        <v>-1.21</v>
      </c>
      <c r="G431" s="30">
        <v>-2.0499999999999998</v>
      </c>
      <c r="H431" s="30">
        <v>-1.6</v>
      </c>
      <c r="K431" s="28">
        <f t="shared" si="19"/>
        <v>-1.25</v>
      </c>
      <c r="L431" s="28">
        <v>1</v>
      </c>
      <c r="M431" s="28">
        <f t="shared" si="20"/>
        <v>-1.44</v>
      </c>
      <c r="N431" s="28">
        <f t="shared" si="20"/>
        <v>-0.96</v>
      </c>
      <c r="O431" s="28">
        <f t="shared" si="20"/>
        <v>-1.55</v>
      </c>
      <c r="X431" s="28">
        <v>-1.1814355449741563</v>
      </c>
      <c r="Y431" s="28">
        <f t="shared" si="21"/>
        <v>-6.856445502584374E-2</v>
      </c>
    </row>
    <row r="432" spans="1:25" x14ac:dyDescent="0.25">
      <c r="A432" s="29">
        <v>42627</v>
      </c>
      <c r="B432" s="30">
        <v>-0.04</v>
      </c>
      <c r="C432" s="30">
        <v>-0.04</v>
      </c>
      <c r="D432" s="30">
        <v>-0.51</v>
      </c>
      <c r="E432" s="30">
        <v>7.0000000000000007E-2</v>
      </c>
      <c r="F432" s="30">
        <v>-0.21</v>
      </c>
      <c r="G432" s="30">
        <v>-0.35</v>
      </c>
      <c r="H432" s="30">
        <v>-0.22</v>
      </c>
      <c r="K432" s="28">
        <f t="shared" si="19"/>
        <v>7.0000000000000007E-2</v>
      </c>
      <c r="L432" s="28">
        <v>1</v>
      </c>
      <c r="M432" s="28">
        <f t="shared" si="20"/>
        <v>-0.04</v>
      </c>
      <c r="N432" s="28">
        <f t="shared" si="20"/>
        <v>-0.04</v>
      </c>
      <c r="O432" s="28">
        <f t="shared" si="20"/>
        <v>-0.51</v>
      </c>
      <c r="X432" s="28">
        <v>1.7762834037495054E-2</v>
      </c>
      <c r="Y432" s="28">
        <f t="shared" si="21"/>
        <v>5.2237165962504953E-2</v>
      </c>
    </row>
    <row r="433" spans="1:25" x14ac:dyDescent="0.25">
      <c r="A433" s="29">
        <v>42628</v>
      </c>
      <c r="B433" s="30">
        <v>1</v>
      </c>
      <c r="C433" s="30">
        <v>1.2</v>
      </c>
      <c r="D433" s="30">
        <v>1.1000000000000001</v>
      </c>
      <c r="E433" s="30">
        <v>1.06</v>
      </c>
      <c r="F433" s="30">
        <v>0.37</v>
      </c>
      <c r="G433" s="30">
        <v>0.96</v>
      </c>
      <c r="H433" s="30">
        <v>0.93</v>
      </c>
      <c r="K433" s="28">
        <f t="shared" si="19"/>
        <v>1.06</v>
      </c>
      <c r="L433" s="28">
        <v>1</v>
      </c>
      <c r="M433" s="28">
        <f t="shared" si="20"/>
        <v>1</v>
      </c>
      <c r="N433" s="28">
        <f t="shared" si="20"/>
        <v>1.2</v>
      </c>
      <c r="O433" s="28">
        <f t="shared" si="20"/>
        <v>1.1000000000000001</v>
      </c>
      <c r="X433" s="28">
        <v>1.0696228877270739</v>
      </c>
      <c r="Y433" s="28">
        <f t="shared" si="21"/>
        <v>-9.62288772707387E-3</v>
      </c>
    </row>
    <row r="434" spans="1:25" x14ac:dyDescent="0.25">
      <c r="A434" s="29">
        <v>42629</v>
      </c>
      <c r="B434" s="30">
        <v>-0.89</v>
      </c>
      <c r="C434" s="30">
        <v>-0.56999999999999995</v>
      </c>
      <c r="D434" s="30">
        <v>-1.33</v>
      </c>
      <c r="E434" s="30">
        <v>-0.33</v>
      </c>
      <c r="F434" s="30">
        <v>-0.27</v>
      </c>
      <c r="G434" s="30">
        <v>-0.39</v>
      </c>
      <c r="H434" s="30">
        <v>-1.1399999999999999</v>
      </c>
      <c r="K434" s="28">
        <f t="shared" si="19"/>
        <v>-0.33</v>
      </c>
      <c r="L434" s="28">
        <v>1</v>
      </c>
      <c r="M434" s="28">
        <f t="shared" si="20"/>
        <v>-0.89</v>
      </c>
      <c r="N434" s="28">
        <f t="shared" si="20"/>
        <v>-0.56999999999999995</v>
      </c>
      <c r="O434" s="28">
        <f t="shared" si="20"/>
        <v>-1.33</v>
      </c>
      <c r="X434" s="28">
        <v>-0.67287419551362548</v>
      </c>
      <c r="Y434" s="28">
        <f t="shared" si="21"/>
        <v>0.34287419551362547</v>
      </c>
    </row>
    <row r="435" spans="1:25" x14ac:dyDescent="0.25">
      <c r="A435" s="29">
        <v>42632</v>
      </c>
      <c r="B435" s="30">
        <v>0.02</v>
      </c>
      <c r="C435" s="30">
        <v>0</v>
      </c>
      <c r="D435" s="30">
        <v>0.16</v>
      </c>
      <c r="E435" s="30">
        <v>0</v>
      </c>
      <c r="F435" s="30">
        <v>0.27</v>
      </c>
      <c r="G435" s="30">
        <v>0.25</v>
      </c>
      <c r="H435" s="30">
        <v>0.16</v>
      </c>
      <c r="K435" s="28">
        <f t="shared" si="19"/>
        <v>0</v>
      </c>
      <c r="L435" s="28">
        <v>1</v>
      </c>
      <c r="M435" s="28">
        <f t="shared" si="20"/>
        <v>0.02</v>
      </c>
      <c r="N435" s="28">
        <f t="shared" si="20"/>
        <v>0</v>
      </c>
      <c r="O435" s="28">
        <f t="shared" si="20"/>
        <v>0.16</v>
      </c>
      <c r="X435" s="28">
        <v>-9.3862286944293421E-3</v>
      </c>
      <c r="Y435" s="28">
        <f t="shared" si="21"/>
        <v>9.3862286944293421E-3</v>
      </c>
    </row>
    <row r="436" spans="1:25" x14ac:dyDescent="0.25">
      <c r="A436" s="29">
        <v>42633</v>
      </c>
      <c r="B436" s="30">
        <v>0</v>
      </c>
      <c r="C436" s="30">
        <v>0.19</v>
      </c>
      <c r="D436" s="30">
        <v>0.08</v>
      </c>
      <c r="E436" s="30">
        <v>7.0000000000000007E-2</v>
      </c>
      <c r="F436" s="30">
        <v>-0.16</v>
      </c>
      <c r="G436" s="30">
        <v>-0.35</v>
      </c>
      <c r="H436" s="30">
        <v>0.03</v>
      </c>
      <c r="K436" s="28">
        <f t="shared" si="19"/>
        <v>7.0000000000000007E-2</v>
      </c>
      <c r="L436" s="28">
        <v>1</v>
      </c>
      <c r="M436" s="28">
        <f t="shared" si="20"/>
        <v>0</v>
      </c>
      <c r="N436" s="28">
        <f t="shared" si="20"/>
        <v>0.19</v>
      </c>
      <c r="O436" s="28">
        <f t="shared" si="20"/>
        <v>0.08</v>
      </c>
      <c r="X436" s="28">
        <v>7.8983494648017322E-2</v>
      </c>
      <c r="Y436" s="28">
        <f t="shared" si="21"/>
        <v>-8.983494648017315E-3</v>
      </c>
    </row>
    <row r="437" spans="1:25" x14ac:dyDescent="0.25">
      <c r="A437" s="29">
        <v>42634</v>
      </c>
      <c r="B437" s="30">
        <v>1.1200000000000001</v>
      </c>
      <c r="C437" s="30">
        <v>0.88</v>
      </c>
      <c r="D437" s="30">
        <v>0.99</v>
      </c>
      <c r="E437" s="30">
        <v>1.05</v>
      </c>
      <c r="F437" s="30">
        <v>1.01</v>
      </c>
      <c r="G437" s="30">
        <v>1.52</v>
      </c>
      <c r="H437" s="30">
        <v>1.1200000000000001</v>
      </c>
      <c r="K437" s="28">
        <f t="shared" si="19"/>
        <v>1.05</v>
      </c>
      <c r="L437" s="28">
        <v>1</v>
      </c>
      <c r="M437" s="28">
        <f t="shared" si="20"/>
        <v>1.1200000000000001</v>
      </c>
      <c r="N437" s="28">
        <f t="shared" si="20"/>
        <v>0.88</v>
      </c>
      <c r="O437" s="28">
        <f t="shared" si="20"/>
        <v>0.99</v>
      </c>
      <c r="X437" s="28">
        <v>1.0064816729351207</v>
      </c>
      <c r="Y437" s="28">
        <f t="shared" si="21"/>
        <v>4.3518327064879347E-2</v>
      </c>
    </row>
    <row r="438" spans="1:25" x14ac:dyDescent="0.25">
      <c r="A438" s="29">
        <v>42635</v>
      </c>
      <c r="B438" s="30">
        <v>0.63</v>
      </c>
      <c r="C438" s="30">
        <v>0.76</v>
      </c>
      <c r="D438" s="30">
        <v>0.55000000000000004</v>
      </c>
      <c r="E438" s="30">
        <v>0.85</v>
      </c>
      <c r="F438" s="30">
        <v>0.79</v>
      </c>
      <c r="G438" s="30">
        <v>0.91</v>
      </c>
      <c r="H438" s="30">
        <v>0.56999999999999995</v>
      </c>
      <c r="K438" s="28">
        <f t="shared" si="19"/>
        <v>0.85</v>
      </c>
      <c r="L438" s="28">
        <v>1</v>
      </c>
      <c r="M438" s="28">
        <f t="shared" si="20"/>
        <v>0.63</v>
      </c>
      <c r="N438" s="28">
        <f t="shared" si="20"/>
        <v>0.76</v>
      </c>
      <c r="O438" s="28">
        <f t="shared" si="20"/>
        <v>0.55000000000000004</v>
      </c>
      <c r="X438" s="28">
        <v>0.69308424214534847</v>
      </c>
      <c r="Y438" s="28">
        <f t="shared" si="21"/>
        <v>0.15691575785465151</v>
      </c>
    </row>
    <row r="439" spans="1:25" x14ac:dyDescent="0.25">
      <c r="A439" s="29">
        <v>42636</v>
      </c>
      <c r="B439" s="30">
        <v>-0.55000000000000004</v>
      </c>
      <c r="C439" s="30">
        <v>-0.56999999999999995</v>
      </c>
      <c r="D439" s="30">
        <v>-0.43</v>
      </c>
      <c r="E439" s="30">
        <v>-0.45</v>
      </c>
      <c r="F439" s="30">
        <v>-0.47</v>
      </c>
      <c r="G439" s="30">
        <v>-1.04</v>
      </c>
      <c r="H439" s="30">
        <v>-0.5</v>
      </c>
      <c r="K439" s="28">
        <f t="shared" si="19"/>
        <v>-0.45</v>
      </c>
      <c r="L439" s="28">
        <v>1</v>
      </c>
      <c r="M439" s="28">
        <f t="shared" si="20"/>
        <v>-0.55000000000000004</v>
      </c>
      <c r="N439" s="28">
        <f t="shared" si="20"/>
        <v>-0.56999999999999995</v>
      </c>
      <c r="O439" s="28">
        <f t="shared" si="20"/>
        <v>-0.43</v>
      </c>
      <c r="X439" s="28">
        <v>-0.57023698759533814</v>
      </c>
      <c r="Y439" s="28">
        <f t="shared" si="21"/>
        <v>0.12023698759533813</v>
      </c>
    </row>
    <row r="440" spans="1:25" x14ac:dyDescent="0.25">
      <c r="A440" s="29">
        <v>42639</v>
      </c>
      <c r="B440" s="30">
        <v>-0.81</v>
      </c>
      <c r="C440" s="30">
        <v>-0.91</v>
      </c>
      <c r="D440" s="30">
        <v>-0.9</v>
      </c>
      <c r="E440" s="30">
        <v>-0.84</v>
      </c>
      <c r="F440" s="30">
        <v>-0.84</v>
      </c>
      <c r="G440" s="30">
        <v>-0.73</v>
      </c>
      <c r="H440" s="30">
        <v>-0.95</v>
      </c>
      <c r="K440" s="28">
        <f t="shared" si="19"/>
        <v>-0.84</v>
      </c>
      <c r="L440" s="28">
        <v>1</v>
      </c>
      <c r="M440" s="28">
        <f t="shared" si="20"/>
        <v>-0.81</v>
      </c>
      <c r="N440" s="28">
        <f t="shared" si="20"/>
        <v>-0.91</v>
      </c>
      <c r="O440" s="28">
        <f t="shared" si="20"/>
        <v>-0.9</v>
      </c>
      <c r="X440" s="28">
        <v>-0.83906358715264728</v>
      </c>
      <c r="Y440" s="28">
        <f t="shared" si="21"/>
        <v>-9.364128473526856E-4</v>
      </c>
    </row>
    <row r="441" spans="1:25" x14ac:dyDescent="0.25">
      <c r="A441" s="29">
        <v>42640</v>
      </c>
      <c r="B441" s="30">
        <v>0.62</v>
      </c>
      <c r="C441" s="30">
        <v>0.73</v>
      </c>
      <c r="D441" s="30">
        <v>0.28000000000000003</v>
      </c>
      <c r="E441" s="30">
        <v>0.79</v>
      </c>
      <c r="F441" s="30">
        <v>0.21</v>
      </c>
      <c r="G441" s="30">
        <v>0.18</v>
      </c>
      <c r="H441" s="30">
        <v>0.56999999999999995</v>
      </c>
      <c r="K441" s="28">
        <f t="shared" si="19"/>
        <v>0.79</v>
      </c>
      <c r="L441" s="28">
        <v>1</v>
      </c>
      <c r="M441" s="28">
        <f t="shared" si="20"/>
        <v>0.62</v>
      </c>
      <c r="N441" s="28">
        <f t="shared" si="20"/>
        <v>0.73</v>
      </c>
      <c r="O441" s="28">
        <f t="shared" si="20"/>
        <v>0.28000000000000003</v>
      </c>
      <c r="X441" s="28">
        <v>0.70638726668328999</v>
      </c>
      <c r="Y441" s="28">
        <f t="shared" si="21"/>
        <v>8.3612733316710042E-2</v>
      </c>
    </row>
    <row r="442" spans="1:25" x14ac:dyDescent="0.25">
      <c r="A442" s="29">
        <v>42641</v>
      </c>
      <c r="B442" s="30">
        <v>0.5</v>
      </c>
      <c r="C442" s="30">
        <v>0.38</v>
      </c>
      <c r="D442" s="30">
        <v>0.86</v>
      </c>
      <c r="E442" s="30">
        <v>0.26</v>
      </c>
      <c r="F442" s="30">
        <v>0.42</v>
      </c>
      <c r="G442" s="30">
        <v>1.33</v>
      </c>
      <c r="H442" s="30">
        <v>0.73</v>
      </c>
      <c r="K442" s="28">
        <f t="shared" si="19"/>
        <v>0.26</v>
      </c>
      <c r="L442" s="28">
        <v>1</v>
      </c>
      <c r="M442" s="28">
        <f t="shared" si="20"/>
        <v>0.5</v>
      </c>
      <c r="N442" s="28">
        <f t="shared" si="20"/>
        <v>0.38</v>
      </c>
      <c r="O442" s="28">
        <f t="shared" si="20"/>
        <v>0.86</v>
      </c>
      <c r="X442" s="28">
        <v>0.38941376335139782</v>
      </c>
      <c r="Y442" s="28">
        <f t="shared" si="21"/>
        <v>-0.12941376335139781</v>
      </c>
    </row>
    <row r="443" spans="1:25" x14ac:dyDescent="0.25">
      <c r="A443" s="29">
        <v>42642</v>
      </c>
      <c r="B443" s="30">
        <v>-0.9</v>
      </c>
      <c r="C443" s="30">
        <v>-0.98</v>
      </c>
      <c r="D443" s="30">
        <v>-0.78</v>
      </c>
      <c r="E443" s="30">
        <v>-0.97</v>
      </c>
      <c r="F443" s="30">
        <v>-0.69</v>
      </c>
      <c r="G443" s="30">
        <v>-0.66</v>
      </c>
      <c r="H443" s="30">
        <v>-0.97</v>
      </c>
      <c r="K443" s="28">
        <f t="shared" si="19"/>
        <v>-0.97</v>
      </c>
      <c r="L443" s="28">
        <v>1</v>
      </c>
      <c r="M443" s="28">
        <f t="shared" si="20"/>
        <v>-0.9</v>
      </c>
      <c r="N443" s="28">
        <f t="shared" si="20"/>
        <v>-0.98</v>
      </c>
      <c r="O443" s="28">
        <f t="shared" si="20"/>
        <v>-0.78</v>
      </c>
      <c r="X443" s="28">
        <v>-0.94490262393644209</v>
      </c>
      <c r="Y443" s="28">
        <f t="shared" si="21"/>
        <v>-2.5097376063557886E-2</v>
      </c>
    </row>
    <row r="444" spans="1:25" x14ac:dyDescent="0.25">
      <c r="A444" s="29">
        <v>42643</v>
      </c>
      <c r="B444" s="30">
        <v>0.75</v>
      </c>
      <c r="C444" s="30">
        <v>0.65</v>
      </c>
      <c r="D444" s="30">
        <v>0.98</v>
      </c>
      <c r="E444" s="30">
        <v>0.65</v>
      </c>
      <c r="F444" s="30">
        <v>0.53</v>
      </c>
      <c r="G444" s="30">
        <v>0.94</v>
      </c>
      <c r="H444" s="30">
        <v>0.64</v>
      </c>
      <c r="K444" s="28">
        <f t="shared" si="19"/>
        <v>0.65</v>
      </c>
      <c r="L444" s="28">
        <v>1</v>
      </c>
      <c r="M444" s="28">
        <f t="shared" si="20"/>
        <v>0.75</v>
      </c>
      <c r="N444" s="28">
        <f t="shared" si="20"/>
        <v>0.65</v>
      </c>
      <c r="O444" s="28">
        <f t="shared" si="20"/>
        <v>0.98</v>
      </c>
      <c r="X444" s="28">
        <v>0.6624677321309308</v>
      </c>
      <c r="Y444" s="28">
        <f t="shared" si="21"/>
        <v>-1.2467732130930775E-2</v>
      </c>
    </row>
    <row r="445" spans="1:25" x14ac:dyDescent="0.25">
      <c r="A445" s="29">
        <v>42646</v>
      </c>
      <c r="B445" s="30">
        <v>-0.24</v>
      </c>
      <c r="C445" s="30">
        <v>-0.23</v>
      </c>
      <c r="D445" s="30">
        <v>-0.43</v>
      </c>
      <c r="E445" s="30">
        <v>-0.26</v>
      </c>
      <c r="F445" s="30">
        <v>-0.37</v>
      </c>
      <c r="G445" s="30">
        <v>-0.28000000000000003</v>
      </c>
      <c r="H445" s="30">
        <v>-0.25</v>
      </c>
      <c r="K445" s="28">
        <f t="shared" si="19"/>
        <v>-0.26</v>
      </c>
      <c r="L445" s="28">
        <v>1</v>
      </c>
      <c r="M445" s="28">
        <f t="shared" si="20"/>
        <v>-0.24</v>
      </c>
      <c r="N445" s="28">
        <f t="shared" si="20"/>
        <v>-0.23</v>
      </c>
      <c r="O445" s="28">
        <f t="shared" si="20"/>
        <v>-0.43</v>
      </c>
      <c r="X445" s="28">
        <v>-0.21040773351523026</v>
      </c>
      <c r="Y445" s="28">
        <f t="shared" si="21"/>
        <v>-4.9592266484769748E-2</v>
      </c>
    </row>
    <row r="446" spans="1:25" x14ac:dyDescent="0.25">
      <c r="A446" s="29">
        <v>42647</v>
      </c>
      <c r="B446" s="30">
        <v>-0.51</v>
      </c>
      <c r="C446" s="30">
        <v>-0.5</v>
      </c>
      <c r="D446" s="30">
        <v>-0.74</v>
      </c>
      <c r="E446" s="30">
        <v>-0.39</v>
      </c>
      <c r="F446" s="30">
        <v>-0.53</v>
      </c>
      <c r="G446" s="30">
        <v>-0.69</v>
      </c>
      <c r="H446" s="30">
        <v>-0.63</v>
      </c>
      <c r="K446" s="28">
        <f t="shared" si="19"/>
        <v>-0.39</v>
      </c>
      <c r="L446" s="28">
        <v>1</v>
      </c>
      <c r="M446" s="28">
        <f t="shared" si="20"/>
        <v>-0.51</v>
      </c>
      <c r="N446" s="28">
        <f t="shared" si="20"/>
        <v>-0.5</v>
      </c>
      <c r="O446" s="28">
        <f t="shared" si="20"/>
        <v>-0.74</v>
      </c>
      <c r="X446" s="28">
        <v>-0.47222693436943702</v>
      </c>
      <c r="Y446" s="28">
        <f t="shared" si="21"/>
        <v>8.222693436943701E-2</v>
      </c>
    </row>
    <row r="447" spans="1:25" x14ac:dyDescent="0.25">
      <c r="A447" s="29">
        <v>42648</v>
      </c>
      <c r="B447" s="30">
        <v>0.44</v>
      </c>
      <c r="C447" s="30">
        <v>0.19</v>
      </c>
      <c r="D447" s="30">
        <v>1.06</v>
      </c>
      <c r="E447" s="30">
        <v>0.39</v>
      </c>
      <c r="F447" s="30">
        <v>0.21</v>
      </c>
      <c r="G447" s="30">
        <v>0.8</v>
      </c>
      <c r="H447" s="30">
        <v>0.48</v>
      </c>
      <c r="K447" s="28">
        <f t="shared" si="19"/>
        <v>0.39</v>
      </c>
      <c r="L447" s="28">
        <v>1</v>
      </c>
      <c r="M447" s="28">
        <f t="shared" si="20"/>
        <v>0.44</v>
      </c>
      <c r="N447" s="28">
        <f t="shared" si="20"/>
        <v>0.19</v>
      </c>
      <c r="O447" s="28">
        <f t="shared" si="20"/>
        <v>1.06</v>
      </c>
      <c r="X447" s="28">
        <v>0.23508488375704889</v>
      </c>
      <c r="Y447" s="28">
        <f t="shared" si="21"/>
        <v>0.15491511624295112</v>
      </c>
    </row>
    <row r="448" spans="1:25" x14ac:dyDescent="0.25">
      <c r="A448" s="29">
        <v>42649</v>
      </c>
      <c r="B448" s="30">
        <v>7.0000000000000007E-2</v>
      </c>
      <c r="C448" s="30">
        <v>0.11</v>
      </c>
      <c r="D448" s="30">
        <v>-0.16</v>
      </c>
      <c r="E448" s="30">
        <v>7.0000000000000007E-2</v>
      </c>
      <c r="F448" s="30">
        <v>-0.16</v>
      </c>
      <c r="G448" s="30">
        <v>-0.14000000000000001</v>
      </c>
      <c r="H448" s="30">
        <v>0.03</v>
      </c>
      <c r="K448" s="28">
        <f t="shared" si="19"/>
        <v>7.0000000000000007E-2</v>
      </c>
      <c r="L448" s="28">
        <v>1</v>
      </c>
      <c r="M448" s="28">
        <f t="shared" si="20"/>
        <v>7.0000000000000007E-2</v>
      </c>
      <c r="N448" s="28">
        <f t="shared" si="20"/>
        <v>0.11</v>
      </c>
      <c r="O448" s="28">
        <f t="shared" si="20"/>
        <v>-0.16</v>
      </c>
      <c r="X448" s="28">
        <v>0.1153959278974165</v>
      </c>
      <c r="Y448" s="28">
        <f t="shared" si="21"/>
        <v>-4.5395927897416491E-2</v>
      </c>
    </row>
    <row r="449" spans="1:25" x14ac:dyDescent="0.25">
      <c r="A449" s="29">
        <v>42650</v>
      </c>
      <c r="B449" s="30">
        <v>-0.34</v>
      </c>
      <c r="C449" s="30">
        <v>-0.31</v>
      </c>
      <c r="D449" s="30">
        <v>-0.23</v>
      </c>
      <c r="E449" s="30">
        <v>-0.39</v>
      </c>
      <c r="F449" s="30">
        <v>-0.32</v>
      </c>
      <c r="G449" s="30">
        <v>-0.45</v>
      </c>
      <c r="H449" s="30">
        <v>-0.28999999999999998</v>
      </c>
      <c r="K449" s="28">
        <f t="shared" si="19"/>
        <v>-0.39</v>
      </c>
      <c r="L449" s="28">
        <v>1</v>
      </c>
      <c r="M449" s="28">
        <f t="shared" si="20"/>
        <v>-0.34</v>
      </c>
      <c r="N449" s="28">
        <f t="shared" si="20"/>
        <v>-0.31</v>
      </c>
      <c r="O449" s="28">
        <f t="shared" si="20"/>
        <v>-0.23</v>
      </c>
      <c r="X449" s="28">
        <v>-0.33747233931401338</v>
      </c>
      <c r="Y449" s="28">
        <f t="shared" si="21"/>
        <v>-5.2527660685986632E-2</v>
      </c>
    </row>
    <row r="450" spans="1:25" x14ac:dyDescent="0.25">
      <c r="A450" s="29">
        <v>42653</v>
      </c>
      <c r="B450" s="30">
        <v>0.52</v>
      </c>
      <c r="C450" s="30">
        <v>0.38</v>
      </c>
      <c r="D450" s="30">
        <v>0.47</v>
      </c>
      <c r="E450" s="30">
        <v>0.39</v>
      </c>
      <c r="F450" s="30">
        <v>0.32</v>
      </c>
      <c r="G450" s="30">
        <v>0.66</v>
      </c>
      <c r="H450" s="30">
        <v>0.28999999999999998</v>
      </c>
      <c r="K450" s="28">
        <f t="shared" si="19"/>
        <v>0.39</v>
      </c>
      <c r="L450" s="28">
        <v>1</v>
      </c>
      <c r="M450" s="28">
        <f t="shared" si="20"/>
        <v>0.52</v>
      </c>
      <c r="N450" s="28">
        <f t="shared" si="20"/>
        <v>0.38</v>
      </c>
      <c r="O450" s="28">
        <f t="shared" si="20"/>
        <v>0.47</v>
      </c>
      <c r="X450" s="28">
        <v>0.45127100930432151</v>
      </c>
      <c r="Y450" s="28">
        <f t="shared" si="21"/>
        <v>-6.12710093043215E-2</v>
      </c>
    </row>
    <row r="451" spans="1:25" x14ac:dyDescent="0.25">
      <c r="A451" s="29">
        <v>42654</v>
      </c>
      <c r="B451" s="30">
        <v>-1.26</v>
      </c>
      <c r="C451" s="30">
        <v>-1.26</v>
      </c>
      <c r="D451" s="30">
        <v>-1.21</v>
      </c>
      <c r="E451" s="30">
        <v>-1.17</v>
      </c>
      <c r="F451" s="30">
        <v>-0.85</v>
      </c>
      <c r="G451" s="30">
        <v>-1.31</v>
      </c>
      <c r="H451" s="30">
        <v>-1.1399999999999999</v>
      </c>
      <c r="K451" s="28">
        <f t="shared" ref="K451:K514" si="22">E451</f>
        <v>-1.17</v>
      </c>
      <c r="L451" s="28">
        <v>1</v>
      </c>
      <c r="M451" s="28">
        <f t="shared" ref="M451:O514" si="23">B451</f>
        <v>-1.26</v>
      </c>
      <c r="N451" s="28">
        <f t="shared" si="23"/>
        <v>-1.26</v>
      </c>
      <c r="O451" s="28">
        <f t="shared" si="23"/>
        <v>-1.21</v>
      </c>
      <c r="X451" s="28">
        <v>-1.2535799217109187</v>
      </c>
      <c r="Y451" s="28">
        <f t="shared" ref="Y451:Y514" si="24">K451-X451</f>
        <v>8.357992171091877E-2</v>
      </c>
    </row>
    <row r="452" spans="1:25" x14ac:dyDescent="0.25">
      <c r="A452" s="29">
        <v>42655</v>
      </c>
      <c r="B452" s="30">
        <v>0.13</v>
      </c>
      <c r="C452" s="30">
        <v>0.27</v>
      </c>
      <c r="D452" s="30">
        <v>0</v>
      </c>
      <c r="E452" s="30">
        <v>0.2</v>
      </c>
      <c r="F452" s="30">
        <v>0.21</v>
      </c>
      <c r="G452" s="30">
        <v>-0.04</v>
      </c>
      <c r="H452" s="30">
        <v>0.06</v>
      </c>
      <c r="K452" s="28">
        <f t="shared" si="22"/>
        <v>0.2</v>
      </c>
      <c r="L452" s="28">
        <v>1</v>
      </c>
      <c r="M452" s="28">
        <f t="shared" si="23"/>
        <v>0.13</v>
      </c>
      <c r="N452" s="28">
        <f t="shared" si="23"/>
        <v>0.27</v>
      </c>
      <c r="O452" s="28">
        <f t="shared" si="23"/>
        <v>0</v>
      </c>
      <c r="X452" s="28">
        <v>0.20998936630003751</v>
      </c>
      <c r="Y452" s="28">
        <f t="shared" si="24"/>
        <v>-9.9893663000374944E-3</v>
      </c>
    </row>
    <row r="453" spans="1:25" x14ac:dyDescent="0.25">
      <c r="A453" s="29">
        <v>42656</v>
      </c>
      <c r="B453" s="30">
        <v>-0.33</v>
      </c>
      <c r="C453" s="30">
        <v>-0.46</v>
      </c>
      <c r="D453" s="30">
        <v>-0.28000000000000003</v>
      </c>
      <c r="E453" s="30">
        <v>-0.33</v>
      </c>
      <c r="F453" s="30">
        <v>-0.11</v>
      </c>
      <c r="G453" s="30">
        <v>-0.42</v>
      </c>
      <c r="H453" s="30">
        <v>-0.22</v>
      </c>
      <c r="K453" s="28">
        <f t="shared" si="22"/>
        <v>-0.33</v>
      </c>
      <c r="L453" s="28">
        <v>1</v>
      </c>
      <c r="M453" s="28">
        <f t="shared" si="23"/>
        <v>-0.33</v>
      </c>
      <c r="N453" s="28">
        <f t="shared" si="23"/>
        <v>-0.46</v>
      </c>
      <c r="O453" s="28">
        <f t="shared" si="23"/>
        <v>-0.28000000000000003</v>
      </c>
      <c r="X453" s="28">
        <v>-0.39665664131601241</v>
      </c>
      <c r="Y453" s="28">
        <f t="shared" si="24"/>
        <v>6.6656641316012399E-2</v>
      </c>
    </row>
    <row r="454" spans="1:25" x14ac:dyDescent="0.25">
      <c r="A454" s="29">
        <v>42657</v>
      </c>
      <c r="B454" s="30">
        <v>0.05</v>
      </c>
      <c r="C454" s="30">
        <v>0.23</v>
      </c>
      <c r="D454" s="30">
        <v>0</v>
      </c>
      <c r="E454" s="30">
        <v>-7.0000000000000007E-2</v>
      </c>
      <c r="F454" s="30">
        <v>0</v>
      </c>
      <c r="G454" s="30">
        <v>-0.25</v>
      </c>
      <c r="H454" s="30">
        <v>0.03</v>
      </c>
      <c r="K454" s="28">
        <f t="shared" si="22"/>
        <v>-7.0000000000000007E-2</v>
      </c>
      <c r="L454" s="28">
        <v>1</v>
      </c>
      <c r="M454" s="28">
        <f t="shared" si="23"/>
        <v>0.05</v>
      </c>
      <c r="N454" s="28">
        <f t="shared" si="23"/>
        <v>0.23</v>
      </c>
      <c r="O454" s="28">
        <f t="shared" si="23"/>
        <v>0</v>
      </c>
      <c r="X454" s="28">
        <v>0.13999538327574509</v>
      </c>
      <c r="Y454" s="28">
        <f t="shared" si="24"/>
        <v>-0.2099953832757451</v>
      </c>
    </row>
    <row r="455" spans="1:25" x14ac:dyDescent="0.25">
      <c r="A455" s="29">
        <v>42660</v>
      </c>
      <c r="B455" s="30">
        <v>-0.35</v>
      </c>
      <c r="C455" s="30">
        <v>-0.46</v>
      </c>
      <c r="D455" s="30">
        <v>-0.28000000000000003</v>
      </c>
      <c r="E455" s="30">
        <v>-0.33</v>
      </c>
      <c r="F455" s="30">
        <v>-0.16</v>
      </c>
      <c r="G455" s="30">
        <v>-0.32</v>
      </c>
      <c r="H455" s="30">
        <v>-0.16</v>
      </c>
      <c r="K455" s="28">
        <f t="shared" si="22"/>
        <v>-0.33</v>
      </c>
      <c r="L455" s="28">
        <v>1</v>
      </c>
      <c r="M455" s="28">
        <f t="shared" si="23"/>
        <v>-0.35</v>
      </c>
      <c r="N455" s="28">
        <f t="shared" si="23"/>
        <v>-0.46</v>
      </c>
      <c r="O455" s="28">
        <f t="shared" si="23"/>
        <v>-0.28000000000000003</v>
      </c>
      <c r="X455" s="28">
        <v>-0.40936580897149222</v>
      </c>
      <c r="Y455" s="28">
        <f t="shared" si="24"/>
        <v>7.9365808971492202E-2</v>
      </c>
    </row>
    <row r="456" spans="1:25" x14ac:dyDescent="0.25">
      <c r="A456" s="29">
        <v>42661</v>
      </c>
      <c r="B456" s="30">
        <v>0.63</v>
      </c>
      <c r="C456" s="30">
        <v>0.74</v>
      </c>
      <c r="D456" s="30">
        <v>0.47</v>
      </c>
      <c r="E456" s="30">
        <v>0.66</v>
      </c>
      <c r="F456" s="30">
        <v>0.64</v>
      </c>
      <c r="G456" s="30">
        <v>0.71</v>
      </c>
      <c r="H456" s="30">
        <v>0.45</v>
      </c>
      <c r="K456" s="28">
        <f t="shared" si="22"/>
        <v>0.66</v>
      </c>
      <c r="L456" s="28">
        <v>1</v>
      </c>
      <c r="M456" s="28">
        <f t="shared" si="23"/>
        <v>0.63</v>
      </c>
      <c r="N456" s="28">
        <f t="shared" si="23"/>
        <v>0.74</v>
      </c>
      <c r="O456" s="28">
        <f t="shared" si="23"/>
        <v>0.47</v>
      </c>
      <c r="X456" s="28">
        <v>0.69358724303081709</v>
      </c>
      <c r="Y456" s="28">
        <f t="shared" si="24"/>
        <v>-3.358724303081706E-2</v>
      </c>
    </row>
    <row r="457" spans="1:25" x14ac:dyDescent="0.25">
      <c r="A457" s="29">
        <v>42662</v>
      </c>
      <c r="B457" s="30">
        <v>0.27</v>
      </c>
      <c r="C457" s="30">
        <v>0.12</v>
      </c>
      <c r="D457" s="30">
        <v>0.43</v>
      </c>
      <c r="E457" s="30">
        <v>0.2</v>
      </c>
      <c r="F457" s="30">
        <v>0.21</v>
      </c>
      <c r="G457" s="30">
        <v>0.7</v>
      </c>
      <c r="H457" s="30">
        <v>0.03</v>
      </c>
      <c r="K457" s="28">
        <f t="shared" si="22"/>
        <v>0.2</v>
      </c>
      <c r="L457" s="28">
        <v>1</v>
      </c>
      <c r="M457" s="28">
        <f t="shared" si="23"/>
        <v>0.27</v>
      </c>
      <c r="N457" s="28">
        <f t="shared" si="23"/>
        <v>0.12</v>
      </c>
      <c r="O457" s="28">
        <f t="shared" si="23"/>
        <v>0.43</v>
      </c>
      <c r="X457" s="28">
        <v>0.17292471153872671</v>
      </c>
      <c r="Y457" s="28">
        <f t="shared" si="24"/>
        <v>2.70752884612733E-2</v>
      </c>
    </row>
    <row r="458" spans="1:25" x14ac:dyDescent="0.25">
      <c r="A458" s="29">
        <v>42663</v>
      </c>
      <c r="B458" s="30">
        <v>-0.19</v>
      </c>
      <c r="C458" s="30">
        <v>-0.12</v>
      </c>
      <c r="D458" s="30">
        <v>-0.24</v>
      </c>
      <c r="E458" s="30">
        <v>-0.26</v>
      </c>
      <c r="F458" s="30">
        <v>0.05</v>
      </c>
      <c r="G458" s="30">
        <v>-0.14000000000000001</v>
      </c>
      <c r="H458" s="30">
        <v>-0.28999999999999998</v>
      </c>
      <c r="K458" s="28">
        <f t="shared" si="22"/>
        <v>-0.26</v>
      </c>
      <c r="L458" s="28">
        <v>1</v>
      </c>
      <c r="M458" s="28">
        <f t="shared" si="23"/>
        <v>-0.19</v>
      </c>
      <c r="N458" s="28">
        <f t="shared" si="23"/>
        <v>-0.12</v>
      </c>
      <c r="O458" s="28">
        <f t="shared" si="23"/>
        <v>-0.24</v>
      </c>
      <c r="X458" s="28">
        <v>-0.14989614085081102</v>
      </c>
      <c r="Y458" s="28">
        <f t="shared" si="24"/>
        <v>-0.11010385914918899</v>
      </c>
    </row>
    <row r="459" spans="1:25" x14ac:dyDescent="0.25">
      <c r="A459" s="29">
        <v>42664</v>
      </c>
      <c r="B459" s="30">
        <v>0.05</v>
      </c>
      <c r="C459" s="30">
        <v>0.27</v>
      </c>
      <c r="D459" s="30">
        <v>-0.2</v>
      </c>
      <c r="E459" s="30">
        <v>0.2</v>
      </c>
      <c r="F459" s="30">
        <v>-0.11</v>
      </c>
      <c r="G459" s="30">
        <v>0.31</v>
      </c>
      <c r="H459" s="30">
        <v>-0.03</v>
      </c>
      <c r="K459" s="28">
        <f t="shared" si="22"/>
        <v>0.2</v>
      </c>
      <c r="L459" s="28">
        <v>1</v>
      </c>
      <c r="M459" s="28">
        <f t="shared" si="23"/>
        <v>0.05</v>
      </c>
      <c r="N459" s="28">
        <f t="shared" si="23"/>
        <v>0.27</v>
      </c>
      <c r="O459" s="28">
        <f t="shared" si="23"/>
        <v>-0.2</v>
      </c>
      <c r="X459" s="28">
        <v>0.18435683839475592</v>
      </c>
      <c r="Y459" s="28">
        <f t="shared" si="24"/>
        <v>1.5643161605244094E-2</v>
      </c>
    </row>
    <row r="460" spans="1:25" x14ac:dyDescent="0.25">
      <c r="A460" s="29">
        <v>42667</v>
      </c>
      <c r="B460" s="30">
        <v>0.43</v>
      </c>
      <c r="C460" s="30">
        <v>0.77</v>
      </c>
      <c r="D460" s="30">
        <v>0.12</v>
      </c>
      <c r="E460" s="30">
        <v>0.72</v>
      </c>
      <c r="F460" s="30">
        <v>0.11</v>
      </c>
      <c r="G460" s="30">
        <v>7.0000000000000007E-2</v>
      </c>
      <c r="H460" s="30">
        <v>0.26</v>
      </c>
      <c r="K460" s="28">
        <f t="shared" si="22"/>
        <v>0.72</v>
      </c>
      <c r="L460" s="28">
        <v>1</v>
      </c>
      <c r="M460" s="28">
        <f t="shared" si="23"/>
        <v>0.43</v>
      </c>
      <c r="N460" s="28">
        <f t="shared" si="23"/>
        <v>0.77</v>
      </c>
      <c r="O460" s="28">
        <f t="shared" si="23"/>
        <v>0.12</v>
      </c>
      <c r="X460" s="28">
        <v>0.62497080053191434</v>
      </c>
      <c r="Y460" s="28">
        <f t="shared" si="24"/>
        <v>9.5029199468085634E-2</v>
      </c>
    </row>
    <row r="461" spans="1:25" x14ac:dyDescent="0.25">
      <c r="A461" s="29">
        <v>42668</v>
      </c>
      <c r="B461" s="30">
        <v>-0.34</v>
      </c>
      <c r="C461" s="30">
        <v>-0.56999999999999995</v>
      </c>
      <c r="D461" s="30">
        <v>0.08</v>
      </c>
      <c r="E461" s="30">
        <v>-0.59</v>
      </c>
      <c r="F461" s="30">
        <v>0.05</v>
      </c>
      <c r="G461" s="30">
        <v>-0.56000000000000005</v>
      </c>
      <c r="H461" s="30">
        <v>-0.22</v>
      </c>
      <c r="K461" s="28">
        <f t="shared" si="22"/>
        <v>-0.59</v>
      </c>
      <c r="L461" s="28">
        <v>1</v>
      </c>
      <c r="M461" s="28">
        <f t="shared" si="23"/>
        <v>-0.34</v>
      </c>
      <c r="N461" s="28">
        <f t="shared" si="23"/>
        <v>-0.56999999999999995</v>
      </c>
      <c r="O461" s="28">
        <f t="shared" si="23"/>
        <v>0.08</v>
      </c>
      <c r="X461" s="28">
        <v>-0.50106129114022613</v>
      </c>
      <c r="Y461" s="28">
        <f t="shared" si="24"/>
        <v>-8.8938708859773841E-2</v>
      </c>
    </row>
    <row r="462" spans="1:25" x14ac:dyDescent="0.25">
      <c r="A462" s="29">
        <v>42669</v>
      </c>
      <c r="B462" s="30">
        <v>-0.2</v>
      </c>
      <c r="C462" s="30">
        <v>-0.5</v>
      </c>
      <c r="D462" s="30">
        <v>0.04</v>
      </c>
      <c r="E462" s="30">
        <v>-0.33</v>
      </c>
      <c r="F462" s="30">
        <v>0</v>
      </c>
      <c r="G462" s="30">
        <v>-0.11</v>
      </c>
      <c r="H462" s="30">
        <v>0.03</v>
      </c>
      <c r="K462" s="28">
        <f t="shared" si="22"/>
        <v>-0.33</v>
      </c>
      <c r="L462" s="28">
        <v>1</v>
      </c>
      <c r="M462" s="28">
        <f t="shared" si="23"/>
        <v>-0.2</v>
      </c>
      <c r="N462" s="28">
        <f t="shared" si="23"/>
        <v>-0.5</v>
      </c>
      <c r="O462" s="28">
        <f t="shared" si="23"/>
        <v>0.04</v>
      </c>
      <c r="X462" s="28">
        <v>-0.3735309923043868</v>
      </c>
      <c r="Y462" s="28">
        <f t="shared" si="24"/>
        <v>4.3530992304386784E-2</v>
      </c>
    </row>
    <row r="463" spans="1:25" x14ac:dyDescent="0.25">
      <c r="A463" s="29">
        <v>42670</v>
      </c>
      <c r="B463" s="30">
        <v>-0.27</v>
      </c>
      <c r="C463" s="30">
        <v>-0.46</v>
      </c>
      <c r="D463" s="30">
        <v>-0.12</v>
      </c>
      <c r="E463" s="30">
        <v>-0.4</v>
      </c>
      <c r="F463" s="30">
        <v>-0.27</v>
      </c>
      <c r="G463" s="30">
        <v>-0.53</v>
      </c>
      <c r="H463" s="30">
        <v>-0.1</v>
      </c>
      <c r="K463" s="28">
        <f t="shared" si="22"/>
        <v>-0.4</v>
      </c>
      <c r="L463" s="28">
        <v>1</v>
      </c>
      <c r="M463" s="28">
        <f t="shared" si="23"/>
        <v>-0.27</v>
      </c>
      <c r="N463" s="28">
        <f t="shared" si="23"/>
        <v>-0.46</v>
      </c>
      <c r="O463" s="28">
        <f t="shared" si="23"/>
        <v>-0.12</v>
      </c>
      <c r="X463" s="28">
        <v>-0.37869245252288308</v>
      </c>
      <c r="Y463" s="28">
        <f t="shared" si="24"/>
        <v>-2.1307547477116939E-2</v>
      </c>
    </row>
    <row r="464" spans="1:25" x14ac:dyDescent="0.25">
      <c r="A464" s="29">
        <v>42671</v>
      </c>
      <c r="B464" s="30">
        <v>-0.3</v>
      </c>
      <c r="C464" s="30">
        <v>-0.27</v>
      </c>
      <c r="D464" s="30">
        <v>-0.47</v>
      </c>
      <c r="E464" s="30">
        <v>-0.66</v>
      </c>
      <c r="F464" s="30">
        <v>0.21</v>
      </c>
      <c r="G464" s="30">
        <v>-0.04</v>
      </c>
      <c r="H464" s="30">
        <v>-0.1</v>
      </c>
      <c r="K464" s="28">
        <f t="shared" si="22"/>
        <v>-0.66</v>
      </c>
      <c r="L464" s="28">
        <v>1</v>
      </c>
      <c r="M464" s="28">
        <f t="shared" si="23"/>
        <v>-0.3</v>
      </c>
      <c r="N464" s="28">
        <f t="shared" si="23"/>
        <v>-0.27</v>
      </c>
      <c r="O464" s="28">
        <f t="shared" si="23"/>
        <v>-0.47</v>
      </c>
      <c r="X464" s="28">
        <v>-0.26265172034071521</v>
      </c>
      <c r="Y464" s="28">
        <f t="shared" si="24"/>
        <v>-0.39734827965928482</v>
      </c>
    </row>
    <row r="465" spans="1:25" x14ac:dyDescent="0.25">
      <c r="A465" s="29">
        <v>42674</v>
      </c>
      <c r="B465" s="30">
        <v>0</v>
      </c>
      <c r="C465" s="30">
        <v>-0.08</v>
      </c>
      <c r="D465" s="30">
        <v>0.08</v>
      </c>
      <c r="E465" s="30">
        <v>0.13</v>
      </c>
      <c r="F465" s="30">
        <v>0.27</v>
      </c>
      <c r="G465" s="30">
        <v>0.18</v>
      </c>
      <c r="H465" s="30">
        <v>0.03</v>
      </c>
      <c r="K465" s="28">
        <f t="shared" si="22"/>
        <v>0.13</v>
      </c>
      <c r="L465" s="28">
        <v>1</v>
      </c>
      <c r="M465" s="28">
        <f t="shared" si="23"/>
        <v>0</v>
      </c>
      <c r="N465" s="28">
        <f t="shared" si="23"/>
        <v>-0.08</v>
      </c>
      <c r="O465" s="28">
        <f t="shared" si="23"/>
        <v>0.08</v>
      </c>
      <c r="X465" s="28">
        <v>-5.0328364067999905E-2</v>
      </c>
      <c r="Y465" s="28">
        <f t="shared" si="24"/>
        <v>0.1803283640679999</v>
      </c>
    </row>
    <row r="466" spans="1:25" x14ac:dyDescent="0.25">
      <c r="A466" s="29">
        <v>42675</v>
      </c>
      <c r="B466" s="30">
        <v>-0.72</v>
      </c>
      <c r="C466" s="30">
        <v>-0.89</v>
      </c>
      <c r="D466" s="30">
        <v>-0.79</v>
      </c>
      <c r="E466" s="30">
        <v>-0.8</v>
      </c>
      <c r="F466" s="30">
        <v>-0.57999999999999996</v>
      </c>
      <c r="G466" s="30">
        <v>-0.39</v>
      </c>
      <c r="H466" s="30">
        <v>-0.67</v>
      </c>
      <c r="K466" s="28">
        <f t="shared" si="22"/>
        <v>-0.8</v>
      </c>
      <c r="L466" s="28">
        <v>1</v>
      </c>
      <c r="M466" s="28">
        <f t="shared" si="23"/>
        <v>-0.72</v>
      </c>
      <c r="N466" s="28">
        <f t="shared" si="23"/>
        <v>-0.89</v>
      </c>
      <c r="O466" s="28">
        <f t="shared" si="23"/>
        <v>-0.79</v>
      </c>
      <c r="X466" s="28">
        <v>-0.78615595499595226</v>
      </c>
      <c r="Y466" s="28">
        <f t="shared" si="24"/>
        <v>-1.3844045004047789E-2</v>
      </c>
    </row>
    <row r="467" spans="1:25" x14ac:dyDescent="0.25">
      <c r="A467" s="29">
        <v>42676</v>
      </c>
      <c r="B467" s="30">
        <v>-0.6</v>
      </c>
      <c r="C467" s="30">
        <v>-0.63</v>
      </c>
      <c r="D467" s="30">
        <v>-0.16</v>
      </c>
      <c r="E467" s="30">
        <v>-0.6</v>
      </c>
      <c r="F467" s="30">
        <v>-0.64</v>
      </c>
      <c r="G467" s="30">
        <v>-0.49</v>
      </c>
      <c r="H467" s="30">
        <v>-0.68</v>
      </c>
      <c r="K467" s="28">
        <f t="shared" si="22"/>
        <v>-0.6</v>
      </c>
      <c r="L467" s="28">
        <v>1</v>
      </c>
      <c r="M467" s="28">
        <f t="shared" si="23"/>
        <v>-0.6</v>
      </c>
      <c r="N467" s="28">
        <f t="shared" si="23"/>
        <v>-0.63</v>
      </c>
      <c r="O467" s="28">
        <f t="shared" si="23"/>
        <v>-0.16</v>
      </c>
      <c r="X467" s="28">
        <v>-0.66477146800505837</v>
      </c>
      <c r="Y467" s="28">
        <f t="shared" si="24"/>
        <v>6.4771468005058397E-2</v>
      </c>
    </row>
    <row r="468" spans="1:25" x14ac:dyDescent="0.25">
      <c r="A468" s="29">
        <v>42677</v>
      </c>
      <c r="B468" s="30">
        <v>-0.46</v>
      </c>
      <c r="C468" s="30">
        <v>-0.51</v>
      </c>
      <c r="D468" s="30">
        <v>-0.68</v>
      </c>
      <c r="E468" s="30">
        <v>-0.74</v>
      </c>
      <c r="F468" s="30">
        <v>-0.11</v>
      </c>
      <c r="G468" s="30">
        <v>0</v>
      </c>
      <c r="H468" s="30">
        <v>-0.16</v>
      </c>
      <c r="K468" s="28">
        <f t="shared" si="22"/>
        <v>-0.74</v>
      </c>
      <c r="L468" s="28">
        <v>1</v>
      </c>
      <c r="M468" s="28">
        <f t="shared" si="23"/>
        <v>-0.46</v>
      </c>
      <c r="N468" s="28">
        <f t="shared" si="23"/>
        <v>-0.51</v>
      </c>
      <c r="O468" s="28">
        <f t="shared" si="23"/>
        <v>-0.68</v>
      </c>
      <c r="X468" s="28">
        <v>-0.45280458614632191</v>
      </c>
      <c r="Y468" s="28">
        <f t="shared" si="24"/>
        <v>-0.28719541385367808</v>
      </c>
    </row>
    <row r="469" spans="1:25" x14ac:dyDescent="0.25">
      <c r="A469" s="29">
        <v>42678</v>
      </c>
      <c r="B469" s="30">
        <v>-0.11</v>
      </c>
      <c r="C469" s="30">
        <v>-0.2</v>
      </c>
      <c r="D469" s="30">
        <v>0.24</v>
      </c>
      <c r="E469" s="30">
        <v>-0.14000000000000001</v>
      </c>
      <c r="F469" s="30">
        <v>-0.32</v>
      </c>
      <c r="G469" s="30">
        <v>7.0000000000000007E-2</v>
      </c>
      <c r="H469" s="30">
        <v>-0.28999999999999998</v>
      </c>
      <c r="K469" s="28">
        <f t="shared" si="22"/>
        <v>-0.14000000000000001</v>
      </c>
      <c r="L469" s="28">
        <v>1</v>
      </c>
      <c r="M469" s="28">
        <f t="shared" si="23"/>
        <v>-0.11</v>
      </c>
      <c r="N469" s="28">
        <f t="shared" si="23"/>
        <v>-0.2</v>
      </c>
      <c r="O469" s="28">
        <f t="shared" si="23"/>
        <v>0.24</v>
      </c>
      <c r="X469" s="28">
        <v>-0.19786403755356832</v>
      </c>
      <c r="Y469" s="28">
        <f t="shared" si="24"/>
        <v>5.7864037553568309E-2</v>
      </c>
    </row>
    <row r="470" spans="1:25" x14ac:dyDescent="0.25">
      <c r="A470" s="29">
        <v>42681</v>
      </c>
      <c r="B470" s="30">
        <v>2.21</v>
      </c>
      <c r="C470" s="30">
        <v>2.2599999999999998</v>
      </c>
      <c r="D470" s="30">
        <v>2.04</v>
      </c>
      <c r="E470" s="30">
        <v>2.31</v>
      </c>
      <c r="F470" s="30">
        <v>1.62</v>
      </c>
      <c r="G470" s="30">
        <v>1.99</v>
      </c>
      <c r="H470" s="30">
        <v>2.0299999999999998</v>
      </c>
      <c r="K470" s="28">
        <f t="shared" si="22"/>
        <v>2.31</v>
      </c>
      <c r="L470" s="28">
        <v>1</v>
      </c>
      <c r="M470" s="28">
        <f t="shared" si="23"/>
        <v>2.21</v>
      </c>
      <c r="N470" s="28">
        <f t="shared" si="23"/>
        <v>2.2599999999999998</v>
      </c>
      <c r="O470" s="28">
        <f t="shared" si="23"/>
        <v>2.04</v>
      </c>
      <c r="X470" s="28">
        <v>2.2277368387782905</v>
      </c>
      <c r="Y470" s="28">
        <f t="shared" si="24"/>
        <v>8.2263161221709513E-2</v>
      </c>
    </row>
    <row r="471" spans="1:25" x14ac:dyDescent="0.25">
      <c r="A471" s="29">
        <v>42682</v>
      </c>
      <c r="B471" s="30">
        <v>0.45</v>
      </c>
      <c r="C471" s="30">
        <v>0.47</v>
      </c>
      <c r="D471" s="30">
        <v>0.31</v>
      </c>
      <c r="E471" s="30">
        <v>0.47</v>
      </c>
      <c r="F471" s="30">
        <v>0.64</v>
      </c>
      <c r="G471" s="30">
        <v>7.0000000000000007E-2</v>
      </c>
      <c r="H471" s="30">
        <v>0.38</v>
      </c>
      <c r="K471" s="28">
        <f t="shared" si="22"/>
        <v>0.47</v>
      </c>
      <c r="L471" s="28">
        <v>1</v>
      </c>
      <c r="M471" s="28">
        <f t="shared" si="23"/>
        <v>0.45</v>
      </c>
      <c r="N471" s="28">
        <f t="shared" si="23"/>
        <v>0.47</v>
      </c>
      <c r="O471" s="28">
        <f t="shared" si="23"/>
        <v>0.31</v>
      </c>
      <c r="X471" s="28">
        <v>0.47005618958879136</v>
      </c>
      <c r="Y471" s="28">
        <f t="shared" si="24"/>
        <v>-5.61895887913888E-5</v>
      </c>
    </row>
    <row r="472" spans="1:25" x14ac:dyDescent="0.25">
      <c r="A472" s="29">
        <v>42683</v>
      </c>
      <c r="B472" s="30">
        <v>1.06</v>
      </c>
      <c r="C472" s="30">
        <v>0.5</v>
      </c>
      <c r="D472" s="30">
        <v>1.8</v>
      </c>
      <c r="E472" s="30">
        <v>1.1299999999999999</v>
      </c>
      <c r="F472" s="30">
        <v>0.37</v>
      </c>
      <c r="G472" s="30">
        <v>2.16</v>
      </c>
      <c r="H472" s="30">
        <v>1.44</v>
      </c>
      <c r="K472" s="28">
        <f t="shared" si="22"/>
        <v>1.1299999999999999</v>
      </c>
      <c r="L472" s="28">
        <v>1</v>
      </c>
      <c r="M472" s="28">
        <f t="shared" si="23"/>
        <v>1.06</v>
      </c>
      <c r="N472" s="28">
        <f t="shared" si="23"/>
        <v>0.5</v>
      </c>
      <c r="O472" s="28">
        <f t="shared" si="23"/>
        <v>1.8</v>
      </c>
      <c r="X472" s="28">
        <v>0.68428292414375491</v>
      </c>
      <c r="Y472" s="28">
        <f t="shared" si="24"/>
        <v>0.44571707585624498</v>
      </c>
    </row>
    <row r="473" spans="1:25" x14ac:dyDescent="0.25">
      <c r="A473" s="29">
        <v>42684</v>
      </c>
      <c r="B473" s="30">
        <v>0.25</v>
      </c>
      <c r="C473" s="30">
        <v>-0.73</v>
      </c>
      <c r="D473" s="30">
        <v>1.08</v>
      </c>
      <c r="E473" s="30">
        <v>-0.2</v>
      </c>
      <c r="F473" s="30">
        <v>-0.42</v>
      </c>
      <c r="G473" s="30">
        <v>0.72</v>
      </c>
      <c r="H473" s="30">
        <v>0.28000000000000003</v>
      </c>
      <c r="K473" s="28">
        <f t="shared" si="22"/>
        <v>-0.2</v>
      </c>
      <c r="L473" s="28">
        <v>1</v>
      </c>
      <c r="M473" s="28">
        <f t="shared" si="23"/>
        <v>0.25</v>
      </c>
      <c r="N473" s="28">
        <f t="shared" si="23"/>
        <v>-0.73</v>
      </c>
      <c r="O473" s="28">
        <f t="shared" si="23"/>
        <v>1.08</v>
      </c>
      <c r="X473" s="28">
        <v>-0.32879080849625097</v>
      </c>
      <c r="Y473" s="28">
        <f t="shared" si="24"/>
        <v>0.12879080849625096</v>
      </c>
    </row>
    <row r="474" spans="1:25" x14ac:dyDescent="0.25">
      <c r="A474" s="29">
        <v>42685</v>
      </c>
      <c r="B474" s="30">
        <v>-0.23</v>
      </c>
      <c r="C474" s="30">
        <v>0.08</v>
      </c>
      <c r="D474" s="30">
        <v>-0.27</v>
      </c>
      <c r="E474" s="30">
        <v>7.0000000000000007E-2</v>
      </c>
      <c r="F474" s="30">
        <v>0.05</v>
      </c>
      <c r="G474" s="30">
        <v>0</v>
      </c>
      <c r="H474" s="30">
        <v>-0.19</v>
      </c>
      <c r="K474" s="28">
        <f t="shared" si="22"/>
        <v>7.0000000000000007E-2</v>
      </c>
      <c r="L474" s="28">
        <v>1</v>
      </c>
      <c r="M474" s="28">
        <f t="shared" si="23"/>
        <v>-0.23</v>
      </c>
      <c r="N474" s="28">
        <f t="shared" si="23"/>
        <v>0.08</v>
      </c>
      <c r="O474" s="28">
        <f t="shared" si="23"/>
        <v>-0.27</v>
      </c>
      <c r="X474" s="28">
        <v>-7.574729274241046E-2</v>
      </c>
      <c r="Y474" s="28">
        <f t="shared" si="24"/>
        <v>0.14574729274241047</v>
      </c>
    </row>
    <row r="475" spans="1:25" x14ac:dyDescent="0.25">
      <c r="A475" s="29">
        <v>42688</v>
      </c>
      <c r="B475" s="30">
        <v>0.08</v>
      </c>
      <c r="C475" s="30">
        <v>-0.74</v>
      </c>
      <c r="D475" s="30">
        <v>0.76</v>
      </c>
      <c r="E475" s="30">
        <v>-7.0000000000000007E-2</v>
      </c>
      <c r="F475" s="30">
        <v>0.37</v>
      </c>
      <c r="G475" s="30">
        <v>1.42</v>
      </c>
      <c r="H475" s="30">
        <v>0.16</v>
      </c>
      <c r="K475" s="28">
        <f t="shared" si="22"/>
        <v>-7.0000000000000007E-2</v>
      </c>
      <c r="L475" s="28">
        <v>1</v>
      </c>
      <c r="M475" s="28">
        <f t="shared" si="23"/>
        <v>0.08</v>
      </c>
      <c r="N475" s="28">
        <f t="shared" si="23"/>
        <v>-0.74</v>
      </c>
      <c r="O475" s="28">
        <f t="shared" si="23"/>
        <v>0.76</v>
      </c>
      <c r="X475" s="28">
        <v>-0.40128143332180249</v>
      </c>
      <c r="Y475" s="28">
        <f t="shared" si="24"/>
        <v>0.33128143332180249</v>
      </c>
    </row>
    <row r="476" spans="1:25" x14ac:dyDescent="0.25">
      <c r="A476" s="29">
        <v>42689</v>
      </c>
      <c r="B476" s="30">
        <v>0.78</v>
      </c>
      <c r="C476" s="30">
        <v>0.86</v>
      </c>
      <c r="D476" s="30">
        <v>0.61</v>
      </c>
      <c r="E476" s="30">
        <v>0.72</v>
      </c>
      <c r="F476" s="30">
        <v>0.79</v>
      </c>
      <c r="G476" s="30">
        <v>1</v>
      </c>
      <c r="H476" s="30">
        <v>0.69</v>
      </c>
      <c r="K476" s="28">
        <f t="shared" si="22"/>
        <v>0.72</v>
      </c>
      <c r="L476" s="28">
        <v>1</v>
      </c>
      <c r="M476" s="28">
        <f t="shared" si="23"/>
        <v>0.78</v>
      </c>
      <c r="N476" s="28">
        <f t="shared" si="23"/>
        <v>0.86</v>
      </c>
      <c r="O476" s="28">
        <f t="shared" si="23"/>
        <v>0.61</v>
      </c>
      <c r="X476" s="28">
        <v>0.82873503775238855</v>
      </c>
      <c r="Y476" s="28">
        <f t="shared" si="24"/>
        <v>-0.10873503775238857</v>
      </c>
    </row>
    <row r="477" spans="1:25" x14ac:dyDescent="0.25">
      <c r="A477" s="29">
        <v>42690</v>
      </c>
      <c r="B477" s="30">
        <v>-0.19</v>
      </c>
      <c r="C477" s="30">
        <v>0.31</v>
      </c>
      <c r="D477" s="30">
        <v>-0.45</v>
      </c>
      <c r="E477" s="30">
        <v>0.2</v>
      </c>
      <c r="F477" s="30">
        <v>-0.47</v>
      </c>
      <c r="G477" s="30">
        <v>-0.59</v>
      </c>
      <c r="H477" s="30">
        <v>-0.34</v>
      </c>
      <c r="K477" s="28">
        <f t="shared" si="22"/>
        <v>0.2</v>
      </c>
      <c r="L477" s="28">
        <v>1</v>
      </c>
      <c r="M477" s="28">
        <f t="shared" si="23"/>
        <v>-0.19</v>
      </c>
      <c r="N477" s="28">
        <f t="shared" si="23"/>
        <v>0.31</v>
      </c>
      <c r="O477" s="28">
        <f t="shared" si="23"/>
        <v>-0.45</v>
      </c>
      <c r="X477" s="28">
        <v>8.2509317327167708E-2</v>
      </c>
      <c r="Y477" s="28">
        <f t="shared" si="24"/>
        <v>0.1174906826728323</v>
      </c>
    </row>
    <row r="478" spans="1:25" x14ac:dyDescent="0.25">
      <c r="A478" s="29">
        <v>42691</v>
      </c>
      <c r="B478" s="30">
        <v>0.51</v>
      </c>
      <c r="C478" s="30">
        <v>0.57999999999999996</v>
      </c>
      <c r="D478" s="30">
        <v>0.11</v>
      </c>
      <c r="E478" s="30">
        <v>0.71</v>
      </c>
      <c r="F478" s="30">
        <v>0.42</v>
      </c>
      <c r="G478" s="30">
        <v>0.3</v>
      </c>
      <c r="H478" s="30">
        <v>0.41</v>
      </c>
      <c r="K478" s="28">
        <f t="shared" si="22"/>
        <v>0.71</v>
      </c>
      <c r="L478" s="28">
        <v>1</v>
      </c>
      <c r="M478" s="28">
        <f t="shared" si="23"/>
        <v>0.51</v>
      </c>
      <c r="N478" s="28">
        <f t="shared" si="23"/>
        <v>0.57999999999999996</v>
      </c>
      <c r="O478" s="28">
        <f t="shared" si="23"/>
        <v>0.11</v>
      </c>
      <c r="X478" s="28">
        <v>0.5860704443783944</v>
      </c>
      <c r="Y478" s="28">
        <f t="shared" si="24"/>
        <v>0.12392955562160557</v>
      </c>
    </row>
    <row r="479" spans="1:25" x14ac:dyDescent="0.25">
      <c r="A479" s="29">
        <v>42692</v>
      </c>
      <c r="B479" s="30">
        <v>-0.22</v>
      </c>
      <c r="C479" s="30">
        <v>-0.34</v>
      </c>
      <c r="D479" s="30">
        <v>-0.04</v>
      </c>
      <c r="E479" s="30">
        <v>-0.45</v>
      </c>
      <c r="F479" s="30">
        <v>-0.05</v>
      </c>
      <c r="G479" s="30">
        <v>-0.13</v>
      </c>
      <c r="H479" s="30">
        <v>-0.06</v>
      </c>
      <c r="K479" s="28">
        <f t="shared" si="22"/>
        <v>-0.45</v>
      </c>
      <c r="L479" s="28">
        <v>1</v>
      </c>
      <c r="M479" s="28">
        <f t="shared" si="23"/>
        <v>-0.22</v>
      </c>
      <c r="N479" s="28">
        <f t="shared" si="23"/>
        <v>-0.34</v>
      </c>
      <c r="O479" s="28">
        <f t="shared" si="23"/>
        <v>-0.04</v>
      </c>
      <c r="X479" s="28">
        <v>-0.29952925326371976</v>
      </c>
      <c r="Y479" s="28">
        <f t="shared" si="24"/>
        <v>-0.15047074673628025</v>
      </c>
    </row>
    <row r="480" spans="1:25" x14ac:dyDescent="0.25">
      <c r="A480" s="29">
        <v>42695</v>
      </c>
      <c r="B480" s="30">
        <v>0.76</v>
      </c>
      <c r="C480" s="30">
        <v>0.88</v>
      </c>
      <c r="D480" s="30">
        <v>0.79</v>
      </c>
      <c r="E480" s="30">
        <v>0.71</v>
      </c>
      <c r="F480" s="30">
        <v>0.68</v>
      </c>
      <c r="G480" s="30">
        <v>0.63</v>
      </c>
      <c r="H480" s="30">
        <v>0.59</v>
      </c>
      <c r="K480" s="28">
        <f t="shared" si="22"/>
        <v>0.71</v>
      </c>
      <c r="L480" s="28">
        <v>1</v>
      </c>
      <c r="M480" s="28">
        <f t="shared" si="23"/>
        <v>0.76</v>
      </c>
      <c r="N480" s="28">
        <f t="shared" si="23"/>
        <v>0.88</v>
      </c>
      <c r="O480" s="28">
        <f t="shared" si="23"/>
        <v>0.79</v>
      </c>
      <c r="X480" s="28">
        <v>0.80292079785312098</v>
      </c>
      <c r="Y480" s="28">
        <f t="shared" si="24"/>
        <v>-9.2920797853121018E-2</v>
      </c>
    </row>
    <row r="481" spans="1:25" x14ac:dyDescent="0.25">
      <c r="A481" s="29">
        <v>42696</v>
      </c>
      <c r="B481" s="30">
        <v>0.2</v>
      </c>
      <c r="C481" s="30">
        <v>0.23</v>
      </c>
      <c r="D481" s="30">
        <v>0.26</v>
      </c>
      <c r="E481" s="30">
        <v>0.51</v>
      </c>
      <c r="F481" s="30">
        <v>0.47</v>
      </c>
      <c r="G481" s="30">
        <v>0.26</v>
      </c>
      <c r="H481" s="30">
        <v>0.28000000000000003</v>
      </c>
      <c r="K481" s="28">
        <f t="shared" si="22"/>
        <v>0.51</v>
      </c>
      <c r="L481" s="28">
        <v>1</v>
      </c>
      <c r="M481" s="28">
        <f t="shared" si="23"/>
        <v>0.2</v>
      </c>
      <c r="N481" s="28">
        <f t="shared" si="23"/>
        <v>0.23</v>
      </c>
      <c r="O481" s="28">
        <f t="shared" si="23"/>
        <v>0.26</v>
      </c>
      <c r="X481" s="28">
        <v>0.20254875516021489</v>
      </c>
      <c r="Y481" s="28">
        <f t="shared" si="24"/>
        <v>0.30745124483978514</v>
      </c>
    </row>
    <row r="482" spans="1:25" x14ac:dyDescent="0.25">
      <c r="A482" s="29">
        <v>42697</v>
      </c>
      <c r="B482" s="30">
        <v>0.05</v>
      </c>
      <c r="C482" s="30">
        <v>-0.15</v>
      </c>
      <c r="D482" s="30">
        <v>0.3</v>
      </c>
      <c r="E482" s="30">
        <v>-0.06</v>
      </c>
      <c r="F482" s="30">
        <v>-0.21</v>
      </c>
      <c r="G482" s="30">
        <v>0.26</v>
      </c>
      <c r="H482" s="30">
        <v>-0.06</v>
      </c>
      <c r="K482" s="28">
        <f t="shared" si="22"/>
        <v>-0.06</v>
      </c>
      <c r="L482" s="28">
        <v>1</v>
      </c>
      <c r="M482" s="28">
        <f t="shared" si="23"/>
        <v>0.05</v>
      </c>
      <c r="N482" s="28">
        <f t="shared" si="23"/>
        <v>-0.15</v>
      </c>
      <c r="O482" s="28">
        <f t="shared" si="23"/>
        <v>0.3</v>
      </c>
      <c r="X482" s="28">
        <v>-7.9805298621754506E-2</v>
      </c>
      <c r="Y482" s="28">
        <f t="shared" si="24"/>
        <v>1.9805298621754508E-2</v>
      </c>
    </row>
    <row r="483" spans="1:25" x14ac:dyDescent="0.25">
      <c r="A483" s="29">
        <v>42699</v>
      </c>
      <c r="B483" s="30">
        <v>0.37</v>
      </c>
      <c r="C483" s="30">
        <v>0.34</v>
      </c>
      <c r="D483" s="30">
        <v>0.37</v>
      </c>
      <c r="E483" s="30">
        <v>0.38</v>
      </c>
      <c r="F483" s="30">
        <v>0.47</v>
      </c>
      <c r="G483" s="30">
        <v>0.23</v>
      </c>
      <c r="H483" s="30">
        <v>0.56000000000000005</v>
      </c>
      <c r="K483" s="28">
        <f t="shared" si="22"/>
        <v>0.38</v>
      </c>
      <c r="L483" s="28">
        <v>1</v>
      </c>
      <c r="M483" s="28">
        <f t="shared" si="23"/>
        <v>0.37</v>
      </c>
      <c r="N483" s="28">
        <f t="shared" si="23"/>
        <v>0.34</v>
      </c>
      <c r="O483" s="28">
        <f t="shared" si="23"/>
        <v>0.37</v>
      </c>
      <c r="X483" s="28">
        <v>0.34939701084416852</v>
      </c>
      <c r="Y483" s="28">
        <f t="shared" si="24"/>
        <v>3.0602989155831484E-2</v>
      </c>
    </row>
    <row r="484" spans="1:25" x14ac:dyDescent="0.25">
      <c r="A484" s="29">
        <v>42702</v>
      </c>
      <c r="B484" s="30">
        <v>-0.47</v>
      </c>
      <c r="C484" s="30">
        <v>-0.42</v>
      </c>
      <c r="D484" s="30">
        <v>-0.67</v>
      </c>
      <c r="E484" s="30">
        <v>-0.38</v>
      </c>
      <c r="F484" s="30">
        <v>-0.31</v>
      </c>
      <c r="G484" s="30">
        <v>-0.85</v>
      </c>
      <c r="H484" s="30">
        <v>-0.43</v>
      </c>
      <c r="K484" s="28">
        <f t="shared" si="22"/>
        <v>-0.38</v>
      </c>
      <c r="L484" s="28">
        <v>1</v>
      </c>
      <c r="M484" s="28">
        <f t="shared" si="23"/>
        <v>-0.47</v>
      </c>
      <c r="N484" s="28">
        <f t="shared" si="23"/>
        <v>-0.42</v>
      </c>
      <c r="O484" s="28">
        <f t="shared" si="23"/>
        <v>-0.67</v>
      </c>
      <c r="X484" s="28">
        <v>-0.41731542420455475</v>
      </c>
      <c r="Y484" s="28">
        <f t="shared" si="24"/>
        <v>3.7315424204554748E-2</v>
      </c>
    </row>
    <row r="485" spans="1:25" x14ac:dyDescent="0.25">
      <c r="A485" s="29">
        <v>42703</v>
      </c>
      <c r="B485" s="30">
        <v>0.2</v>
      </c>
      <c r="C485" s="30">
        <v>0.23</v>
      </c>
      <c r="D485" s="30">
        <v>0.15</v>
      </c>
      <c r="E485" s="30">
        <v>0.32</v>
      </c>
      <c r="F485" s="30">
        <v>0.05</v>
      </c>
      <c r="G485" s="30">
        <v>-7.0000000000000007E-2</v>
      </c>
      <c r="H485" s="30">
        <v>-0.03</v>
      </c>
      <c r="K485" s="28">
        <f t="shared" si="22"/>
        <v>0.32</v>
      </c>
      <c r="L485" s="28">
        <v>1</v>
      </c>
      <c r="M485" s="28">
        <f t="shared" si="23"/>
        <v>0.2</v>
      </c>
      <c r="N485" s="28">
        <f t="shared" si="23"/>
        <v>0.23</v>
      </c>
      <c r="O485" s="28">
        <f t="shared" si="23"/>
        <v>0.15</v>
      </c>
      <c r="X485" s="28">
        <v>0.21641103365436573</v>
      </c>
      <c r="Y485" s="28">
        <f t="shared" si="24"/>
        <v>0.10358896634563428</v>
      </c>
    </row>
    <row r="486" spans="1:25" x14ac:dyDescent="0.25">
      <c r="A486" s="29">
        <v>42704</v>
      </c>
      <c r="B486" s="30">
        <v>-0.24</v>
      </c>
      <c r="C486" s="30">
        <v>-0.84</v>
      </c>
      <c r="D486" s="30">
        <v>0.37</v>
      </c>
      <c r="E486" s="30">
        <v>-0.96</v>
      </c>
      <c r="F486" s="30">
        <v>-0.15</v>
      </c>
      <c r="G486" s="30">
        <v>0.69</v>
      </c>
      <c r="H486" s="30">
        <v>-0.09</v>
      </c>
      <c r="K486" s="28">
        <f t="shared" si="22"/>
        <v>-0.96</v>
      </c>
      <c r="L486" s="28">
        <v>1</v>
      </c>
      <c r="M486" s="28">
        <f t="shared" si="23"/>
        <v>-0.24</v>
      </c>
      <c r="N486" s="28">
        <f t="shared" si="23"/>
        <v>-0.84</v>
      </c>
      <c r="O486" s="28">
        <f t="shared" si="23"/>
        <v>0.37</v>
      </c>
      <c r="X486" s="28">
        <v>-0.60337331851796894</v>
      </c>
      <c r="Y486" s="28">
        <f t="shared" si="24"/>
        <v>-0.35662668148203103</v>
      </c>
    </row>
    <row r="487" spans="1:25" x14ac:dyDescent="0.25">
      <c r="A487" s="29">
        <v>42705</v>
      </c>
      <c r="B487" s="30">
        <v>-0.37</v>
      </c>
      <c r="C487" s="30">
        <v>-1.07</v>
      </c>
      <c r="D487" s="30">
        <v>0.37</v>
      </c>
      <c r="E487" s="30">
        <v>-0.77</v>
      </c>
      <c r="F487" s="30">
        <v>0.16</v>
      </c>
      <c r="G487" s="30">
        <v>0.16</v>
      </c>
      <c r="H487" s="30">
        <v>-0.15</v>
      </c>
      <c r="K487" s="28">
        <f t="shared" si="22"/>
        <v>-0.77</v>
      </c>
      <c r="L487" s="28">
        <v>1</v>
      </c>
      <c r="M487" s="28">
        <f t="shared" si="23"/>
        <v>-0.37</v>
      </c>
      <c r="N487" s="28">
        <f t="shared" si="23"/>
        <v>-1.07</v>
      </c>
      <c r="O487" s="28">
        <f t="shared" si="23"/>
        <v>0.37</v>
      </c>
      <c r="X487" s="28">
        <v>-0.7961374545922324</v>
      </c>
      <c r="Y487" s="28">
        <f t="shared" si="24"/>
        <v>2.6137454592232379E-2</v>
      </c>
    </row>
    <row r="488" spans="1:25" x14ac:dyDescent="0.25">
      <c r="A488" s="29">
        <v>42706</v>
      </c>
      <c r="B488" s="30">
        <v>0.05</v>
      </c>
      <c r="C488" s="30">
        <v>0.19</v>
      </c>
      <c r="D488" s="30">
        <v>-0.15</v>
      </c>
      <c r="E488" s="30">
        <v>0.19</v>
      </c>
      <c r="F488" s="30">
        <v>0.15</v>
      </c>
      <c r="G488" s="30">
        <v>-0.03</v>
      </c>
      <c r="H488" s="30">
        <v>0.06</v>
      </c>
      <c r="K488" s="28">
        <f t="shared" si="22"/>
        <v>0.19</v>
      </c>
      <c r="L488" s="28">
        <v>1</v>
      </c>
      <c r="M488" s="28">
        <f t="shared" si="23"/>
        <v>0.05</v>
      </c>
      <c r="N488" s="28">
        <f t="shared" si="23"/>
        <v>0.19</v>
      </c>
      <c r="O488" s="28">
        <f t="shared" si="23"/>
        <v>-0.15</v>
      </c>
      <c r="X488" s="28">
        <v>0.13974117791085058</v>
      </c>
      <c r="Y488" s="28">
        <f t="shared" si="24"/>
        <v>5.0258822089149419E-2</v>
      </c>
    </row>
    <row r="489" spans="1:25" x14ac:dyDescent="0.25">
      <c r="A489" s="29">
        <v>42709</v>
      </c>
      <c r="B489" s="30">
        <v>0.6</v>
      </c>
      <c r="C489" s="30">
        <v>0.66</v>
      </c>
      <c r="D489" s="30">
        <v>0.52</v>
      </c>
      <c r="E489" s="30">
        <v>0.78</v>
      </c>
      <c r="F489" s="30">
        <v>0.31</v>
      </c>
      <c r="G489" s="30">
        <v>1.05</v>
      </c>
      <c r="H489" s="30">
        <v>0.53</v>
      </c>
      <c r="K489" s="28">
        <f t="shared" si="22"/>
        <v>0.78</v>
      </c>
      <c r="L489" s="28">
        <v>1</v>
      </c>
      <c r="M489" s="28">
        <f t="shared" si="23"/>
        <v>0.6</v>
      </c>
      <c r="N489" s="28">
        <f t="shared" si="23"/>
        <v>0.66</v>
      </c>
      <c r="O489" s="28">
        <f t="shared" si="23"/>
        <v>0.52</v>
      </c>
      <c r="X489" s="28">
        <v>0.62990783106369197</v>
      </c>
      <c r="Y489" s="28">
        <f t="shared" si="24"/>
        <v>0.15009216893630806</v>
      </c>
    </row>
    <row r="490" spans="1:25" x14ac:dyDescent="0.25">
      <c r="A490" s="29">
        <v>42710</v>
      </c>
      <c r="B490" s="30">
        <v>0.32</v>
      </c>
      <c r="C490" s="30">
        <v>0.19</v>
      </c>
      <c r="D490" s="30">
        <v>0.52</v>
      </c>
      <c r="E490" s="30">
        <v>0.39</v>
      </c>
      <c r="F490" s="30">
        <v>0.31</v>
      </c>
      <c r="G490" s="30">
        <v>0.65</v>
      </c>
      <c r="H490" s="30">
        <v>0.31</v>
      </c>
      <c r="K490" s="28">
        <f t="shared" si="22"/>
        <v>0.39</v>
      </c>
      <c r="L490" s="28">
        <v>1</v>
      </c>
      <c r="M490" s="28">
        <f t="shared" si="23"/>
        <v>0.32</v>
      </c>
      <c r="N490" s="28">
        <f t="shared" si="23"/>
        <v>0.19</v>
      </c>
      <c r="O490" s="28">
        <f t="shared" si="23"/>
        <v>0.52</v>
      </c>
      <c r="X490" s="28">
        <v>0.22688106315909196</v>
      </c>
      <c r="Y490" s="28">
        <f t="shared" si="24"/>
        <v>0.16311893684090806</v>
      </c>
    </row>
    <row r="491" spans="1:25" x14ac:dyDescent="0.25">
      <c r="A491" s="29">
        <v>42711</v>
      </c>
      <c r="B491" s="30">
        <v>1.31</v>
      </c>
      <c r="C491" s="30">
        <v>1.34</v>
      </c>
      <c r="D491" s="30">
        <v>1.36</v>
      </c>
      <c r="E491" s="30">
        <v>1.28</v>
      </c>
      <c r="F491" s="30">
        <v>1.1299999999999999</v>
      </c>
      <c r="G491" s="30">
        <v>0.97</v>
      </c>
      <c r="H491" s="30">
        <v>1.29</v>
      </c>
      <c r="K491" s="28">
        <f t="shared" si="22"/>
        <v>1.28</v>
      </c>
      <c r="L491" s="28">
        <v>1</v>
      </c>
      <c r="M491" s="28">
        <f t="shared" si="23"/>
        <v>1.31</v>
      </c>
      <c r="N491" s="28">
        <f t="shared" si="23"/>
        <v>1.34</v>
      </c>
      <c r="O491" s="28">
        <f t="shared" si="23"/>
        <v>1.36</v>
      </c>
      <c r="X491" s="28">
        <v>1.3009001942636882</v>
      </c>
      <c r="Y491" s="28">
        <f t="shared" si="24"/>
        <v>-2.0900194263688165E-2</v>
      </c>
    </row>
    <row r="492" spans="1:25" x14ac:dyDescent="0.25">
      <c r="A492" s="29">
        <v>42712</v>
      </c>
      <c r="B492" s="30">
        <v>0.24</v>
      </c>
      <c r="C492" s="30">
        <v>0.08</v>
      </c>
      <c r="D492" s="30">
        <v>0.22</v>
      </c>
      <c r="E492" s="30">
        <v>0.38</v>
      </c>
      <c r="F492" s="30">
        <v>0.05</v>
      </c>
      <c r="G492" s="30">
        <v>0.7</v>
      </c>
      <c r="H492" s="30">
        <v>0.15</v>
      </c>
      <c r="K492" s="28">
        <f t="shared" si="22"/>
        <v>0.38</v>
      </c>
      <c r="L492" s="28">
        <v>1</v>
      </c>
      <c r="M492" s="28">
        <f t="shared" si="23"/>
        <v>0.24</v>
      </c>
      <c r="N492" s="28">
        <f t="shared" si="23"/>
        <v>0.08</v>
      </c>
      <c r="O492" s="28">
        <f t="shared" si="23"/>
        <v>0.22</v>
      </c>
      <c r="X492" s="28">
        <v>0.16116799750560376</v>
      </c>
      <c r="Y492" s="28">
        <f t="shared" si="24"/>
        <v>0.21883200249439624</v>
      </c>
    </row>
    <row r="493" spans="1:25" x14ac:dyDescent="0.25">
      <c r="A493" s="29">
        <v>42713</v>
      </c>
      <c r="B493" s="30">
        <v>0.6</v>
      </c>
      <c r="C493" s="30">
        <v>0.68</v>
      </c>
      <c r="D493" s="30">
        <v>0.61</v>
      </c>
      <c r="E493" s="30">
        <v>-0.5</v>
      </c>
      <c r="F493" s="30">
        <v>0.56000000000000005</v>
      </c>
      <c r="G493" s="30">
        <v>0.22</v>
      </c>
      <c r="H493" s="30">
        <v>0.61</v>
      </c>
      <c r="K493" s="28">
        <f t="shared" si="22"/>
        <v>-0.5</v>
      </c>
      <c r="L493" s="28">
        <v>1</v>
      </c>
      <c r="M493" s="28">
        <f t="shared" si="23"/>
        <v>0.6</v>
      </c>
      <c r="N493" s="28">
        <f t="shared" si="23"/>
        <v>0.68</v>
      </c>
      <c r="O493" s="28">
        <f t="shared" si="23"/>
        <v>0.61</v>
      </c>
      <c r="X493" s="28">
        <v>0.62814462304239149</v>
      </c>
      <c r="Y493" s="28">
        <f t="shared" si="24"/>
        <v>-1.1281446230423915</v>
      </c>
    </row>
    <row r="494" spans="1:25" x14ac:dyDescent="0.25">
      <c r="A494" s="29">
        <v>42716</v>
      </c>
      <c r="B494" s="30">
        <v>-0.11</v>
      </c>
      <c r="C494" s="30">
        <v>-0.19</v>
      </c>
      <c r="D494" s="30">
        <v>-0.18</v>
      </c>
      <c r="E494" s="30">
        <v>-0.25</v>
      </c>
      <c r="F494" s="30">
        <v>0.05</v>
      </c>
      <c r="G494" s="30">
        <v>-0.56999999999999995</v>
      </c>
      <c r="H494" s="30">
        <v>0.21</v>
      </c>
      <c r="K494" s="28">
        <f t="shared" si="22"/>
        <v>-0.25</v>
      </c>
      <c r="L494" s="28">
        <v>1</v>
      </c>
      <c r="M494" s="28">
        <f t="shared" si="23"/>
        <v>-0.11</v>
      </c>
      <c r="N494" s="28">
        <f t="shared" si="23"/>
        <v>-0.19</v>
      </c>
      <c r="O494" s="28">
        <f t="shared" si="23"/>
        <v>-0.18</v>
      </c>
      <c r="X494" s="28">
        <v>-0.14014600974803551</v>
      </c>
      <c r="Y494" s="28">
        <f t="shared" si="24"/>
        <v>-0.10985399025196449</v>
      </c>
    </row>
    <row r="495" spans="1:25" x14ac:dyDescent="0.25">
      <c r="A495" s="29">
        <v>42717</v>
      </c>
      <c r="B495" s="30">
        <v>0.67</v>
      </c>
      <c r="C495" s="30">
        <v>0.83</v>
      </c>
      <c r="D495" s="30">
        <v>0.61</v>
      </c>
      <c r="E495" s="30">
        <v>0.76</v>
      </c>
      <c r="F495" s="30">
        <v>-2.52</v>
      </c>
      <c r="G495" s="30">
        <v>0.32</v>
      </c>
      <c r="H495" s="30">
        <v>0.69</v>
      </c>
      <c r="K495" s="28">
        <f t="shared" si="22"/>
        <v>0.76</v>
      </c>
      <c r="L495" s="28">
        <v>1</v>
      </c>
      <c r="M495" s="28">
        <f t="shared" si="23"/>
        <v>0.67</v>
      </c>
      <c r="N495" s="28">
        <f t="shared" si="23"/>
        <v>0.83</v>
      </c>
      <c r="O495" s="28">
        <f t="shared" si="23"/>
        <v>0.61</v>
      </c>
      <c r="X495" s="28">
        <v>0.74446663134546953</v>
      </c>
      <c r="Y495" s="28">
        <f t="shared" si="24"/>
        <v>1.5533368654530477E-2</v>
      </c>
    </row>
    <row r="496" spans="1:25" x14ac:dyDescent="0.25">
      <c r="A496" s="29">
        <v>42718</v>
      </c>
      <c r="B496" s="30">
        <v>-0.83</v>
      </c>
      <c r="C496" s="30">
        <v>-0.45</v>
      </c>
      <c r="D496" s="30">
        <v>-0.72</v>
      </c>
      <c r="E496" s="30">
        <v>-0.56999999999999995</v>
      </c>
      <c r="F496" s="30">
        <v>-0.88</v>
      </c>
      <c r="G496" s="30">
        <v>-7.38</v>
      </c>
      <c r="H496" s="30">
        <v>-1.1000000000000001</v>
      </c>
      <c r="K496" s="28">
        <f t="shared" si="22"/>
        <v>-0.56999999999999995</v>
      </c>
      <c r="L496" s="28">
        <v>1</v>
      </c>
      <c r="M496" s="28">
        <f t="shared" si="23"/>
        <v>-0.83</v>
      </c>
      <c r="N496" s="28">
        <f t="shared" si="23"/>
        <v>-0.45</v>
      </c>
      <c r="O496" s="28">
        <f t="shared" si="23"/>
        <v>-0.72</v>
      </c>
      <c r="X496" s="28">
        <v>-0.65414739062581262</v>
      </c>
      <c r="Y496" s="28">
        <f t="shared" si="24"/>
        <v>8.4147390625812668E-2</v>
      </c>
    </row>
    <row r="497" spans="1:25" x14ac:dyDescent="0.25">
      <c r="A497" s="29">
        <v>42719</v>
      </c>
      <c r="B497" s="30">
        <v>0.41</v>
      </c>
      <c r="C497" s="30">
        <v>0.26</v>
      </c>
      <c r="D497" s="30">
        <v>0.25</v>
      </c>
      <c r="E497" s="30">
        <v>0.25</v>
      </c>
      <c r="F497" s="30">
        <v>0.47</v>
      </c>
      <c r="G497" s="30">
        <v>0.34</v>
      </c>
      <c r="H497" s="30">
        <v>0.48</v>
      </c>
      <c r="K497" s="28">
        <f t="shared" si="22"/>
        <v>0.25</v>
      </c>
      <c r="L497" s="28">
        <v>1</v>
      </c>
      <c r="M497" s="28">
        <f t="shared" si="23"/>
        <v>0.41</v>
      </c>
      <c r="N497" s="28">
        <f t="shared" si="23"/>
        <v>0.26</v>
      </c>
      <c r="O497" s="28">
        <f t="shared" si="23"/>
        <v>0.25</v>
      </c>
      <c r="X497" s="28">
        <v>0.35162320698036514</v>
      </c>
      <c r="Y497" s="28">
        <f t="shared" si="24"/>
        <v>-0.10162320698036514</v>
      </c>
    </row>
    <row r="498" spans="1:25" x14ac:dyDescent="0.25">
      <c r="A498" s="29">
        <v>42720</v>
      </c>
      <c r="B498" s="30">
        <v>-0.78</v>
      </c>
      <c r="C498" s="30">
        <v>-0.97</v>
      </c>
      <c r="D498" s="30">
        <v>-0.86</v>
      </c>
      <c r="E498" s="30">
        <v>-0.25</v>
      </c>
      <c r="F498" s="30">
        <v>0.16</v>
      </c>
      <c r="G498" s="30">
        <v>-0.1</v>
      </c>
      <c r="H498" s="30">
        <v>0.06</v>
      </c>
      <c r="K498" s="28">
        <f t="shared" si="22"/>
        <v>-0.25</v>
      </c>
      <c r="L498" s="28">
        <v>1</v>
      </c>
      <c r="M498" s="28">
        <f t="shared" si="23"/>
        <v>-0.78</v>
      </c>
      <c r="N498" s="28">
        <f t="shared" si="23"/>
        <v>-0.97</v>
      </c>
      <c r="O498" s="28">
        <f t="shared" si="23"/>
        <v>-0.86</v>
      </c>
      <c r="X498" s="28">
        <v>-0.85377663281631433</v>
      </c>
      <c r="Y498" s="28">
        <f t="shared" si="24"/>
        <v>0.60377663281631433</v>
      </c>
    </row>
    <row r="499" spans="1:25" x14ac:dyDescent="0.25">
      <c r="A499" s="29">
        <v>42723</v>
      </c>
      <c r="B499" s="30">
        <v>0.22</v>
      </c>
      <c r="C499" s="30">
        <v>0.56999999999999995</v>
      </c>
      <c r="D499" s="30">
        <v>0</v>
      </c>
      <c r="E499" s="30">
        <v>0.25</v>
      </c>
      <c r="F499" s="30">
        <v>0.21</v>
      </c>
      <c r="G499" s="30">
        <v>0.03</v>
      </c>
      <c r="H499" s="30">
        <v>0.3</v>
      </c>
      <c r="K499" s="28">
        <f t="shared" si="22"/>
        <v>0.25</v>
      </c>
      <c r="L499" s="28">
        <v>1</v>
      </c>
      <c r="M499" s="28">
        <f t="shared" si="23"/>
        <v>0.22</v>
      </c>
      <c r="N499" s="28">
        <f t="shared" si="23"/>
        <v>0.56999999999999995</v>
      </c>
      <c r="O499" s="28">
        <f t="shared" si="23"/>
        <v>0</v>
      </c>
      <c r="X499" s="28">
        <v>0.41086046376749386</v>
      </c>
      <c r="Y499" s="28">
        <f t="shared" si="24"/>
        <v>-0.16086046376749386</v>
      </c>
    </row>
    <row r="500" spans="1:25" x14ac:dyDescent="0.25">
      <c r="A500" s="29">
        <v>42724</v>
      </c>
      <c r="B500" s="30">
        <v>0.39</v>
      </c>
      <c r="C500" s="30">
        <v>0.34</v>
      </c>
      <c r="D500" s="30">
        <v>0.36</v>
      </c>
      <c r="E500" s="30">
        <v>0.32</v>
      </c>
      <c r="F500" s="30">
        <v>0.31</v>
      </c>
      <c r="G500" s="30">
        <v>0.44</v>
      </c>
      <c r="H500" s="30">
        <v>0.36</v>
      </c>
      <c r="K500" s="28">
        <f t="shared" si="22"/>
        <v>0.32</v>
      </c>
      <c r="L500" s="28">
        <v>1</v>
      </c>
      <c r="M500" s="28">
        <f t="shared" si="23"/>
        <v>0.39</v>
      </c>
      <c r="N500" s="28">
        <f t="shared" si="23"/>
        <v>0.34</v>
      </c>
      <c r="O500" s="28">
        <f t="shared" si="23"/>
        <v>0.36</v>
      </c>
      <c r="X500" s="28">
        <v>0.36336638563548029</v>
      </c>
      <c r="Y500" s="28">
        <f t="shared" si="24"/>
        <v>-4.3366385635480287E-2</v>
      </c>
    </row>
    <row r="501" spans="1:25" x14ac:dyDescent="0.25">
      <c r="A501" s="29">
        <v>42725</v>
      </c>
      <c r="B501" s="30">
        <v>-0.28000000000000003</v>
      </c>
      <c r="C501" s="30">
        <v>-0.22</v>
      </c>
      <c r="D501" s="30">
        <v>-7.0000000000000007E-2</v>
      </c>
      <c r="E501" s="30">
        <v>-0.32</v>
      </c>
      <c r="F501" s="30">
        <v>-0.1</v>
      </c>
      <c r="G501" s="30">
        <v>-0.1</v>
      </c>
      <c r="H501" s="30">
        <v>-0.27</v>
      </c>
      <c r="K501" s="28">
        <f t="shared" si="22"/>
        <v>-0.32</v>
      </c>
      <c r="L501" s="28">
        <v>1</v>
      </c>
      <c r="M501" s="28">
        <f t="shared" si="23"/>
        <v>-0.28000000000000003</v>
      </c>
      <c r="N501" s="28">
        <f t="shared" si="23"/>
        <v>-0.22</v>
      </c>
      <c r="O501" s="28">
        <f t="shared" si="23"/>
        <v>-7.0000000000000007E-2</v>
      </c>
      <c r="X501" s="28">
        <v>-0.27640419761554491</v>
      </c>
      <c r="Y501" s="28">
        <f t="shared" si="24"/>
        <v>-4.3595802384455096E-2</v>
      </c>
    </row>
    <row r="502" spans="1:25" x14ac:dyDescent="0.25">
      <c r="A502" s="29">
        <v>42726</v>
      </c>
      <c r="B502" s="30">
        <v>-0.17</v>
      </c>
      <c r="C502" s="30">
        <v>-0.34</v>
      </c>
      <c r="D502" s="30">
        <v>-7.0000000000000007E-2</v>
      </c>
      <c r="E502" s="30">
        <v>-0.44</v>
      </c>
      <c r="F502" s="30">
        <v>-0.05</v>
      </c>
      <c r="G502" s="30">
        <v>-0.51</v>
      </c>
      <c r="H502" s="30">
        <v>0</v>
      </c>
      <c r="K502" s="28">
        <f t="shared" si="22"/>
        <v>-0.44</v>
      </c>
      <c r="L502" s="28">
        <v>1</v>
      </c>
      <c r="M502" s="28">
        <f t="shared" si="23"/>
        <v>-0.17</v>
      </c>
      <c r="N502" s="28">
        <f t="shared" si="23"/>
        <v>-0.34</v>
      </c>
      <c r="O502" s="28">
        <f t="shared" si="23"/>
        <v>-7.0000000000000007E-2</v>
      </c>
      <c r="X502" s="28">
        <v>-0.2639757127175244</v>
      </c>
      <c r="Y502" s="28">
        <f t="shared" si="24"/>
        <v>-0.1760242872824756</v>
      </c>
    </row>
    <row r="503" spans="1:25" x14ac:dyDescent="0.25">
      <c r="A503" s="29">
        <v>42727</v>
      </c>
      <c r="B503" s="30">
        <v>0.15</v>
      </c>
      <c r="C503" s="30">
        <v>0.15</v>
      </c>
      <c r="D503" s="30">
        <v>0.11</v>
      </c>
      <c r="E503" s="30">
        <v>0.19</v>
      </c>
      <c r="F503" s="30">
        <v>0.05</v>
      </c>
      <c r="G503" s="30">
        <v>0</v>
      </c>
      <c r="H503" s="30">
        <v>-1.67</v>
      </c>
      <c r="K503" s="28">
        <f t="shared" si="22"/>
        <v>0.19</v>
      </c>
      <c r="L503" s="28">
        <v>1</v>
      </c>
      <c r="M503" s="28">
        <f t="shared" si="23"/>
        <v>0.15</v>
      </c>
      <c r="N503" s="28">
        <f t="shared" si="23"/>
        <v>0.15</v>
      </c>
      <c r="O503" s="28">
        <f t="shared" si="23"/>
        <v>0.11</v>
      </c>
      <c r="X503" s="28">
        <v>0.15136431825424779</v>
      </c>
      <c r="Y503" s="28">
        <f t="shared" si="24"/>
        <v>3.8635681745752215E-2</v>
      </c>
    </row>
    <row r="504" spans="1:25" x14ac:dyDescent="0.25">
      <c r="A504" s="29">
        <v>42731</v>
      </c>
      <c r="B504" s="30">
        <v>0.25</v>
      </c>
      <c r="C504" s="30">
        <v>0.38</v>
      </c>
      <c r="D504" s="30">
        <v>0.04</v>
      </c>
      <c r="E504" s="30">
        <v>0.32</v>
      </c>
      <c r="F504" s="30">
        <v>0.15</v>
      </c>
      <c r="G504" s="30">
        <v>0.38</v>
      </c>
      <c r="H504" s="30">
        <v>0.12</v>
      </c>
      <c r="K504" s="28">
        <f t="shared" si="22"/>
        <v>0.32</v>
      </c>
      <c r="L504" s="28">
        <v>1</v>
      </c>
      <c r="M504" s="28">
        <f t="shared" si="23"/>
        <v>0.25</v>
      </c>
      <c r="N504" s="28">
        <f t="shared" si="23"/>
        <v>0.38</v>
      </c>
      <c r="O504" s="28">
        <f t="shared" si="23"/>
        <v>0.04</v>
      </c>
      <c r="X504" s="28">
        <v>0.33388615279611472</v>
      </c>
      <c r="Y504" s="28">
        <f t="shared" si="24"/>
        <v>-1.3886152796114715E-2</v>
      </c>
    </row>
    <row r="505" spans="1:25" x14ac:dyDescent="0.25">
      <c r="A505" s="29">
        <v>42732</v>
      </c>
      <c r="B505" s="30">
        <v>-0.83</v>
      </c>
      <c r="C505" s="30">
        <v>-0.94</v>
      </c>
      <c r="D505" s="30">
        <v>-0.87</v>
      </c>
      <c r="E505" s="30">
        <v>-0.76</v>
      </c>
      <c r="F505" s="30">
        <v>-0.72</v>
      </c>
      <c r="G505" s="30">
        <v>-0.92</v>
      </c>
      <c r="H505" s="30">
        <v>-0.79</v>
      </c>
      <c r="K505" s="28">
        <f t="shared" si="22"/>
        <v>-0.76</v>
      </c>
      <c r="L505" s="28">
        <v>1</v>
      </c>
      <c r="M505" s="28">
        <f t="shared" si="23"/>
        <v>-0.83</v>
      </c>
      <c r="N505" s="28">
        <f t="shared" si="23"/>
        <v>-0.94</v>
      </c>
      <c r="O505" s="28">
        <f t="shared" si="23"/>
        <v>-0.87</v>
      </c>
      <c r="X505" s="28">
        <v>-0.86992136051740243</v>
      </c>
      <c r="Y505" s="28">
        <f t="shared" si="24"/>
        <v>0.10992136051740242</v>
      </c>
    </row>
    <row r="506" spans="1:25" x14ac:dyDescent="0.25">
      <c r="A506" s="29">
        <v>42733</v>
      </c>
      <c r="B506" s="30">
        <v>-0.02</v>
      </c>
      <c r="C506" s="30">
        <v>0.19</v>
      </c>
      <c r="D506" s="30">
        <v>0</v>
      </c>
      <c r="E506" s="30">
        <v>0</v>
      </c>
      <c r="F506" s="30">
        <v>0.36</v>
      </c>
      <c r="G506" s="30">
        <v>0.1</v>
      </c>
      <c r="H506" s="30">
        <v>0.09</v>
      </c>
      <c r="K506" s="28">
        <f t="shared" si="22"/>
        <v>0</v>
      </c>
      <c r="L506" s="28">
        <v>1</v>
      </c>
      <c r="M506" s="28">
        <f t="shared" si="23"/>
        <v>-0.02</v>
      </c>
      <c r="N506" s="28">
        <f t="shared" si="23"/>
        <v>0.19</v>
      </c>
      <c r="O506" s="28">
        <f t="shared" si="23"/>
        <v>0</v>
      </c>
      <c r="X506" s="28">
        <v>7.6355984079192613E-2</v>
      </c>
      <c r="Y506" s="28">
        <f t="shared" si="24"/>
        <v>-7.6355984079192613E-2</v>
      </c>
    </row>
    <row r="507" spans="1:25" x14ac:dyDescent="0.25">
      <c r="A507" s="29">
        <v>42734</v>
      </c>
      <c r="B507" s="30">
        <v>-0.37</v>
      </c>
      <c r="C507" s="30">
        <v>-0.64</v>
      </c>
      <c r="D507" s="30">
        <v>-0.33</v>
      </c>
      <c r="E507" s="30">
        <v>-0.64</v>
      </c>
      <c r="F507" s="30">
        <v>-0.26</v>
      </c>
      <c r="G507" s="30">
        <v>-0.34</v>
      </c>
      <c r="H507" s="30">
        <v>-0.34</v>
      </c>
      <c r="K507" s="28">
        <f t="shared" si="22"/>
        <v>-0.64</v>
      </c>
      <c r="L507" s="28">
        <v>1</v>
      </c>
      <c r="M507" s="28">
        <f t="shared" si="23"/>
        <v>-0.37</v>
      </c>
      <c r="N507" s="28">
        <f t="shared" si="23"/>
        <v>-0.64</v>
      </c>
      <c r="O507" s="28">
        <f t="shared" si="23"/>
        <v>-0.33</v>
      </c>
      <c r="X507" s="28">
        <v>-0.50198184675849078</v>
      </c>
      <c r="Y507" s="28">
        <f t="shared" si="24"/>
        <v>-0.13801815324150923</v>
      </c>
    </row>
    <row r="508" spans="1:25" x14ac:dyDescent="0.25">
      <c r="A508" s="29">
        <v>42738</v>
      </c>
      <c r="B508" s="30">
        <v>0.77</v>
      </c>
      <c r="C508" s="30">
        <v>0.68</v>
      </c>
      <c r="D508" s="30">
        <v>0.99</v>
      </c>
      <c r="E508" s="30">
        <v>0.9</v>
      </c>
      <c r="F508" s="30">
        <v>0.36</v>
      </c>
      <c r="G508" s="30">
        <v>0.72</v>
      </c>
      <c r="H508" s="30">
        <v>0.74</v>
      </c>
      <c r="K508" s="28">
        <f t="shared" si="22"/>
        <v>0.9</v>
      </c>
      <c r="L508" s="28">
        <v>1</v>
      </c>
      <c r="M508" s="28">
        <f t="shared" si="23"/>
        <v>0.77</v>
      </c>
      <c r="N508" s="28">
        <f t="shared" si="23"/>
        <v>0.68</v>
      </c>
      <c r="O508" s="28">
        <f t="shared" si="23"/>
        <v>0.99</v>
      </c>
      <c r="X508" s="28">
        <v>0.68828467695235829</v>
      </c>
      <c r="Y508" s="28">
        <f t="shared" si="24"/>
        <v>0.21171532304764173</v>
      </c>
    </row>
    <row r="509" spans="1:25" x14ac:dyDescent="0.25">
      <c r="A509" s="29">
        <v>42739</v>
      </c>
      <c r="B509" s="30">
        <v>0.59</v>
      </c>
      <c r="C509" s="30">
        <v>0.56999999999999995</v>
      </c>
      <c r="D509" s="30">
        <v>0.57999999999999996</v>
      </c>
      <c r="E509" s="30">
        <v>0.7</v>
      </c>
      <c r="F509" s="30">
        <v>0.52</v>
      </c>
      <c r="G509" s="30">
        <v>1.23</v>
      </c>
      <c r="H509" s="30">
        <v>0.27</v>
      </c>
      <c r="K509" s="28">
        <f t="shared" si="22"/>
        <v>0.7</v>
      </c>
      <c r="L509" s="28">
        <v>1</v>
      </c>
      <c r="M509" s="28">
        <f t="shared" si="23"/>
        <v>0.59</v>
      </c>
      <c r="N509" s="28">
        <f t="shared" si="23"/>
        <v>0.56999999999999995</v>
      </c>
      <c r="O509" s="28">
        <f t="shared" si="23"/>
        <v>0.57999999999999996</v>
      </c>
      <c r="X509" s="28">
        <v>0.57288805151562161</v>
      </c>
      <c r="Y509" s="28">
        <f t="shared" si="24"/>
        <v>0.12711194848437835</v>
      </c>
    </row>
    <row r="510" spans="1:25" x14ac:dyDescent="0.25">
      <c r="A510" s="29">
        <v>42740</v>
      </c>
      <c r="B510" s="30">
        <v>-0.08</v>
      </c>
      <c r="C510" s="30">
        <v>0.23</v>
      </c>
      <c r="D510" s="30">
        <v>-0.32</v>
      </c>
      <c r="E510" s="30">
        <v>0</v>
      </c>
      <c r="F510" s="30">
        <v>-0.15</v>
      </c>
      <c r="G510" s="30">
        <v>-0.24</v>
      </c>
      <c r="H510" s="30">
        <v>-0.24</v>
      </c>
      <c r="K510" s="28">
        <f t="shared" si="22"/>
        <v>0</v>
      </c>
      <c r="L510" s="28">
        <v>1</v>
      </c>
      <c r="M510" s="28">
        <f t="shared" si="23"/>
        <v>-0.08</v>
      </c>
      <c r="N510" s="28">
        <f t="shared" si="23"/>
        <v>0.23</v>
      </c>
      <c r="O510" s="28">
        <f t="shared" si="23"/>
        <v>-0.32</v>
      </c>
      <c r="X510" s="28">
        <v>9.7712421861746529E-2</v>
      </c>
      <c r="Y510" s="28">
        <f t="shared" si="24"/>
        <v>-9.7712421861746529E-2</v>
      </c>
    </row>
    <row r="511" spans="1:25" x14ac:dyDescent="0.25">
      <c r="A511" s="29">
        <v>42741</v>
      </c>
      <c r="B511" s="30">
        <v>0.36</v>
      </c>
      <c r="C511" s="30">
        <v>0.71</v>
      </c>
      <c r="D511" s="30">
        <v>0.22</v>
      </c>
      <c r="E511" s="30">
        <v>0.44</v>
      </c>
      <c r="F511" s="30">
        <v>0.05</v>
      </c>
      <c r="G511" s="30">
        <v>-0.14000000000000001</v>
      </c>
      <c r="H511" s="30">
        <v>0.15</v>
      </c>
      <c r="K511" s="28">
        <f t="shared" si="22"/>
        <v>0.44</v>
      </c>
      <c r="L511" s="28">
        <v>1</v>
      </c>
      <c r="M511" s="28">
        <f t="shared" si="23"/>
        <v>0.36</v>
      </c>
      <c r="N511" s="28">
        <f t="shared" si="23"/>
        <v>0.71</v>
      </c>
      <c r="O511" s="28">
        <f t="shared" si="23"/>
        <v>0.22</v>
      </c>
      <c r="X511" s="28">
        <v>0.53915067377585657</v>
      </c>
      <c r="Y511" s="28">
        <f t="shared" si="24"/>
        <v>-9.9150673775856568E-2</v>
      </c>
    </row>
    <row r="512" spans="1:25" x14ac:dyDescent="0.25">
      <c r="A512" s="29">
        <v>42744</v>
      </c>
      <c r="B512" s="30">
        <v>-0.33</v>
      </c>
      <c r="C512" s="30">
        <v>-0.22</v>
      </c>
      <c r="D512" s="30">
        <v>-0.68</v>
      </c>
      <c r="E512" s="30">
        <v>-0.13</v>
      </c>
      <c r="F512" s="30">
        <v>-0.67</v>
      </c>
      <c r="G512" s="30">
        <v>-0.47</v>
      </c>
      <c r="H512" s="30">
        <v>-0.55000000000000004</v>
      </c>
      <c r="K512" s="28">
        <f t="shared" si="22"/>
        <v>-0.13</v>
      </c>
      <c r="L512" s="28">
        <v>1</v>
      </c>
      <c r="M512" s="28">
        <f t="shared" si="23"/>
        <v>-0.33</v>
      </c>
      <c r="N512" s="28">
        <f t="shared" si="23"/>
        <v>-0.22</v>
      </c>
      <c r="O512" s="28">
        <f t="shared" si="23"/>
        <v>-0.68</v>
      </c>
      <c r="X512" s="28">
        <v>-0.23130448146849908</v>
      </c>
      <c r="Y512" s="28">
        <f t="shared" si="24"/>
        <v>0.10130448146849907</v>
      </c>
    </row>
    <row r="513" spans="1:25" x14ac:dyDescent="0.25">
      <c r="A513" s="29">
        <v>42745</v>
      </c>
      <c r="B513" s="30">
        <v>0</v>
      </c>
      <c r="C513" s="30">
        <v>0.04</v>
      </c>
      <c r="D513" s="30">
        <v>7.0000000000000007E-2</v>
      </c>
      <c r="E513" s="30">
        <v>0.13</v>
      </c>
      <c r="F513" s="30">
        <v>0.05</v>
      </c>
      <c r="G513" s="30">
        <v>0.31</v>
      </c>
      <c r="H513" s="30">
        <v>-0.06</v>
      </c>
      <c r="K513" s="28">
        <f t="shared" si="22"/>
        <v>0.13</v>
      </c>
      <c r="L513" s="28">
        <v>1</v>
      </c>
      <c r="M513" s="28">
        <f t="shared" si="23"/>
        <v>0</v>
      </c>
      <c r="N513" s="28">
        <f t="shared" si="23"/>
        <v>0.04</v>
      </c>
      <c r="O513" s="28">
        <f t="shared" si="23"/>
        <v>7.0000000000000007E-2</v>
      </c>
      <c r="X513" s="28">
        <v>8.4037802749507562E-3</v>
      </c>
      <c r="Y513" s="28">
        <f t="shared" si="24"/>
        <v>0.12159621972504925</v>
      </c>
    </row>
    <row r="514" spans="1:25" x14ac:dyDescent="0.25">
      <c r="A514" s="29">
        <v>42746</v>
      </c>
      <c r="B514" s="30">
        <v>0.28000000000000003</v>
      </c>
      <c r="C514" s="30">
        <v>0.11</v>
      </c>
      <c r="D514" s="30">
        <v>0.28999999999999998</v>
      </c>
      <c r="E514" s="30">
        <v>0.06</v>
      </c>
      <c r="F514" s="30">
        <v>0.41</v>
      </c>
      <c r="G514" s="30">
        <v>7.0000000000000007E-2</v>
      </c>
      <c r="H514" s="30">
        <v>0.31</v>
      </c>
      <c r="K514" s="28">
        <f t="shared" si="22"/>
        <v>0.06</v>
      </c>
      <c r="L514" s="28">
        <v>1</v>
      </c>
      <c r="M514" s="28">
        <f t="shared" si="23"/>
        <v>0.28000000000000003</v>
      </c>
      <c r="N514" s="28">
        <f t="shared" si="23"/>
        <v>0.11</v>
      </c>
      <c r="O514" s="28">
        <f t="shared" si="23"/>
        <v>0.28999999999999998</v>
      </c>
      <c r="X514" s="28">
        <v>0.19213286716751993</v>
      </c>
      <c r="Y514" s="28">
        <f t="shared" si="24"/>
        <v>-0.13213286716751993</v>
      </c>
    </row>
    <row r="515" spans="1:25" x14ac:dyDescent="0.25">
      <c r="A515" s="29">
        <v>42747</v>
      </c>
      <c r="B515" s="30">
        <v>-0.25</v>
      </c>
      <c r="C515" s="30">
        <v>-0.04</v>
      </c>
      <c r="D515" s="30">
        <v>-0.04</v>
      </c>
      <c r="E515" s="30">
        <v>-0.13</v>
      </c>
      <c r="F515" s="30">
        <v>-0.1</v>
      </c>
      <c r="G515" s="30">
        <v>-0.47</v>
      </c>
      <c r="H515" s="30">
        <v>-0.27</v>
      </c>
      <c r="K515" s="28">
        <f t="shared" ref="K515:K578" si="25">E515</f>
        <v>-0.13</v>
      </c>
      <c r="L515" s="28">
        <v>1</v>
      </c>
      <c r="M515" s="28">
        <f t="shared" ref="M515:O578" si="26">B515</f>
        <v>-0.25</v>
      </c>
      <c r="N515" s="28">
        <f t="shared" si="26"/>
        <v>-0.04</v>
      </c>
      <c r="O515" s="28">
        <f t="shared" si="26"/>
        <v>-0.04</v>
      </c>
      <c r="X515" s="28">
        <v>-0.17491316172914267</v>
      </c>
      <c r="Y515" s="28">
        <f t="shared" ref="Y515:Y578" si="27">K515-X515</f>
        <v>4.491316172914267E-2</v>
      </c>
    </row>
    <row r="516" spans="1:25" x14ac:dyDescent="0.25">
      <c r="A516" s="29">
        <v>42748</v>
      </c>
      <c r="B516" s="30">
        <v>0.23</v>
      </c>
      <c r="C516" s="30">
        <v>0.19</v>
      </c>
      <c r="D516" s="30">
        <v>-0.11</v>
      </c>
      <c r="E516" s="30">
        <v>0.19</v>
      </c>
      <c r="F516" s="30">
        <v>0.1</v>
      </c>
      <c r="G516" s="30">
        <v>0.37</v>
      </c>
      <c r="H516" s="30">
        <v>0.21</v>
      </c>
      <c r="K516" s="28">
        <f t="shared" si="25"/>
        <v>0.19</v>
      </c>
      <c r="L516" s="28">
        <v>1</v>
      </c>
      <c r="M516" s="28">
        <f t="shared" si="26"/>
        <v>0.23</v>
      </c>
      <c r="N516" s="28">
        <f t="shared" si="26"/>
        <v>0.19</v>
      </c>
      <c r="O516" s="28">
        <f t="shared" si="26"/>
        <v>-0.11</v>
      </c>
      <c r="X516" s="28">
        <v>0.2490828582668419</v>
      </c>
      <c r="Y516" s="28">
        <f t="shared" si="27"/>
        <v>-5.9082858266841898E-2</v>
      </c>
    </row>
    <row r="517" spans="1:25" x14ac:dyDescent="0.25">
      <c r="A517" s="29">
        <v>42752</v>
      </c>
      <c r="B517" s="30">
        <v>-0.35</v>
      </c>
      <c r="C517" s="30">
        <v>-0.22</v>
      </c>
      <c r="D517" s="30">
        <v>-0.51</v>
      </c>
      <c r="E517" s="30">
        <v>-0.19</v>
      </c>
      <c r="F517" s="30">
        <v>-0.05</v>
      </c>
      <c r="G517" s="30">
        <v>-0.44</v>
      </c>
      <c r="H517" s="30">
        <v>-0.4</v>
      </c>
      <c r="K517" s="28">
        <f t="shared" si="25"/>
        <v>-0.19</v>
      </c>
      <c r="L517" s="28">
        <v>1</v>
      </c>
      <c r="M517" s="28">
        <f t="shared" si="26"/>
        <v>-0.35</v>
      </c>
      <c r="N517" s="28">
        <f t="shared" si="26"/>
        <v>-0.22</v>
      </c>
      <c r="O517" s="28">
        <f t="shared" si="26"/>
        <v>-0.51</v>
      </c>
      <c r="X517" s="28">
        <v>-0.26543717043312109</v>
      </c>
      <c r="Y517" s="28">
        <f t="shared" si="27"/>
        <v>7.5437170433121092E-2</v>
      </c>
    </row>
    <row r="518" spans="1:25" x14ac:dyDescent="0.25">
      <c r="A518" s="29">
        <v>42753</v>
      </c>
      <c r="B518" s="30">
        <v>0.22</v>
      </c>
      <c r="C518" s="30">
        <v>0.26</v>
      </c>
      <c r="D518" s="30">
        <v>0.22</v>
      </c>
      <c r="E518" s="30">
        <v>0.19</v>
      </c>
      <c r="F518" s="30">
        <v>0.15</v>
      </c>
      <c r="G518" s="30">
        <v>0.1</v>
      </c>
      <c r="H518" s="30">
        <v>0.18</v>
      </c>
      <c r="K518" s="28">
        <f t="shared" si="25"/>
        <v>0.19</v>
      </c>
      <c r="L518" s="28">
        <v>1</v>
      </c>
      <c r="M518" s="28">
        <f t="shared" si="26"/>
        <v>0.22</v>
      </c>
      <c r="N518" s="28">
        <f t="shared" si="26"/>
        <v>0.26</v>
      </c>
      <c r="O518" s="28">
        <f t="shared" si="26"/>
        <v>0.22</v>
      </c>
      <c r="X518" s="28">
        <v>0.23466673566080204</v>
      </c>
      <c r="Y518" s="28">
        <f t="shared" si="27"/>
        <v>-4.4666735660802037E-2</v>
      </c>
    </row>
    <row r="519" spans="1:25" x14ac:dyDescent="0.25">
      <c r="A519" s="29">
        <v>42754</v>
      </c>
      <c r="B519" s="30">
        <v>-0.37</v>
      </c>
      <c r="C519" s="30">
        <v>-0.19</v>
      </c>
      <c r="D519" s="30">
        <v>-0.47</v>
      </c>
      <c r="E519" s="30">
        <v>-0.44</v>
      </c>
      <c r="F519" s="30">
        <v>-0.46</v>
      </c>
      <c r="G519" s="30">
        <v>-0.51</v>
      </c>
      <c r="H519" s="30">
        <v>-0.46</v>
      </c>
      <c r="K519" s="28">
        <f t="shared" si="25"/>
        <v>-0.44</v>
      </c>
      <c r="L519" s="28">
        <v>1</v>
      </c>
      <c r="M519" s="28">
        <f t="shared" si="26"/>
        <v>-0.37</v>
      </c>
      <c r="N519" s="28">
        <f t="shared" si="26"/>
        <v>-0.19</v>
      </c>
      <c r="O519" s="28">
        <f t="shared" si="26"/>
        <v>-0.47</v>
      </c>
      <c r="X519" s="28">
        <v>-0.2688191823301489</v>
      </c>
      <c r="Y519" s="28">
        <f t="shared" si="27"/>
        <v>-0.1711808176698511</v>
      </c>
    </row>
    <row r="520" spans="1:25" x14ac:dyDescent="0.25">
      <c r="A520" s="29">
        <v>42755</v>
      </c>
      <c r="B520" s="30">
        <v>0.37</v>
      </c>
      <c r="C520" s="30">
        <v>0.33</v>
      </c>
      <c r="D520" s="30">
        <v>0.26</v>
      </c>
      <c r="E520" s="30">
        <v>0.25</v>
      </c>
      <c r="F520" s="30">
        <v>0.36</v>
      </c>
      <c r="G520" s="30">
        <v>0.41</v>
      </c>
      <c r="H520" s="30">
        <v>0.43</v>
      </c>
      <c r="K520" s="28">
        <f t="shared" si="25"/>
        <v>0.25</v>
      </c>
      <c r="L520" s="28">
        <v>1</v>
      </c>
      <c r="M520" s="28">
        <f t="shared" si="26"/>
        <v>0.37</v>
      </c>
      <c r="N520" s="28">
        <f t="shared" si="26"/>
        <v>0.33</v>
      </c>
      <c r="O520" s="28">
        <f t="shared" si="26"/>
        <v>0.26</v>
      </c>
      <c r="X520" s="28">
        <v>0.35846996123772606</v>
      </c>
      <c r="Y520" s="28">
        <f t="shared" si="27"/>
        <v>-0.10846996123772606</v>
      </c>
    </row>
    <row r="521" spans="1:25" x14ac:dyDescent="0.25">
      <c r="A521" s="29">
        <v>42758</v>
      </c>
      <c r="B521" s="30">
        <v>-0.26</v>
      </c>
      <c r="C521" s="30">
        <v>-0.11</v>
      </c>
      <c r="D521" s="30">
        <v>-0.44</v>
      </c>
      <c r="E521" s="30">
        <v>-0.13</v>
      </c>
      <c r="F521" s="30">
        <v>-0.15</v>
      </c>
      <c r="G521" s="30">
        <v>-0.24</v>
      </c>
      <c r="H521" s="30">
        <v>-0.43</v>
      </c>
      <c r="K521" s="28">
        <f t="shared" si="25"/>
        <v>-0.13</v>
      </c>
      <c r="L521" s="28">
        <v>1</v>
      </c>
      <c r="M521" s="28">
        <f t="shared" si="26"/>
        <v>-0.26</v>
      </c>
      <c r="N521" s="28">
        <f t="shared" si="26"/>
        <v>-0.11</v>
      </c>
      <c r="O521" s="28">
        <f t="shared" si="26"/>
        <v>-0.44</v>
      </c>
      <c r="X521" s="28">
        <v>-0.16438475682775944</v>
      </c>
      <c r="Y521" s="28">
        <f t="shared" si="27"/>
        <v>3.4384756827759433E-2</v>
      </c>
    </row>
    <row r="522" spans="1:25" x14ac:dyDescent="0.25">
      <c r="A522" s="29">
        <v>42759</v>
      </c>
      <c r="B522" s="30">
        <v>0.64</v>
      </c>
      <c r="C522" s="30">
        <v>0.52</v>
      </c>
      <c r="D522" s="30">
        <v>0.95</v>
      </c>
      <c r="E522" s="30">
        <v>0.63</v>
      </c>
      <c r="F522" s="30">
        <v>0.31</v>
      </c>
      <c r="G522" s="30">
        <v>1.06</v>
      </c>
      <c r="H522" s="30">
        <v>0.64</v>
      </c>
      <c r="K522" s="28">
        <f t="shared" si="25"/>
        <v>0.63</v>
      </c>
      <c r="L522" s="28">
        <v>1</v>
      </c>
      <c r="M522" s="28">
        <f t="shared" si="26"/>
        <v>0.64</v>
      </c>
      <c r="N522" s="28">
        <f t="shared" si="26"/>
        <v>0.52</v>
      </c>
      <c r="O522" s="28">
        <f t="shared" si="26"/>
        <v>0.95</v>
      </c>
      <c r="X522" s="28">
        <v>0.5340866661255752</v>
      </c>
      <c r="Y522" s="28">
        <f t="shared" si="27"/>
        <v>9.59133338744248E-2</v>
      </c>
    </row>
    <row r="523" spans="1:25" x14ac:dyDescent="0.25">
      <c r="A523" s="29">
        <v>42760</v>
      </c>
      <c r="B523" s="30">
        <v>0.87</v>
      </c>
      <c r="C523" s="30">
        <v>0.66</v>
      </c>
      <c r="D523" s="30">
        <v>0.76</v>
      </c>
      <c r="E523" s="30">
        <v>0.75</v>
      </c>
      <c r="F523" s="30">
        <v>0.41</v>
      </c>
      <c r="G523" s="30">
        <v>0.64</v>
      </c>
      <c r="H523" s="30">
        <v>0.88</v>
      </c>
      <c r="K523" s="28">
        <f t="shared" si="25"/>
        <v>0.75</v>
      </c>
      <c r="L523" s="28">
        <v>1</v>
      </c>
      <c r="M523" s="28">
        <f t="shared" si="26"/>
        <v>0.87</v>
      </c>
      <c r="N523" s="28">
        <f t="shared" si="26"/>
        <v>0.66</v>
      </c>
      <c r="O523" s="28">
        <f t="shared" si="26"/>
        <v>0.76</v>
      </c>
      <c r="X523" s="28">
        <v>0.77123662315270491</v>
      </c>
      <c r="Y523" s="28">
        <f t="shared" si="27"/>
        <v>-2.1236623152704914E-2</v>
      </c>
    </row>
    <row r="524" spans="1:25" x14ac:dyDescent="0.25">
      <c r="A524" s="29">
        <v>42761</v>
      </c>
      <c r="B524" s="30">
        <v>-0.1</v>
      </c>
      <c r="C524" s="30">
        <v>0</v>
      </c>
      <c r="D524" s="30">
        <v>-0.11</v>
      </c>
      <c r="E524" s="30">
        <v>-0.25</v>
      </c>
      <c r="F524" s="30">
        <v>-0.26</v>
      </c>
      <c r="G524" s="30">
        <v>-0.44</v>
      </c>
      <c r="H524" s="30">
        <v>-0.24</v>
      </c>
      <c r="K524" s="28">
        <f t="shared" si="25"/>
        <v>-0.25</v>
      </c>
      <c r="L524" s="28">
        <v>1</v>
      </c>
      <c r="M524" s="28">
        <f t="shared" si="26"/>
        <v>-0.1</v>
      </c>
      <c r="N524" s="28">
        <f t="shared" si="26"/>
        <v>0</v>
      </c>
      <c r="O524" s="28">
        <f t="shared" si="26"/>
        <v>-0.11</v>
      </c>
      <c r="X524" s="28">
        <v>-5.1615641959847441E-2</v>
      </c>
      <c r="Y524" s="28">
        <f t="shared" si="27"/>
        <v>-0.19838435804015256</v>
      </c>
    </row>
    <row r="525" spans="1:25" x14ac:dyDescent="0.25">
      <c r="A525" s="29">
        <v>42762</v>
      </c>
      <c r="B525" s="30">
        <v>-0.16</v>
      </c>
      <c r="C525" s="30">
        <v>0.11</v>
      </c>
      <c r="D525" s="30">
        <v>-0.36</v>
      </c>
      <c r="E525" s="30">
        <v>-0.06</v>
      </c>
      <c r="F525" s="30">
        <v>-0.21</v>
      </c>
      <c r="G525" s="30">
        <v>-0.4</v>
      </c>
      <c r="H525" s="30">
        <v>0.12</v>
      </c>
      <c r="K525" s="28">
        <f t="shared" si="25"/>
        <v>-0.06</v>
      </c>
      <c r="L525" s="28">
        <v>1</v>
      </c>
      <c r="M525" s="28">
        <f t="shared" si="26"/>
        <v>-0.16</v>
      </c>
      <c r="N525" s="28">
        <f t="shared" si="26"/>
        <v>0.11</v>
      </c>
      <c r="O525" s="28">
        <f t="shared" si="26"/>
        <v>-0.36</v>
      </c>
      <c r="X525" s="28">
        <v>-5.5553574239641593E-3</v>
      </c>
      <c r="Y525" s="28">
        <f t="shared" si="27"/>
        <v>-5.4444642576035839E-2</v>
      </c>
    </row>
    <row r="526" spans="1:25" x14ac:dyDescent="0.25">
      <c r="A526" s="29">
        <v>42765</v>
      </c>
      <c r="B526" s="30">
        <v>-0.62</v>
      </c>
      <c r="C526" s="30">
        <v>-0.7</v>
      </c>
      <c r="D526" s="30">
        <v>-0.57999999999999996</v>
      </c>
      <c r="E526" s="30">
        <v>-0.37</v>
      </c>
      <c r="F526" s="30">
        <v>-0.36</v>
      </c>
      <c r="G526" s="30">
        <v>-1.08</v>
      </c>
      <c r="H526" s="30">
        <v>-0.61</v>
      </c>
      <c r="K526" s="28">
        <f t="shared" si="25"/>
        <v>-0.37</v>
      </c>
      <c r="L526" s="28">
        <v>1</v>
      </c>
      <c r="M526" s="28">
        <f t="shared" si="26"/>
        <v>-0.62</v>
      </c>
      <c r="N526" s="28">
        <f t="shared" si="26"/>
        <v>-0.7</v>
      </c>
      <c r="O526" s="28">
        <f t="shared" si="26"/>
        <v>-0.57999999999999996</v>
      </c>
      <c r="X526" s="28">
        <v>-0.65807723265975127</v>
      </c>
      <c r="Y526" s="28">
        <f t="shared" si="27"/>
        <v>0.28807723265975127</v>
      </c>
    </row>
    <row r="527" spans="1:25" x14ac:dyDescent="0.25">
      <c r="A527" s="29">
        <v>42766</v>
      </c>
      <c r="B527" s="30">
        <v>-0.01</v>
      </c>
      <c r="C527" s="30">
        <v>-7.0000000000000007E-2</v>
      </c>
      <c r="D527" s="30">
        <v>0.04</v>
      </c>
      <c r="E527" s="30">
        <v>-0.13</v>
      </c>
      <c r="F527" s="30">
        <v>0.21</v>
      </c>
      <c r="G527" s="30">
        <v>0.55000000000000004</v>
      </c>
      <c r="H527" s="30">
        <v>-0.09</v>
      </c>
      <c r="K527" s="28">
        <f t="shared" si="25"/>
        <v>-0.13</v>
      </c>
      <c r="L527" s="28">
        <v>1</v>
      </c>
      <c r="M527" s="28">
        <f t="shared" si="26"/>
        <v>-0.01</v>
      </c>
      <c r="N527" s="28">
        <f t="shared" si="26"/>
        <v>-7.0000000000000007E-2</v>
      </c>
      <c r="O527" s="28">
        <f t="shared" si="26"/>
        <v>0.04</v>
      </c>
      <c r="X527" s="28">
        <v>-4.6852791251819043E-2</v>
      </c>
      <c r="Y527" s="28">
        <f t="shared" si="27"/>
        <v>-8.3147208748180962E-2</v>
      </c>
    </row>
    <row r="528" spans="1:25" x14ac:dyDescent="0.25">
      <c r="A528" s="29">
        <v>42767</v>
      </c>
      <c r="B528" s="30">
        <v>0.04</v>
      </c>
      <c r="C528" s="30">
        <v>0.26</v>
      </c>
      <c r="D528" s="30">
        <v>-0.33</v>
      </c>
      <c r="E528" s="30">
        <v>0.38</v>
      </c>
      <c r="F528" s="30">
        <v>-0.36</v>
      </c>
      <c r="G528" s="30">
        <v>-0.34</v>
      </c>
      <c r="H528" s="30">
        <v>-0.4</v>
      </c>
      <c r="K528" s="28">
        <f t="shared" si="25"/>
        <v>0.38</v>
      </c>
      <c r="L528" s="28">
        <v>1</v>
      </c>
      <c r="M528" s="28">
        <f t="shared" si="26"/>
        <v>0.04</v>
      </c>
      <c r="N528" s="28">
        <f t="shared" si="26"/>
        <v>0.26</v>
      </c>
      <c r="O528" s="28">
        <f t="shared" si="26"/>
        <v>-0.33</v>
      </c>
      <c r="X528" s="28">
        <v>0.18959561923223736</v>
      </c>
      <c r="Y528" s="28">
        <f t="shared" si="27"/>
        <v>0.19040438076776264</v>
      </c>
    </row>
    <row r="529" spans="1:25" x14ac:dyDescent="0.25">
      <c r="A529" s="29">
        <v>42768</v>
      </c>
      <c r="B529" s="30">
        <v>7.0000000000000007E-2</v>
      </c>
      <c r="C529" s="30">
        <v>0</v>
      </c>
      <c r="D529" s="30">
        <v>0.15</v>
      </c>
      <c r="E529" s="30">
        <v>-0.12</v>
      </c>
      <c r="F529" s="30">
        <v>0.1</v>
      </c>
      <c r="G529" s="30">
        <v>0.24</v>
      </c>
      <c r="H529" s="30">
        <v>0.18</v>
      </c>
      <c r="K529" s="28">
        <f t="shared" si="25"/>
        <v>-0.12</v>
      </c>
      <c r="L529" s="28">
        <v>1</v>
      </c>
      <c r="M529" s="28">
        <f t="shared" si="26"/>
        <v>7.0000000000000007E-2</v>
      </c>
      <c r="N529" s="28">
        <f t="shared" si="26"/>
        <v>0</v>
      </c>
      <c r="O529" s="28">
        <f t="shared" si="26"/>
        <v>0.15</v>
      </c>
      <c r="X529" s="28">
        <v>2.3646897580102241E-2</v>
      </c>
      <c r="Y529" s="28">
        <f t="shared" si="27"/>
        <v>-0.14364689758010224</v>
      </c>
    </row>
    <row r="530" spans="1:25" x14ac:dyDescent="0.25">
      <c r="A530" s="29">
        <v>42769</v>
      </c>
      <c r="B530" s="30">
        <v>0.69</v>
      </c>
      <c r="C530" s="30">
        <v>0.52</v>
      </c>
      <c r="D530" s="30">
        <v>1.02</v>
      </c>
      <c r="E530" s="30">
        <v>0.56000000000000005</v>
      </c>
      <c r="F530" s="30">
        <v>0.52</v>
      </c>
      <c r="G530" s="30">
        <v>0.95</v>
      </c>
      <c r="H530" s="30">
        <v>0.89</v>
      </c>
      <c r="K530" s="28">
        <f t="shared" si="25"/>
        <v>0.56000000000000005</v>
      </c>
      <c r="L530" s="28">
        <v>1</v>
      </c>
      <c r="M530" s="28">
        <f t="shared" si="26"/>
        <v>0.69</v>
      </c>
      <c r="N530" s="28">
        <f t="shared" si="26"/>
        <v>0.52</v>
      </c>
      <c r="O530" s="28">
        <f t="shared" si="26"/>
        <v>1.02</v>
      </c>
      <c r="X530" s="28">
        <v>0.55703813531345148</v>
      </c>
      <c r="Y530" s="28">
        <f t="shared" si="27"/>
        <v>2.9618646865485765E-3</v>
      </c>
    </row>
    <row r="531" spans="1:25" x14ac:dyDescent="0.25">
      <c r="A531" s="29">
        <v>42772</v>
      </c>
      <c r="B531" s="30">
        <v>-0.18</v>
      </c>
      <c r="C531" s="30">
        <v>0</v>
      </c>
      <c r="D531" s="30">
        <v>-0.4</v>
      </c>
      <c r="E531" s="30">
        <v>-0.12</v>
      </c>
      <c r="F531" s="30">
        <v>-0.41</v>
      </c>
      <c r="G531" s="30">
        <v>-0.44</v>
      </c>
      <c r="H531" s="30">
        <v>-0.33</v>
      </c>
      <c r="K531" s="28">
        <f t="shared" si="25"/>
        <v>-0.12</v>
      </c>
      <c r="L531" s="28">
        <v>1</v>
      </c>
      <c r="M531" s="28">
        <f t="shared" si="26"/>
        <v>-0.18</v>
      </c>
      <c r="N531" s="28">
        <f t="shared" si="26"/>
        <v>0</v>
      </c>
      <c r="O531" s="28">
        <f t="shared" si="26"/>
        <v>-0.4</v>
      </c>
      <c r="X531" s="28">
        <v>-6.5906305642641994E-2</v>
      </c>
      <c r="Y531" s="28">
        <f t="shared" si="27"/>
        <v>-5.4093694357358002E-2</v>
      </c>
    </row>
    <row r="532" spans="1:25" x14ac:dyDescent="0.25">
      <c r="A532" s="29">
        <v>42773</v>
      </c>
      <c r="B532" s="30">
        <v>0</v>
      </c>
      <c r="C532" s="30">
        <v>0.15</v>
      </c>
      <c r="D532" s="30">
        <v>-0.14000000000000001</v>
      </c>
      <c r="E532" s="30">
        <v>0.12</v>
      </c>
      <c r="F532" s="30">
        <v>0.26</v>
      </c>
      <c r="G532" s="30">
        <v>-0.54</v>
      </c>
      <c r="H532" s="30">
        <v>-0.03</v>
      </c>
      <c r="K532" s="28">
        <f t="shared" si="25"/>
        <v>0.12</v>
      </c>
      <c r="L532" s="28">
        <v>1</v>
      </c>
      <c r="M532" s="28">
        <f t="shared" si="26"/>
        <v>0</v>
      </c>
      <c r="N532" s="28">
        <f t="shared" si="26"/>
        <v>0.15</v>
      </c>
      <c r="O532" s="28">
        <f t="shared" si="26"/>
        <v>-0.14000000000000001</v>
      </c>
      <c r="X532" s="28">
        <v>8.7550739233946087E-2</v>
      </c>
      <c r="Y532" s="28">
        <f t="shared" si="27"/>
        <v>3.2449260766053908E-2</v>
      </c>
    </row>
    <row r="533" spans="1:25" x14ac:dyDescent="0.25">
      <c r="A533" s="29">
        <v>42774</v>
      </c>
      <c r="B533" s="30">
        <v>0.13</v>
      </c>
      <c r="C533" s="30">
        <v>0.22</v>
      </c>
      <c r="D533" s="30">
        <v>0.14000000000000001</v>
      </c>
      <c r="E533" s="30">
        <v>0.25</v>
      </c>
      <c r="F533" s="30">
        <v>0.15</v>
      </c>
      <c r="G533" s="30">
        <v>-0.14000000000000001</v>
      </c>
      <c r="H533" s="30">
        <v>0.09</v>
      </c>
      <c r="K533" s="28">
        <f t="shared" si="25"/>
        <v>0.25</v>
      </c>
      <c r="L533" s="28">
        <v>1</v>
      </c>
      <c r="M533" s="28">
        <f t="shared" si="26"/>
        <v>0.13</v>
      </c>
      <c r="N533" s="28">
        <f t="shared" si="26"/>
        <v>0.22</v>
      </c>
      <c r="O533" s="28">
        <f t="shared" si="26"/>
        <v>0.14000000000000001</v>
      </c>
      <c r="X533" s="28">
        <v>0.16839982589542482</v>
      </c>
      <c r="Y533" s="28">
        <f t="shared" si="27"/>
        <v>8.1600174104575179E-2</v>
      </c>
    </row>
    <row r="534" spans="1:25" x14ac:dyDescent="0.25">
      <c r="A534" s="29">
        <v>42775</v>
      </c>
      <c r="B534" s="30">
        <v>0.59</v>
      </c>
      <c r="C534" s="30">
        <v>0.47</v>
      </c>
      <c r="D534" s="30">
        <v>0.76</v>
      </c>
      <c r="E534" s="30">
        <v>0.56000000000000005</v>
      </c>
      <c r="F534" s="30">
        <v>0.26</v>
      </c>
      <c r="G534" s="30">
        <v>0.79</v>
      </c>
      <c r="H534" s="30">
        <v>0.52</v>
      </c>
      <c r="K534" s="28">
        <f t="shared" si="25"/>
        <v>0.56000000000000005</v>
      </c>
      <c r="L534" s="28">
        <v>1</v>
      </c>
      <c r="M534" s="28">
        <f t="shared" si="26"/>
        <v>0.59</v>
      </c>
      <c r="N534" s="28">
        <f t="shared" si="26"/>
        <v>0.47</v>
      </c>
      <c r="O534" s="28">
        <f t="shared" si="26"/>
        <v>0.76</v>
      </c>
      <c r="X534" s="28">
        <v>0.50231104206471522</v>
      </c>
      <c r="Y534" s="28">
        <f t="shared" si="27"/>
        <v>5.7688957935284835E-2</v>
      </c>
    </row>
    <row r="535" spans="1:25" x14ac:dyDescent="0.25">
      <c r="A535" s="29">
        <v>42776</v>
      </c>
      <c r="B535" s="30">
        <v>0.39</v>
      </c>
      <c r="C535" s="30">
        <v>0.36</v>
      </c>
      <c r="D535" s="30">
        <v>0.32</v>
      </c>
      <c r="E535" s="30">
        <v>0.31</v>
      </c>
      <c r="F535" s="30">
        <v>0.36</v>
      </c>
      <c r="G535" s="30">
        <v>0.68</v>
      </c>
      <c r="H535" s="30">
        <v>0.36</v>
      </c>
      <c r="K535" s="28">
        <f t="shared" si="25"/>
        <v>0.31</v>
      </c>
      <c r="L535" s="28">
        <v>1</v>
      </c>
      <c r="M535" s="28">
        <f t="shared" si="26"/>
        <v>0.39</v>
      </c>
      <c r="N535" s="28">
        <f t="shared" si="26"/>
        <v>0.36</v>
      </c>
      <c r="O535" s="28">
        <f t="shared" si="26"/>
        <v>0.32</v>
      </c>
      <c r="X535" s="28">
        <v>0.37798587037999432</v>
      </c>
      <c r="Y535" s="28">
        <f t="shared" si="27"/>
        <v>-6.7985870379994318E-2</v>
      </c>
    </row>
    <row r="536" spans="1:25" x14ac:dyDescent="0.25">
      <c r="A536" s="29">
        <v>42779</v>
      </c>
      <c r="B536" s="30">
        <v>0.54</v>
      </c>
      <c r="C536" s="30">
        <v>0.51</v>
      </c>
      <c r="D536" s="30">
        <v>0.54</v>
      </c>
      <c r="E536" s="30">
        <v>0.49</v>
      </c>
      <c r="F536" s="30">
        <v>0.31</v>
      </c>
      <c r="G536" s="30">
        <v>0.27</v>
      </c>
      <c r="H536" s="30">
        <v>0.6</v>
      </c>
      <c r="K536" s="28">
        <f t="shared" si="25"/>
        <v>0.49</v>
      </c>
      <c r="L536" s="28">
        <v>1</v>
      </c>
      <c r="M536" s="28">
        <f t="shared" si="26"/>
        <v>0.54</v>
      </c>
      <c r="N536" s="28">
        <f t="shared" si="26"/>
        <v>0.51</v>
      </c>
      <c r="O536" s="28">
        <f t="shared" si="26"/>
        <v>0.54</v>
      </c>
      <c r="X536" s="28">
        <v>0.51741999231669022</v>
      </c>
      <c r="Y536" s="28">
        <f t="shared" si="27"/>
        <v>-2.7419992316690234E-2</v>
      </c>
    </row>
    <row r="537" spans="1:25" x14ac:dyDescent="0.25">
      <c r="A537" s="29">
        <v>42780</v>
      </c>
      <c r="B537" s="30">
        <v>0.4</v>
      </c>
      <c r="C537" s="30">
        <v>0.32</v>
      </c>
      <c r="D537" s="30">
        <v>0.64</v>
      </c>
      <c r="E537" s="30">
        <v>0.43</v>
      </c>
      <c r="F537" s="30">
        <v>0.15</v>
      </c>
      <c r="G537" s="30">
        <v>0.34</v>
      </c>
      <c r="H537" s="30">
        <v>0.36</v>
      </c>
      <c r="K537" s="28">
        <f t="shared" si="25"/>
        <v>0.43</v>
      </c>
      <c r="L537" s="28">
        <v>1</v>
      </c>
      <c r="M537" s="28">
        <f t="shared" si="26"/>
        <v>0.4</v>
      </c>
      <c r="N537" s="28">
        <f t="shared" si="26"/>
        <v>0.32</v>
      </c>
      <c r="O537" s="28">
        <f t="shared" si="26"/>
        <v>0.64</v>
      </c>
      <c r="X537" s="28">
        <v>0.32485651345874073</v>
      </c>
      <c r="Y537" s="28">
        <f t="shared" si="27"/>
        <v>0.10514348654125927</v>
      </c>
    </row>
    <row r="538" spans="1:25" x14ac:dyDescent="0.25">
      <c r="A538" s="29">
        <v>42781</v>
      </c>
      <c r="B538" s="30">
        <v>0.52</v>
      </c>
      <c r="C538" s="30">
        <v>0.5</v>
      </c>
      <c r="D538" s="30">
        <v>0.56000000000000005</v>
      </c>
      <c r="E538" s="30">
        <v>0.55000000000000004</v>
      </c>
      <c r="F538" s="30">
        <v>0.41</v>
      </c>
      <c r="G538" s="30">
        <v>0.56999999999999995</v>
      </c>
      <c r="H538" s="30">
        <v>0.6</v>
      </c>
      <c r="K538" s="28">
        <f t="shared" si="25"/>
        <v>0.55000000000000004</v>
      </c>
      <c r="L538" s="28">
        <v>1</v>
      </c>
      <c r="M538" s="28">
        <f t="shared" si="26"/>
        <v>0.52</v>
      </c>
      <c r="N538" s="28">
        <f t="shared" si="26"/>
        <v>0.5</v>
      </c>
      <c r="O538" s="28">
        <f t="shared" si="26"/>
        <v>0.56000000000000005</v>
      </c>
      <c r="X538" s="28">
        <v>0.49740108228895319</v>
      </c>
      <c r="Y538" s="28">
        <f t="shared" si="27"/>
        <v>5.2598917711046855E-2</v>
      </c>
    </row>
    <row r="539" spans="1:25" x14ac:dyDescent="0.25">
      <c r="A539" s="29">
        <v>42782</v>
      </c>
      <c r="B539" s="30">
        <v>-0.09</v>
      </c>
      <c r="C539" s="30">
        <v>-7.0000000000000007E-2</v>
      </c>
      <c r="D539" s="30">
        <v>-0.14000000000000001</v>
      </c>
      <c r="E539" s="30">
        <v>0</v>
      </c>
      <c r="F539" s="30">
        <v>-0.1</v>
      </c>
      <c r="G539" s="30">
        <v>-0.33</v>
      </c>
      <c r="H539" s="30">
        <v>0.06</v>
      </c>
      <c r="K539" s="28">
        <f t="shared" si="25"/>
        <v>0</v>
      </c>
      <c r="L539" s="28">
        <v>1</v>
      </c>
      <c r="M539" s="28">
        <f t="shared" si="26"/>
        <v>-0.09</v>
      </c>
      <c r="N539" s="28">
        <f t="shared" si="26"/>
        <v>-7.0000000000000007E-2</v>
      </c>
      <c r="O539" s="28">
        <f t="shared" si="26"/>
        <v>-0.14000000000000001</v>
      </c>
      <c r="X539" s="28">
        <v>-7.5005733428764432E-2</v>
      </c>
      <c r="Y539" s="28">
        <f t="shared" si="27"/>
        <v>7.5005733428764432E-2</v>
      </c>
    </row>
    <row r="540" spans="1:25" x14ac:dyDescent="0.25">
      <c r="A540" s="29">
        <v>42783</v>
      </c>
      <c r="B540" s="30">
        <v>0.16</v>
      </c>
      <c r="C540" s="30">
        <v>0.14000000000000001</v>
      </c>
      <c r="D540" s="30">
        <v>-0.04</v>
      </c>
      <c r="E540" s="30">
        <v>0.12</v>
      </c>
      <c r="F540" s="30">
        <v>-0.1</v>
      </c>
      <c r="G540" s="30">
        <v>0.17</v>
      </c>
      <c r="H540" s="30">
        <v>0.3</v>
      </c>
      <c r="K540" s="28">
        <f t="shared" si="25"/>
        <v>0.12</v>
      </c>
      <c r="L540" s="28">
        <v>1</v>
      </c>
      <c r="M540" s="28">
        <f t="shared" si="26"/>
        <v>0.16</v>
      </c>
      <c r="N540" s="28">
        <f t="shared" si="26"/>
        <v>0.14000000000000001</v>
      </c>
      <c r="O540" s="28">
        <f t="shared" si="26"/>
        <v>-0.04</v>
      </c>
      <c r="X540" s="28">
        <v>0.17183268101887292</v>
      </c>
      <c r="Y540" s="28">
        <f t="shared" si="27"/>
        <v>-5.1832681018872923E-2</v>
      </c>
    </row>
    <row r="541" spans="1:25" x14ac:dyDescent="0.25">
      <c r="A541" s="29">
        <v>42787</v>
      </c>
      <c r="B541" s="30">
        <v>0.6</v>
      </c>
      <c r="C541" s="30">
        <v>0.5</v>
      </c>
      <c r="D541" s="30">
        <v>0.74</v>
      </c>
      <c r="E541" s="30">
        <v>0.66</v>
      </c>
      <c r="F541" s="30">
        <v>0.66</v>
      </c>
      <c r="G541" s="30">
        <v>0.63</v>
      </c>
      <c r="H541" s="30">
        <v>0.44</v>
      </c>
      <c r="K541" s="28">
        <f t="shared" si="25"/>
        <v>0.66</v>
      </c>
      <c r="L541" s="28">
        <v>1</v>
      </c>
      <c r="M541" s="28">
        <f t="shared" si="26"/>
        <v>0.6</v>
      </c>
      <c r="N541" s="28">
        <f t="shared" si="26"/>
        <v>0.5</v>
      </c>
      <c r="O541" s="28">
        <f t="shared" si="26"/>
        <v>0.74</v>
      </c>
      <c r="X541" s="28">
        <v>0.52555402446589861</v>
      </c>
      <c r="Y541" s="28">
        <f t="shared" si="27"/>
        <v>0.13444597553410143</v>
      </c>
    </row>
    <row r="542" spans="1:25" x14ac:dyDescent="0.25">
      <c r="A542" s="29">
        <v>42788</v>
      </c>
      <c r="B542" s="30">
        <v>-0.09</v>
      </c>
      <c r="C542" s="30">
        <v>7.0000000000000007E-2</v>
      </c>
      <c r="D542" s="30">
        <v>-7.0000000000000007E-2</v>
      </c>
      <c r="E542" s="30">
        <v>0</v>
      </c>
      <c r="F542" s="30">
        <v>-0.1</v>
      </c>
      <c r="G542" s="30">
        <v>-0.43</v>
      </c>
      <c r="H542" s="30">
        <v>-0.06</v>
      </c>
      <c r="K542" s="28">
        <f t="shared" si="25"/>
        <v>0</v>
      </c>
      <c r="L542" s="28">
        <v>1</v>
      </c>
      <c r="M542" s="28">
        <f t="shared" si="26"/>
        <v>-0.09</v>
      </c>
      <c r="N542" s="28">
        <f t="shared" si="26"/>
        <v>7.0000000000000007E-2</v>
      </c>
      <c r="O542" s="28">
        <f t="shared" si="26"/>
        <v>-7.0000000000000007E-2</v>
      </c>
      <c r="X542" s="28">
        <v>-1.6776589971282452E-2</v>
      </c>
      <c r="Y542" s="28">
        <f t="shared" si="27"/>
        <v>1.6776589971282452E-2</v>
      </c>
    </row>
    <row r="543" spans="1:25" x14ac:dyDescent="0.25">
      <c r="A543" s="29">
        <v>42789</v>
      </c>
      <c r="B543" s="30">
        <v>7.0000000000000007E-2</v>
      </c>
      <c r="C543" s="30">
        <v>-0.11</v>
      </c>
      <c r="D543" s="30">
        <v>0.14000000000000001</v>
      </c>
      <c r="E543" s="30">
        <v>-0.12</v>
      </c>
      <c r="F543" s="30">
        <v>0.25</v>
      </c>
      <c r="G543" s="30">
        <v>-0.2</v>
      </c>
      <c r="H543" s="30">
        <v>0.28999999999999998</v>
      </c>
      <c r="K543" s="28">
        <f t="shared" si="25"/>
        <v>-0.12</v>
      </c>
      <c r="L543" s="28">
        <v>1</v>
      </c>
      <c r="M543" s="28">
        <f t="shared" si="26"/>
        <v>7.0000000000000007E-2</v>
      </c>
      <c r="N543" s="28">
        <f t="shared" si="26"/>
        <v>-0.11</v>
      </c>
      <c r="O543" s="28">
        <f t="shared" si="26"/>
        <v>0.14000000000000001</v>
      </c>
      <c r="X543" s="28">
        <v>-2.7775504390591406E-2</v>
      </c>
      <c r="Y543" s="28">
        <f t="shared" si="27"/>
        <v>-9.2224495609408597E-2</v>
      </c>
    </row>
    <row r="544" spans="1:25" x14ac:dyDescent="0.25">
      <c r="A544" s="29">
        <v>42790</v>
      </c>
      <c r="B544" s="30">
        <v>0.13</v>
      </c>
      <c r="C544" s="30">
        <v>0.18</v>
      </c>
      <c r="D544" s="30">
        <v>7.0000000000000007E-2</v>
      </c>
      <c r="E544" s="30">
        <v>0.42</v>
      </c>
      <c r="F544" s="30">
        <v>0.15</v>
      </c>
      <c r="G544" s="30">
        <v>0.1</v>
      </c>
      <c r="H544" s="30">
        <v>0.12</v>
      </c>
      <c r="K544" s="28">
        <f t="shared" si="25"/>
        <v>0.42</v>
      </c>
      <c r="L544" s="28">
        <v>1</v>
      </c>
      <c r="M544" s="28">
        <f t="shared" si="26"/>
        <v>0.13</v>
      </c>
      <c r="N544" s="28">
        <f t="shared" si="26"/>
        <v>0.18</v>
      </c>
      <c r="O544" s="28">
        <f t="shared" si="26"/>
        <v>7.0000000000000007E-2</v>
      </c>
      <c r="X544" s="28">
        <v>0.15806396344387516</v>
      </c>
      <c r="Y544" s="28">
        <f t="shared" si="27"/>
        <v>0.26193603655612485</v>
      </c>
    </row>
    <row r="545" spans="1:25" x14ac:dyDescent="0.25">
      <c r="A545" s="29">
        <v>42793</v>
      </c>
      <c r="B545" s="30">
        <v>0.16</v>
      </c>
      <c r="C545" s="30">
        <v>0.25</v>
      </c>
      <c r="D545" s="30">
        <v>7.0000000000000007E-2</v>
      </c>
      <c r="E545" s="30">
        <v>0.24</v>
      </c>
      <c r="F545" s="30">
        <v>-0.1</v>
      </c>
      <c r="G545" s="30">
        <v>0.3</v>
      </c>
      <c r="H545" s="30">
        <v>0</v>
      </c>
      <c r="K545" s="28">
        <f t="shared" si="25"/>
        <v>0.24</v>
      </c>
      <c r="L545" s="28">
        <v>1</v>
      </c>
      <c r="M545" s="28">
        <f t="shared" si="26"/>
        <v>0.16</v>
      </c>
      <c r="N545" s="28">
        <f t="shared" si="26"/>
        <v>0.25</v>
      </c>
      <c r="O545" s="28">
        <f t="shared" si="26"/>
        <v>7.0000000000000007E-2</v>
      </c>
      <c r="X545" s="28">
        <v>0.21065301163124758</v>
      </c>
      <c r="Y545" s="28">
        <f t="shared" si="27"/>
        <v>2.9346988368752408E-2</v>
      </c>
    </row>
    <row r="546" spans="1:25" x14ac:dyDescent="0.25">
      <c r="A546" s="29">
        <v>42794</v>
      </c>
      <c r="B546" s="30">
        <v>-0.27</v>
      </c>
      <c r="C546" s="30">
        <v>-0.28000000000000003</v>
      </c>
      <c r="D546" s="30">
        <v>-0.21</v>
      </c>
      <c r="E546" s="30">
        <v>-0.6</v>
      </c>
      <c r="F546" s="30">
        <v>-0.2</v>
      </c>
      <c r="G546" s="30">
        <v>-0.46</v>
      </c>
      <c r="H546" s="30">
        <v>-0.15</v>
      </c>
      <c r="K546" s="28">
        <f t="shared" si="25"/>
        <v>-0.6</v>
      </c>
      <c r="L546" s="28">
        <v>1</v>
      </c>
      <c r="M546" s="28">
        <f t="shared" si="26"/>
        <v>-0.27</v>
      </c>
      <c r="N546" s="28">
        <f t="shared" si="26"/>
        <v>-0.28000000000000003</v>
      </c>
      <c r="O546" s="28">
        <f t="shared" si="26"/>
        <v>-0.21</v>
      </c>
      <c r="X546" s="28">
        <v>-0.28114268248971791</v>
      </c>
      <c r="Y546" s="28">
        <f t="shared" si="27"/>
        <v>-0.31885731751028207</v>
      </c>
    </row>
    <row r="547" spans="1:25" x14ac:dyDescent="0.25">
      <c r="A547" s="29">
        <v>42795</v>
      </c>
      <c r="B547" s="30">
        <v>1.4</v>
      </c>
      <c r="C547" s="30">
        <v>1.24</v>
      </c>
      <c r="D547" s="30">
        <v>1.47</v>
      </c>
      <c r="E547" s="30">
        <v>1.1399999999999999</v>
      </c>
      <c r="F547" s="30">
        <v>0.76</v>
      </c>
      <c r="G547" s="30">
        <v>1.63</v>
      </c>
      <c r="H547" s="30">
        <v>1.2</v>
      </c>
      <c r="K547" s="28">
        <f t="shared" si="25"/>
        <v>1.1399999999999999</v>
      </c>
      <c r="L547" s="28">
        <v>1</v>
      </c>
      <c r="M547" s="28">
        <f t="shared" si="26"/>
        <v>1.4</v>
      </c>
      <c r="N547" s="28">
        <f t="shared" si="26"/>
        <v>1.24</v>
      </c>
      <c r="O547" s="28">
        <f t="shared" si="26"/>
        <v>1.47</v>
      </c>
      <c r="X547" s="28">
        <v>1.2963358892132644</v>
      </c>
      <c r="Y547" s="28">
        <f t="shared" si="27"/>
        <v>-0.15633588921326447</v>
      </c>
    </row>
    <row r="548" spans="1:25" x14ac:dyDescent="0.25">
      <c r="A548" s="29">
        <v>42796</v>
      </c>
      <c r="B548" s="30">
        <v>-0.63</v>
      </c>
      <c r="C548" s="30">
        <v>-0.53</v>
      </c>
      <c r="D548" s="30">
        <v>-0.55000000000000004</v>
      </c>
      <c r="E548" s="30">
        <v>-0.36</v>
      </c>
      <c r="F548" s="30">
        <v>-0.35</v>
      </c>
      <c r="G548" s="30">
        <v>-1.1200000000000001</v>
      </c>
      <c r="H548" s="30">
        <v>-0.52</v>
      </c>
      <c r="K548" s="28">
        <f t="shared" si="25"/>
        <v>-0.36</v>
      </c>
      <c r="L548" s="28">
        <v>1</v>
      </c>
      <c r="M548" s="28">
        <f t="shared" si="26"/>
        <v>-0.63</v>
      </c>
      <c r="N548" s="28">
        <f t="shared" si="26"/>
        <v>-0.53</v>
      </c>
      <c r="O548" s="28">
        <f t="shared" si="26"/>
        <v>-0.55000000000000004</v>
      </c>
      <c r="X548" s="28">
        <v>-0.58679386018490187</v>
      </c>
      <c r="Y548" s="28">
        <f t="shared" si="27"/>
        <v>0.22679386018490189</v>
      </c>
    </row>
    <row r="549" spans="1:25" x14ac:dyDescent="0.25">
      <c r="A549" s="29">
        <v>42797</v>
      </c>
      <c r="B549" s="30">
        <v>0.06</v>
      </c>
      <c r="C549" s="30">
        <v>0.14000000000000001</v>
      </c>
      <c r="D549" s="30">
        <v>-0.03</v>
      </c>
      <c r="E549" s="30">
        <v>0.12</v>
      </c>
      <c r="F549" s="30">
        <v>-0.05</v>
      </c>
      <c r="G549" s="30">
        <v>7.0000000000000007E-2</v>
      </c>
      <c r="H549" s="30">
        <v>0.12</v>
      </c>
      <c r="K549" s="28">
        <f t="shared" si="25"/>
        <v>0.12</v>
      </c>
      <c r="L549" s="28">
        <v>1</v>
      </c>
      <c r="M549" s="28">
        <f t="shared" si="26"/>
        <v>0.06</v>
      </c>
      <c r="N549" s="28">
        <f t="shared" si="26"/>
        <v>0.14000000000000001</v>
      </c>
      <c r="O549" s="28">
        <f t="shared" si="26"/>
        <v>-0.03</v>
      </c>
      <c r="X549" s="28">
        <v>0.10702663560564166</v>
      </c>
      <c r="Y549" s="28">
        <f t="shared" si="27"/>
        <v>1.2973364394358339E-2</v>
      </c>
    </row>
    <row r="550" spans="1:25" x14ac:dyDescent="0.25">
      <c r="A550" s="29">
        <v>42800</v>
      </c>
      <c r="B550" s="30">
        <v>-0.3</v>
      </c>
      <c r="C550" s="30">
        <v>-0.14000000000000001</v>
      </c>
      <c r="D550" s="30">
        <v>-0.45</v>
      </c>
      <c r="E550" s="30">
        <v>-0.36</v>
      </c>
      <c r="F550" s="30">
        <v>-0.3</v>
      </c>
      <c r="G550" s="30">
        <v>-0.53</v>
      </c>
      <c r="H550" s="30">
        <v>-0.28999999999999998</v>
      </c>
      <c r="K550" s="28">
        <f t="shared" si="25"/>
        <v>-0.36</v>
      </c>
      <c r="L550" s="28">
        <v>1</v>
      </c>
      <c r="M550" s="28">
        <f t="shared" si="26"/>
        <v>-0.3</v>
      </c>
      <c r="N550" s="28">
        <f t="shared" si="26"/>
        <v>-0.14000000000000001</v>
      </c>
      <c r="O550" s="28">
        <f t="shared" si="26"/>
        <v>-0.45</v>
      </c>
      <c r="X550" s="28">
        <v>-0.20291086930466701</v>
      </c>
      <c r="Y550" s="28">
        <f t="shared" si="27"/>
        <v>-0.15708913069533298</v>
      </c>
    </row>
    <row r="551" spans="1:25" x14ac:dyDescent="0.25">
      <c r="A551" s="29">
        <v>42801</v>
      </c>
      <c r="B551" s="30">
        <v>-0.3</v>
      </c>
      <c r="C551" s="30">
        <v>-0.21</v>
      </c>
      <c r="D551" s="30">
        <v>-0.52</v>
      </c>
      <c r="E551" s="30">
        <v>-0.24</v>
      </c>
      <c r="F551" s="30">
        <v>-0.2</v>
      </c>
      <c r="G551" s="30">
        <v>-0.53</v>
      </c>
      <c r="H551" s="30">
        <v>-0.32</v>
      </c>
      <c r="K551" s="28">
        <f t="shared" si="25"/>
        <v>-0.24</v>
      </c>
      <c r="L551" s="28">
        <v>1</v>
      </c>
      <c r="M551" s="28">
        <f t="shared" si="26"/>
        <v>-0.3</v>
      </c>
      <c r="N551" s="28">
        <f t="shared" si="26"/>
        <v>-0.21</v>
      </c>
      <c r="O551" s="28">
        <f t="shared" si="26"/>
        <v>-0.52</v>
      </c>
      <c r="X551" s="28">
        <v>-0.22761471605799638</v>
      </c>
      <c r="Y551" s="28">
        <f t="shared" si="27"/>
        <v>-1.2385283942003611E-2</v>
      </c>
    </row>
    <row r="552" spans="1:25" x14ac:dyDescent="0.25">
      <c r="A552" s="29">
        <v>42802</v>
      </c>
      <c r="B552" s="30">
        <v>-0.19</v>
      </c>
      <c r="C552" s="30">
        <v>-0.14000000000000001</v>
      </c>
      <c r="D552" s="30">
        <v>-0.24</v>
      </c>
      <c r="E552" s="30">
        <v>0.18</v>
      </c>
      <c r="F552" s="30">
        <v>-0.4</v>
      </c>
      <c r="G552" s="30">
        <v>-0.4</v>
      </c>
      <c r="H552" s="30">
        <v>-0.38</v>
      </c>
      <c r="K552" s="28">
        <f t="shared" si="25"/>
        <v>0.18</v>
      </c>
      <c r="L552" s="28">
        <v>1</v>
      </c>
      <c r="M552" s="28">
        <f t="shared" si="26"/>
        <v>-0.19</v>
      </c>
      <c r="N552" s="28">
        <f t="shared" si="26"/>
        <v>-0.14000000000000001</v>
      </c>
      <c r="O552" s="28">
        <f t="shared" si="26"/>
        <v>-0.24</v>
      </c>
      <c r="X552" s="28">
        <v>-0.15947479705199749</v>
      </c>
      <c r="Y552" s="28">
        <f t="shared" si="27"/>
        <v>0.33947479705199746</v>
      </c>
    </row>
    <row r="553" spans="1:25" x14ac:dyDescent="0.25">
      <c r="A553" s="29">
        <v>42803</v>
      </c>
      <c r="B553" s="30">
        <v>0.13</v>
      </c>
      <c r="C553" s="30">
        <v>0.11</v>
      </c>
      <c r="D553" s="30">
        <v>-0.04</v>
      </c>
      <c r="E553" s="30">
        <v>-0.06</v>
      </c>
      <c r="F553" s="30">
        <v>0.05</v>
      </c>
      <c r="G553" s="30">
        <v>0.1</v>
      </c>
      <c r="H553" s="30">
        <v>0.18</v>
      </c>
      <c r="K553" s="28">
        <f t="shared" si="25"/>
        <v>-0.06</v>
      </c>
      <c r="L553" s="28">
        <v>1</v>
      </c>
      <c r="M553" s="28">
        <f t="shared" si="26"/>
        <v>0.13</v>
      </c>
      <c r="N553" s="28">
        <f t="shared" si="26"/>
        <v>0.11</v>
      </c>
      <c r="O553" s="28">
        <f t="shared" si="26"/>
        <v>-0.04</v>
      </c>
      <c r="X553" s="28">
        <v>0.13840094523387339</v>
      </c>
      <c r="Y553" s="28">
        <f t="shared" si="27"/>
        <v>-0.19840094523387339</v>
      </c>
    </row>
    <row r="554" spans="1:25" x14ac:dyDescent="0.25">
      <c r="A554" s="29">
        <v>42804</v>
      </c>
      <c r="B554" s="30">
        <v>0.35</v>
      </c>
      <c r="C554" s="30">
        <v>0.39</v>
      </c>
      <c r="D554" s="30">
        <v>0.28000000000000003</v>
      </c>
      <c r="E554" s="30">
        <v>0.42</v>
      </c>
      <c r="F554" s="30">
        <v>0.41</v>
      </c>
      <c r="G554" s="30">
        <v>0.24</v>
      </c>
      <c r="H554" s="30">
        <v>0.38</v>
      </c>
      <c r="K554" s="28">
        <f t="shared" si="25"/>
        <v>0.42</v>
      </c>
      <c r="L554" s="28">
        <v>1</v>
      </c>
      <c r="M554" s="28">
        <f t="shared" si="26"/>
        <v>0.35</v>
      </c>
      <c r="N554" s="28">
        <f t="shared" si="26"/>
        <v>0.39</v>
      </c>
      <c r="O554" s="28">
        <f t="shared" si="26"/>
        <v>0.28000000000000003</v>
      </c>
      <c r="X554" s="28">
        <v>0.3719763479141418</v>
      </c>
      <c r="Y554" s="28">
        <f t="shared" si="27"/>
        <v>4.8023652085858182E-2</v>
      </c>
    </row>
    <row r="555" spans="1:25" x14ac:dyDescent="0.25">
      <c r="A555" s="29">
        <v>42807</v>
      </c>
      <c r="B555" s="30">
        <v>0.05</v>
      </c>
      <c r="C555" s="30">
        <v>7.0000000000000007E-2</v>
      </c>
      <c r="D555" s="30">
        <v>0</v>
      </c>
      <c r="E555" s="30">
        <v>0</v>
      </c>
      <c r="F555" s="30">
        <v>0</v>
      </c>
      <c r="G555" s="30">
        <v>-0.03</v>
      </c>
      <c r="H555" s="30">
        <v>-0.06</v>
      </c>
      <c r="K555" s="28">
        <f t="shared" si="25"/>
        <v>0</v>
      </c>
      <c r="L555" s="28">
        <v>1</v>
      </c>
      <c r="M555" s="28">
        <f t="shared" si="26"/>
        <v>0.05</v>
      </c>
      <c r="N555" s="28">
        <f t="shared" si="26"/>
        <v>7.0000000000000007E-2</v>
      </c>
      <c r="O555" s="28">
        <f t="shared" si="26"/>
        <v>0</v>
      </c>
      <c r="X555" s="28">
        <v>6.3366133666253405E-2</v>
      </c>
      <c r="Y555" s="28">
        <f t="shared" si="27"/>
        <v>-6.3366133666253405E-2</v>
      </c>
    </row>
    <row r="556" spans="1:25" x14ac:dyDescent="0.25">
      <c r="A556" s="29">
        <v>42808</v>
      </c>
      <c r="B556" s="30">
        <v>-0.38</v>
      </c>
      <c r="C556" s="30">
        <v>-0.21</v>
      </c>
      <c r="D556" s="30">
        <v>-0.21</v>
      </c>
      <c r="E556" s="30">
        <v>-0.3</v>
      </c>
      <c r="F556" s="30">
        <v>-0.3</v>
      </c>
      <c r="G556" s="30">
        <v>-0.44</v>
      </c>
      <c r="H556" s="30">
        <v>-0.28999999999999998</v>
      </c>
      <c r="K556" s="28">
        <f t="shared" si="25"/>
        <v>-0.3</v>
      </c>
      <c r="L556" s="28">
        <v>1</v>
      </c>
      <c r="M556" s="28">
        <f t="shared" si="26"/>
        <v>-0.38</v>
      </c>
      <c r="N556" s="28">
        <f t="shared" si="26"/>
        <v>-0.21</v>
      </c>
      <c r="O556" s="28">
        <f t="shared" si="26"/>
        <v>-0.21</v>
      </c>
      <c r="X556" s="28">
        <v>-0.31751780789070461</v>
      </c>
      <c r="Y556" s="28">
        <f t="shared" si="27"/>
        <v>1.7517807890704618E-2</v>
      </c>
    </row>
    <row r="557" spans="1:25" x14ac:dyDescent="0.25">
      <c r="A557" s="29">
        <v>42809</v>
      </c>
      <c r="B557" s="30">
        <v>0.87</v>
      </c>
      <c r="C557" s="30">
        <v>0.77</v>
      </c>
      <c r="D557" s="30">
        <v>0.77</v>
      </c>
      <c r="E557" s="30">
        <v>0.84</v>
      </c>
      <c r="F557" s="30">
        <v>0.91</v>
      </c>
      <c r="G557" s="30">
        <v>1.1499999999999999</v>
      </c>
      <c r="H557" s="30">
        <v>0.97</v>
      </c>
      <c r="K557" s="28">
        <f t="shared" si="25"/>
        <v>0.84</v>
      </c>
      <c r="L557" s="28">
        <v>1</v>
      </c>
      <c r="M557" s="28">
        <f t="shared" si="26"/>
        <v>0.87</v>
      </c>
      <c r="N557" s="28">
        <f t="shared" si="26"/>
        <v>0.77</v>
      </c>
      <c r="O557" s="28">
        <f t="shared" si="26"/>
        <v>0.77</v>
      </c>
      <c r="X557" s="28">
        <v>0.8226590251233985</v>
      </c>
      <c r="Y557" s="28">
        <f t="shared" si="27"/>
        <v>1.7340974876601467E-2</v>
      </c>
    </row>
    <row r="558" spans="1:25" x14ac:dyDescent="0.25">
      <c r="A558" s="29">
        <v>42810</v>
      </c>
      <c r="B558" s="30">
        <v>-0.2</v>
      </c>
      <c r="C558" s="30">
        <v>-0.17</v>
      </c>
      <c r="D558" s="30">
        <v>-0.28000000000000003</v>
      </c>
      <c r="E558" s="30">
        <v>-0.18</v>
      </c>
      <c r="F558" s="30">
        <v>-0.5</v>
      </c>
      <c r="G558" s="30">
        <v>-0.1</v>
      </c>
      <c r="H558" s="30">
        <v>-0.15</v>
      </c>
      <c r="K558" s="28">
        <f t="shared" si="25"/>
        <v>-0.18</v>
      </c>
      <c r="L558" s="28">
        <v>1</v>
      </c>
      <c r="M558" s="28">
        <f t="shared" si="26"/>
        <v>-0.2</v>
      </c>
      <c r="N558" s="28">
        <f t="shared" si="26"/>
        <v>-0.17</v>
      </c>
      <c r="O558" s="28">
        <f t="shared" si="26"/>
        <v>-0.28000000000000003</v>
      </c>
      <c r="X558" s="28">
        <v>-0.17515653663818953</v>
      </c>
      <c r="Y558" s="28">
        <f t="shared" si="27"/>
        <v>-4.8434633618104628E-3</v>
      </c>
    </row>
    <row r="559" spans="1:25" x14ac:dyDescent="0.25">
      <c r="A559" s="29">
        <v>42811</v>
      </c>
      <c r="B559" s="30">
        <v>-0.61</v>
      </c>
      <c r="C559" s="30">
        <v>-0.18</v>
      </c>
      <c r="D559" s="30">
        <v>-0.73</v>
      </c>
      <c r="E559" s="30">
        <v>-0.12</v>
      </c>
      <c r="F559" s="30">
        <v>-0.05</v>
      </c>
      <c r="G559" s="30">
        <v>0</v>
      </c>
      <c r="H559" s="30">
        <v>-0.06</v>
      </c>
      <c r="K559" s="28">
        <f t="shared" si="25"/>
        <v>-0.12</v>
      </c>
      <c r="L559" s="28">
        <v>1</v>
      </c>
      <c r="M559" s="28">
        <f t="shared" si="26"/>
        <v>-0.61</v>
      </c>
      <c r="N559" s="28">
        <f t="shared" si="26"/>
        <v>-0.18</v>
      </c>
      <c r="O559" s="28">
        <f t="shared" si="26"/>
        <v>-0.73</v>
      </c>
      <c r="X559" s="28">
        <v>-0.38377448056368491</v>
      </c>
      <c r="Y559" s="28">
        <f t="shared" si="27"/>
        <v>0.26377448056368491</v>
      </c>
    </row>
    <row r="560" spans="1:25" x14ac:dyDescent="0.25">
      <c r="A560" s="29">
        <v>42814</v>
      </c>
      <c r="B560" s="30">
        <v>-0.11</v>
      </c>
      <c r="C560" s="30">
        <v>-0.11</v>
      </c>
      <c r="D560" s="30">
        <v>-0.56000000000000005</v>
      </c>
      <c r="E560" s="30">
        <v>-0.18</v>
      </c>
      <c r="F560" s="30">
        <v>-0.3</v>
      </c>
      <c r="G560" s="30">
        <v>-0.3</v>
      </c>
      <c r="H560" s="30">
        <v>-0.2</v>
      </c>
      <c r="K560" s="28">
        <f t="shared" si="25"/>
        <v>-0.18</v>
      </c>
      <c r="L560" s="28">
        <v>1</v>
      </c>
      <c r="M560" s="28">
        <f t="shared" si="26"/>
        <v>-0.11</v>
      </c>
      <c r="N560" s="28">
        <f t="shared" si="26"/>
        <v>-0.11</v>
      </c>
      <c r="O560" s="28">
        <f t="shared" si="26"/>
        <v>-0.56000000000000005</v>
      </c>
      <c r="X560" s="28">
        <v>-5.3943513781677638E-2</v>
      </c>
      <c r="Y560" s="28">
        <f t="shared" si="27"/>
        <v>-0.12605648621832236</v>
      </c>
    </row>
    <row r="561" spans="1:25" x14ac:dyDescent="0.25">
      <c r="A561" s="29">
        <v>42815</v>
      </c>
      <c r="B561" s="30">
        <v>-1.28</v>
      </c>
      <c r="C561" s="30">
        <v>-1.05</v>
      </c>
      <c r="D561" s="30">
        <v>-1.38</v>
      </c>
      <c r="E561" s="30">
        <v>-1.31</v>
      </c>
      <c r="F561" s="30">
        <v>-0.71</v>
      </c>
      <c r="G561" s="30">
        <v>-1.37</v>
      </c>
      <c r="H561" s="30">
        <v>-1.02</v>
      </c>
      <c r="K561" s="28">
        <f t="shared" si="25"/>
        <v>-1.31</v>
      </c>
      <c r="L561" s="28">
        <v>1</v>
      </c>
      <c r="M561" s="28">
        <f t="shared" si="26"/>
        <v>-1.28</v>
      </c>
      <c r="N561" s="28">
        <f t="shared" si="26"/>
        <v>-1.05</v>
      </c>
      <c r="O561" s="28">
        <f t="shared" si="26"/>
        <v>-1.38</v>
      </c>
      <c r="X561" s="28">
        <v>-1.1442896779447986</v>
      </c>
      <c r="Y561" s="28">
        <f t="shared" si="27"/>
        <v>-0.16571032205520142</v>
      </c>
    </row>
    <row r="562" spans="1:25" x14ac:dyDescent="0.25">
      <c r="A562" s="29">
        <v>42816</v>
      </c>
      <c r="B562" s="30">
        <v>0.24</v>
      </c>
      <c r="C562" s="30">
        <v>0.32</v>
      </c>
      <c r="D562" s="30">
        <v>0.18</v>
      </c>
      <c r="E562" s="30">
        <v>0.42</v>
      </c>
      <c r="F562" s="30">
        <v>0.1</v>
      </c>
      <c r="G562" s="30">
        <v>0.17</v>
      </c>
      <c r="H562" s="30">
        <v>0.21</v>
      </c>
      <c r="K562" s="28">
        <f t="shared" si="25"/>
        <v>0.42</v>
      </c>
      <c r="L562" s="28">
        <v>1</v>
      </c>
      <c r="M562" s="28">
        <f t="shared" si="26"/>
        <v>0.24</v>
      </c>
      <c r="N562" s="28">
        <f t="shared" si="26"/>
        <v>0.32</v>
      </c>
      <c r="O562" s="28">
        <f t="shared" si="26"/>
        <v>0.18</v>
      </c>
      <c r="X562" s="28">
        <v>0.28115270046316887</v>
      </c>
      <c r="Y562" s="28">
        <f t="shared" si="27"/>
        <v>0.13884729953683111</v>
      </c>
    </row>
    <row r="563" spans="1:25" x14ac:dyDescent="0.25">
      <c r="A563" s="29">
        <v>42817</v>
      </c>
      <c r="B563" s="30">
        <v>-0.11</v>
      </c>
      <c r="C563" s="30">
        <v>-0.21</v>
      </c>
      <c r="D563" s="30">
        <v>-0.14000000000000001</v>
      </c>
      <c r="E563" s="30">
        <v>-0.24</v>
      </c>
      <c r="F563" s="30">
        <v>0</v>
      </c>
      <c r="G563" s="30">
        <v>0.1</v>
      </c>
      <c r="H563" s="30">
        <v>-0.06</v>
      </c>
      <c r="K563" s="28">
        <f t="shared" si="25"/>
        <v>-0.24</v>
      </c>
      <c r="L563" s="28">
        <v>1</v>
      </c>
      <c r="M563" s="28">
        <f t="shared" si="26"/>
        <v>-0.11</v>
      </c>
      <c r="N563" s="28">
        <f t="shared" si="26"/>
        <v>-0.21</v>
      </c>
      <c r="O563" s="28">
        <f t="shared" si="26"/>
        <v>-0.14000000000000001</v>
      </c>
      <c r="X563" s="28">
        <v>-0.15476549449254953</v>
      </c>
      <c r="Y563" s="28">
        <f t="shared" si="27"/>
        <v>-8.5234505507450459E-2</v>
      </c>
    </row>
    <row r="564" spans="1:25" x14ac:dyDescent="0.25">
      <c r="A564" s="29">
        <v>42818</v>
      </c>
      <c r="B564" s="30">
        <v>-7.0000000000000007E-2</v>
      </c>
      <c r="C564" s="30">
        <v>-0.11</v>
      </c>
      <c r="D564" s="30">
        <v>-7.0000000000000007E-2</v>
      </c>
      <c r="E564" s="30">
        <v>-0.06</v>
      </c>
      <c r="F564" s="30">
        <v>-0.2</v>
      </c>
      <c r="G564" s="30">
        <v>-0.14000000000000001</v>
      </c>
      <c r="H564" s="30">
        <v>-0.09</v>
      </c>
      <c r="K564" s="28">
        <f t="shared" si="25"/>
        <v>-0.06</v>
      </c>
      <c r="L564" s="28">
        <v>1</v>
      </c>
      <c r="M564" s="28">
        <f t="shared" si="26"/>
        <v>-7.0000000000000007E-2</v>
      </c>
      <c r="N564" s="28">
        <f t="shared" si="26"/>
        <v>-0.11</v>
      </c>
      <c r="O564" s="28">
        <f t="shared" si="26"/>
        <v>-7.0000000000000007E-2</v>
      </c>
      <c r="X564" s="28">
        <v>-9.0275328126480731E-2</v>
      </c>
      <c r="Y564" s="28">
        <f t="shared" si="27"/>
        <v>3.0275328126480733E-2</v>
      </c>
    </row>
    <row r="565" spans="1:25" x14ac:dyDescent="0.25">
      <c r="A565" s="29">
        <v>42821</v>
      </c>
      <c r="B565" s="30">
        <v>-0.1</v>
      </c>
      <c r="C565" s="30">
        <v>0</v>
      </c>
      <c r="D565" s="30">
        <v>-0.11</v>
      </c>
      <c r="E565" s="30">
        <v>0</v>
      </c>
      <c r="F565" s="30">
        <v>-0.05</v>
      </c>
      <c r="G565" s="30">
        <v>0.1</v>
      </c>
      <c r="H565" s="30">
        <v>-0.12</v>
      </c>
      <c r="K565" s="28">
        <f t="shared" si="25"/>
        <v>0</v>
      </c>
      <c r="L565" s="28">
        <v>1</v>
      </c>
      <c r="M565" s="28">
        <f t="shared" si="26"/>
        <v>-0.1</v>
      </c>
      <c r="N565" s="28">
        <f t="shared" si="26"/>
        <v>0</v>
      </c>
      <c r="O565" s="28">
        <f t="shared" si="26"/>
        <v>-0.11</v>
      </c>
      <c r="X565" s="28">
        <v>-5.1615641959847441E-2</v>
      </c>
      <c r="Y565" s="28">
        <f t="shared" si="27"/>
        <v>5.1615641959847441E-2</v>
      </c>
    </row>
    <row r="566" spans="1:25" x14ac:dyDescent="0.25">
      <c r="A566" s="29">
        <v>42822</v>
      </c>
      <c r="B566" s="30">
        <v>0.73</v>
      </c>
      <c r="C566" s="30">
        <v>0.71</v>
      </c>
      <c r="D566" s="30">
        <v>0.86</v>
      </c>
      <c r="E566" s="30">
        <v>0.72</v>
      </c>
      <c r="F566" s="30">
        <v>0.51</v>
      </c>
      <c r="G566" s="30">
        <v>0.85</v>
      </c>
      <c r="H566" s="30">
        <v>-0.03</v>
      </c>
      <c r="K566" s="28">
        <f t="shared" si="25"/>
        <v>0.72</v>
      </c>
      <c r="L566" s="28">
        <v>1</v>
      </c>
      <c r="M566" s="28">
        <f t="shared" si="26"/>
        <v>0.73</v>
      </c>
      <c r="N566" s="28">
        <f t="shared" si="26"/>
        <v>0.71</v>
      </c>
      <c r="O566" s="28">
        <f t="shared" si="26"/>
        <v>0.86</v>
      </c>
      <c r="X566" s="28">
        <v>0.69361701870899295</v>
      </c>
      <c r="Y566" s="28">
        <f t="shared" si="27"/>
        <v>2.6382981291007024E-2</v>
      </c>
    </row>
    <row r="567" spans="1:25" x14ac:dyDescent="0.25">
      <c r="A567" s="29">
        <v>42823</v>
      </c>
      <c r="B567" s="30">
        <v>0.09</v>
      </c>
      <c r="C567" s="30">
        <v>0.18</v>
      </c>
      <c r="D567" s="30">
        <v>-0.21</v>
      </c>
      <c r="E567" s="30">
        <v>0.18</v>
      </c>
      <c r="F567" s="30">
        <v>0</v>
      </c>
      <c r="G567" s="30">
        <v>0.5</v>
      </c>
      <c r="H567" s="30">
        <v>0.03</v>
      </c>
      <c r="K567" s="28">
        <f t="shared" si="25"/>
        <v>0.18</v>
      </c>
      <c r="L567" s="28">
        <v>1</v>
      </c>
      <c r="M567" s="28">
        <f t="shared" si="26"/>
        <v>0.09</v>
      </c>
      <c r="N567" s="28">
        <f t="shared" si="26"/>
        <v>0.18</v>
      </c>
      <c r="O567" s="28">
        <f t="shared" si="26"/>
        <v>-0.21</v>
      </c>
      <c r="X567" s="28">
        <v>0.16793142793620847</v>
      </c>
      <c r="Y567" s="28">
        <f t="shared" si="27"/>
        <v>1.2068572063791527E-2</v>
      </c>
    </row>
    <row r="568" spans="1:25" x14ac:dyDescent="0.25">
      <c r="A568" s="29">
        <v>42824</v>
      </c>
      <c r="B568" s="30">
        <v>0.32</v>
      </c>
      <c r="C568" s="30">
        <v>0.04</v>
      </c>
      <c r="D568" s="30">
        <v>0.61</v>
      </c>
      <c r="E568" s="30">
        <v>0.24</v>
      </c>
      <c r="F568" s="30">
        <v>0.1</v>
      </c>
      <c r="G568" s="30">
        <v>0.2</v>
      </c>
      <c r="H568" s="30">
        <v>0.18</v>
      </c>
      <c r="K568" s="28">
        <f t="shared" si="25"/>
        <v>0.24</v>
      </c>
      <c r="L568" s="28">
        <v>1</v>
      </c>
      <c r="M568" s="28">
        <f t="shared" si="26"/>
        <v>0.32</v>
      </c>
      <c r="N568" s="28">
        <f t="shared" si="26"/>
        <v>0.04</v>
      </c>
      <c r="O568" s="28">
        <f t="shared" si="26"/>
        <v>0.61</v>
      </c>
      <c r="X568" s="28">
        <v>0.14369927742770644</v>
      </c>
      <c r="Y568" s="28">
        <f t="shared" si="27"/>
        <v>9.6300722572293551E-2</v>
      </c>
    </row>
    <row r="569" spans="1:25" x14ac:dyDescent="0.25">
      <c r="A569" s="29">
        <v>42825</v>
      </c>
      <c r="B569" s="30">
        <v>-0.23</v>
      </c>
      <c r="C569" s="30">
        <v>-0.04</v>
      </c>
      <c r="D569" s="30">
        <v>-0.21</v>
      </c>
      <c r="E569" s="30">
        <v>-0.12</v>
      </c>
      <c r="F569" s="30">
        <v>-0.1</v>
      </c>
      <c r="G569" s="30">
        <v>-0.03</v>
      </c>
      <c r="H569" s="30">
        <v>-0.28999999999999998</v>
      </c>
      <c r="K569" s="28">
        <f t="shared" si="25"/>
        <v>-0.12</v>
      </c>
      <c r="L569" s="28">
        <v>1</v>
      </c>
      <c r="M569" s="28">
        <f t="shared" si="26"/>
        <v>-0.23</v>
      </c>
      <c r="N569" s="28">
        <f t="shared" si="26"/>
        <v>-0.04</v>
      </c>
      <c r="O569" s="28">
        <f t="shared" si="26"/>
        <v>-0.21</v>
      </c>
      <c r="X569" s="28">
        <v>-0.1407804727645206</v>
      </c>
      <c r="Y569" s="28">
        <f t="shared" si="27"/>
        <v>2.0780472764520608E-2</v>
      </c>
    </row>
    <row r="570" spans="1:25" x14ac:dyDescent="0.25">
      <c r="A570" s="29">
        <v>42828</v>
      </c>
      <c r="B570" s="30">
        <v>-0.17</v>
      </c>
      <c r="C570" s="30">
        <v>-0.04</v>
      </c>
      <c r="D570" s="30">
        <v>-0.35</v>
      </c>
      <c r="E570" s="30">
        <v>-0.24</v>
      </c>
      <c r="F570" s="30">
        <v>-0.3</v>
      </c>
      <c r="G570" s="30">
        <v>-0.56999999999999995</v>
      </c>
      <c r="H570" s="30">
        <v>-0.24</v>
      </c>
      <c r="K570" s="28">
        <f t="shared" si="25"/>
        <v>-0.24</v>
      </c>
      <c r="L570" s="28">
        <v>1</v>
      </c>
      <c r="M570" s="28">
        <f t="shared" si="26"/>
        <v>-0.17</v>
      </c>
      <c r="N570" s="28">
        <f t="shared" si="26"/>
        <v>-0.04</v>
      </c>
      <c r="O570" s="28">
        <f t="shared" si="26"/>
        <v>-0.35</v>
      </c>
      <c r="X570" s="28">
        <v>-8.5010069896434448E-2</v>
      </c>
      <c r="Y570" s="28">
        <f t="shared" si="27"/>
        <v>-0.15498993010356554</v>
      </c>
    </row>
    <row r="571" spans="1:25" x14ac:dyDescent="0.25">
      <c r="A571" s="29">
        <v>42829</v>
      </c>
      <c r="B571" s="30">
        <v>0.06</v>
      </c>
      <c r="C571" s="30">
        <v>-0.04</v>
      </c>
      <c r="D571" s="30">
        <v>7.0000000000000007E-2</v>
      </c>
      <c r="E571" s="30">
        <v>0.12</v>
      </c>
      <c r="F571" s="30">
        <v>0.1</v>
      </c>
      <c r="G571" s="30">
        <v>0.17</v>
      </c>
      <c r="H571" s="30">
        <v>0.24</v>
      </c>
      <c r="K571" s="28">
        <f t="shared" si="25"/>
        <v>0.12</v>
      </c>
      <c r="L571" s="28">
        <v>1</v>
      </c>
      <c r="M571" s="28">
        <f t="shared" si="26"/>
        <v>0.06</v>
      </c>
      <c r="N571" s="28">
        <f t="shared" si="26"/>
        <v>-0.04</v>
      </c>
      <c r="O571" s="28">
        <f t="shared" si="26"/>
        <v>7.0000000000000007E-2</v>
      </c>
      <c r="X571" s="28">
        <v>8.2166584366445347E-3</v>
      </c>
      <c r="Y571" s="28">
        <f t="shared" si="27"/>
        <v>0.11178334156335545</v>
      </c>
    </row>
    <row r="572" spans="1:25" x14ac:dyDescent="0.25">
      <c r="A572" s="29">
        <v>42830</v>
      </c>
      <c r="B572" s="30">
        <v>-0.3</v>
      </c>
      <c r="C572" s="30">
        <v>-0.21</v>
      </c>
      <c r="D572" s="30">
        <v>-0.5</v>
      </c>
      <c r="E572" s="30">
        <v>-0.48</v>
      </c>
      <c r="F572" s="30">
        <v>-0.2</v>
      </c>
      <c r="G572" s="30">
        <v>-0.54</v>
      </c>
      <c r="H572" s="30">
        <v>-0.32</v>
      </c>
      <c r="K572" s="28">
        <f t="shared" si="25"/>
        <v>-0.48</v>
      </c>
      <c r="L572" s="28">
        <v>1</v>
      </c>
      <c r="M572" s="28">
        <f t="shared" si="26"/>
        <v>-0.3</v>
      </c>
      <c r="N572" s="28">
        <f t="shared" si="26"/>
        <v>-0.21</v>
      </c>
      <c r="O572" s="28">
        <f t="shared" si="26"/>
        <v>-0.5</v>
      </c>
      <c r="X572" s="28">
        <v>-0.23013513032966015</v>
      </c>
      <c r="Y572" s="28">
        <f t="shared" si="27"/>
        <v>-0.24986486967033983</v>
      </c>
    </row>
    <row r="573" spans="1:25" x14ac:dyDescent="0.25">
      <c r="A573" s="29">
        <v>42831</v>
      </c>
      <c r="B573" s="30">
        <v>0.28000000000000003</v>
      </c>
      <c r="C573" s="30">
        <v>0.18</v>
      </c>
      <c r="D573" s="30">
        <v>0.43</v>
      </c>
      <c r="E573" s="30">
        <v>0.24</v>
      </c>
      <c r="F573" s="30">
        <v>0.25</v>
      </c>
      <c r="G573" s="30">
        <v>0.64</v>
      </c>
      <c r="H573" s="30">
        <v>0.24</v>
      </c>
      <c r="K573" s="28">
        <f t="shared" si="25"/>
        <v>0.24</v>
      </c>
      <c r="L573" s="28">
        <v>1</v>
      </c>
      <c r="M573" s="28">
        <f t="shared" si="26"/>
        <v>0.28000000000000003</v>
      </c>
      <c r="N573" s="28">
        <f t="shared" si="26"/>
        <v>0.18</v>
      </c>
      <c r="O573" s="28">
        <f t="shared" si="26"/>
        <v>0.43</v>
      </c>
      <c r="X573" s="28">
        <v>0.20801526397002604</v>
      </c>
      <c r="Y573" s="28">
        <f t="shared" si="27"/>
        <v>3.1984736029973954E-2</v>
      </c>
    </row>
    <row r="574" spans="1:25" x14ac:dyDescent="0.25">
      <c r="A574" s="29">
        <v>42832</v>
      </c>
      <c r="B574" s="30">
        <v>-0.1</v>
      </c>
      <c r="C574" s="30">
        <v>0.04</v>
      </c>
      <c r="D574" s="30">
        <v>-0.14000000000000001</v>
      </c>
      <c r="E574" s="30">
        <v>0</v>
      </c>
      <c r="F574" s="30">
        <v>-0.15</v>
      </c>
      <c r="G574" s="30">
        <v>-0.17</v>
      </c>
      <c r="H574" s="30">
        <v>-0.06</v>
      </c>
      <c r="K574" s="28">
        <f t="shared" si="25"/>
        <v>0</v>
      </c>
      <c r="L574" s="28">
        <v>1</v>
      </c>
      <c r="M574" s="28">
        <f t="shared" si="26"/>
        <v>-0.1</v>
      </c>
      <c r="N574" s="28">
        <f t="shared" si="26"/>
        <v>0.04</v>
      </c>
      <c r="O574" s="28">
        <f t="shared" si="26"/>
        <v>-0.14000000000000001</v>
      </c>
      <c r="X574" s="28">
        <v>-2.8677708149978831E-2</v>
      </c>
      <c r="Y574" s="28">
        <f t="shared" si="27"/>
        <v>2.8677708149978831E-2</v>
      </c>
    </row>
    <row r="575" spans="1:25" x14ac:dyDescent="0.25">
      <c r="A575" s="29">
        <v>42835</v>
      </c>
      <c r="B575" s="30">
        <v>0.06</v>
      </c>
      <c r="C575" s="30">
        <v>-7.0000000000000007E-2</v>
      </c>
      <c r="D575" s="30">
        <v>0.14000000000000001</v>
      </c>
      <c r="E575" s="30">
        <v>0.12</v>
      </c>
      <c r="F575" s="30">
        <v>0.1</v>
      </c>
      <c r="G575" s="30">
        <v>0.37</v>
      </c>
      <c r="H575" s="30">
        <v>0.03</v>
      </c>
      <c r="K575" s="28">
        <f t="shared" si="25"/>
        <v>0.12</v>
      </c>
      <c r="L575" s="28">
        <v>1</v>
      </c>
      <c r="M575" s="28">
        <f t="shared" si="26"/>
        <v>0.06</v>
      </c>
      <c r="N575" s="28">
        <f t="shared" si="26"/>
        <v>-7.0000000000000007E-2</v>
      </c>
      <c r="O575" s="28">
        <f t="shared" si="26"/>
        <v>0.14000000000000001</v>
      </c>
      <c r="X575" s="28">
        <v>-1.4972775815958426E-2</v>
      </c>
      <c r="Y575" s="28">
        <f t="shared" si="27"/>
        <v>0.13497277581595843</v>
      </c>
    </row>
    <row r="576" spans="1:25" x14ac:dyDescent="0.25">
      <c r="A576" s="29">
        <v>42836</v>
      </c>
      <c r="B576" s="30">
        <v>-0.12</v>
      </c>
      <c r="C576" s="30">
        <v>-0.21</v>
      </c>
      <c r="D576" s="30">
        <v>-0.18</v>
      </c>
      <c r="E576" s="30">
        <v>-0.12</v>
      </c>
      <c r="F576" s="30">
        <v>0.05</v>
      </c>
      <c r="G576" s="30">
        <v>0.1</v>
      </c>
      <c r="H576" s="30">
        <v>-0.03</v>
      </c>
      <c r="K576" s="28">
        <f t="shared" si="25"/>
        <v>-0.12</v>
      </c>
      <c r="L576" s="28">
        <v>1</v>
      </c>
      <c r="M576" s="28">
        <f t="shared" si="26"/>
        <v>-0.12</v>
      </c>
      <c r="N576" s="28">
        <f t="shared" si="26"/>
        <v>-0.21</v>
      </c>
      <c r="O576" s="28">
        <f t="shared" si="26"/>
        <v>-0.18</v>
      </c>
      <c r="X576" s="28">
        <v>-0.15607924977696189</v>
      </c>
      <c r="Y576" s="28">
        <f t="shared" si="27"/>
        <v>3.6079249776961891E-2</v>
      </c>
    </row>
    <row r="577" spans="1:25" x14ac:dyDescent="0.25">
      <c r="A577" s="29">
        <v>42837</v>
      </c>
      <c r="B577" s="30">
        <v>-0.44</v>
      </c>
      <c r="C577" s="30">
        <v>-0.32</v>
      </c>
      <c r="D577" s="30">
        <v>-0.32</v>
      </c>
      <c r="E577" s="30">
        <v>-1.56</v>
      </c>
      <c r="F577" s="30">
        <v>-0.1</v>
      </c>
      <c r="G577" s="30">
        <v>-0.67</v>
      </c>
      <c r="H577" s="30">
        <v>-0.33</v>
      </c>
      <c r="K577" s="28">
        <f t="shared" si="25"/>
        <v>-1.56</v>
      </c>
      <c r="L577" s="28">
        <v>1</v>
      </c>
      <c r="M577" s="28">
        <f t="shared" si="26"/>
        <v>-0.44</v>
      </c>
      <c r="N577" s="28">
        <f t="shared" si="26"/>
        <v>-0.32</v>
      </c>
      <c r="O577" s="28">
        <f t="shared" si="26"/>
        <v>-0.32</v>
      </c>
      <c r="X577" s="28">
        <v>-0.3944656414695189</v>
      </c>
      <c r="Y577" s="28">
        <f t="shared" si="27"/>
        <v>-1.1655343585304812</v>
      </c>
    </row>
    <row r="578" spans="1:25" x14ac:dyDescent="0.25">
      <c r="A578" s="29">
        <v>42838</v>
      </c>
      <c r="B578" s="30">
        <v>-0.65</v>
      </c>
      <c r="C578" s="30">
        <v>-0.28000000000000003</v>
      </c>
      <c r="D578" s="30">
        <v>-0.79</v>
      </c>
      <c r="E578" s="30">
        <v>-0.55000000000000004</v>
      </c>
      <c r="F578" s="30">
        <v>-0.66</v>
      </c>
      <c r="G578" s="30">
        <v>-0.97</v>
      </c>
      <c r="H578" s="30">
        <v>-0.83</v>
      </c>
      <c r="K578" s="28">
        <f t="shared" si="25"/>
        <v>-0.55000000000000004</v>
      </c>
      <c r="L578" s="28">
        <v>1</v>
      </c>
      <c r="M578" s="28">
        <f t="shared" si="26"/>
        <v>-0.65</v>
      </c>
      <c r="N578" s="28">
        <f t="shared" si="26"/>
        <v>-0.28000000000000003</v>
      </c>
      <c r="O578" s="28">
        <f t="shared" si="26"/>
        <v>-0.79</v>
      </c>
      <c r="X578" s="28">
        <v>-0.44952485406558568</v>
      </c>
      <c r="Y578" s="28">
        <f t="shared" si="27"/>
        <v>-0.10047514593441437</v>
      </c>
    </row>
    <row r="579" spans="1:25" x14ac:dyDescent="0.25">
      <c r="A579" s="29">
        <v>42842</v>
      </c>
      <c r="B579" s="30">
        <v>0.89</v>
      </c>
      <c r="C579" s="30">
        <v>0.71</v>
      </c>
      <c r="D579" s="30">
        <v>0.83</v>
      </c>
      <c r="E579" s="30">
        <v>0.79</v>
      </c>
      <c r="F579" s="30">
        <v>0.62</v>
      </c>
      <c r="G579" s="30">
        <v>0.85</v>
      </c>
      <c r="H579" s="30">
        <v>0.78</v>
      </c>
      <c r="K579" s="28">
        <f t="shared" ref="K579:K642" si="28">E579</f>
        <v>0.79</v>
      </c>
      <c r="L579" s="28">
        <v>1</v>
      </c>
      <c r="M579" s="28">
        <f t="shared" ref="M579:O642" si="29">B579</f>
        <v>0.89</v>
      </c>
      <c r="N579" s="28">
        <f t="shared" si="29"/>
        <v>0.71</v>
      </c>
      <c r="O579" s="28">
        <f t="shared" si="29"/>
        <v>0.83</v>
      </c>
      <c r="X579" s="28">
        <v>0.79907098136032761</v>
      </c>
      <c r="Y579" s="28">
        <f t="shared" ref="Y579:Y642" si="30">K579-X579</f>
        <v>-9.0709813603275791E-3</v>
      </c>
    </row>
    <row r="580" spans="1:25" x14ac:dyDescent="0.25">
      <c r="A580" s="29">
        <v>42843</v>
      </c>
      <c r="B580" s="30">
        <v>-0.3</v>
      </c>
      <c r="C580" s="30">
        <v>-0.28000000000000003</v>
      </c>
      <c r="D580" s="30">
        <v>-0.36</v>
      </c>
      <c r="E580" s="30">
        <v>-0.18</v>
      </c>
      <c r="F580" s="30">
        <v>-0.2</v>
      </c>
      <c r="G580" s="30">
        <v>-0.3</v>
      </c>
      <c r="H580" s="30">
        <v>-0.36</v>
      </c>
      <c r="K580" s="28">
        <f t="shared" si="28"/>
        <v>-0.18</v>
      </c>
      <c r="L580" s="28">
        <v>1</v>
      </c>
      <c r="M580" s="28">
        <f t="shared" si="29"/>
        <v>-0.3</v>
      </c>
      <c r="N580" s="28">
        <f t="shared" si="29"/>
        <v>-0.28000000000000003</v>
      </c>
      <c r="O580" s="28">
        <f t="shared" si="29"/>
        <v>-0.36</v>
      </c>
      <c r="X580" s="28">
        <v>-0.28130332693545929</v>
      </c>
      <c r="Y580" s="28">
        <f t="shared" si="30"/>
        <v>0.10130332693545929</v>
      </c>
    </row>
    <row r="581" spans="1:25" x14ac:dyDescent="0.25">
      <c r="A581" s="29">
        <v>42844</v>
      </c>
      <c r="B581" s="30">
        <v>-0.18</v>
      </c>
      <c r="C581" s="30">
        <v>-0.04</v>
      </c>
      <c r="D581" s="30">
        <v>-0.47</v>
      </c>
      <c r="E581" s="30">
        <v>0.06</v>
      </c>
      <c r="F581" s="30">
        <v>-0.2</v>
      </c>
      <c r="G581" s="30">
        <v>-0.2</v>
      </c>
      <c r="H581" s="30">
        <v>-0.39</v>
      </c>
      <c r="K581" s="28">
        <f t="shared" si="28"/>
        <v>0.06</v>
      </c>
      <c r="L581" s="28">
        <v>1</v>
      </c>
      <c r="M581" s="28">
        <f t="shared" si="29"/>
        <v>-0.18</v>
      </c>
      <c r="N581" s="28">
        <f t="shared" si="29"/>
        <v>-0.04</v>
      </c>
      <c r="O581" s="28">
        <f t="shared" si="29"/>
        <v>-0.47</v>
      </c>
      <c r="X581" s="28">
        <v>-7.6242168094191654E-2</v>
      </c>
      <c r="Y581" s="28">
        <f t="shared" si="30"/>
        <v>0.13624216809419165</v>
      </c>
    </row>
    <row r="582" spans="1:25" x14ac:dyDescent="0.25">
      <c r="A582" s="29">
        <v>42845</v>
      </c>
      <c r="B582" s="30">
        <v>0.81</v>
      </c>
      <c r="C582" s="30">
        <v>0.81</v>
      </c>
      <c r="D582" s="30">
        <v>0.97</v>
      </c>
      <c r="E582" s="30">
        <v>0.85</v>
      </c>
      <c r="F582" s="30">
        <v>0.51</v>
      </c>
      <c r="G582" s="30">
        <v>0.74</v>
      </c>
      <c r="H582" s="30">
        <v>0.6</v>
      </c>
      <c r="K582" s="28">
        <f t="shared" si="28"/>
        <v>0.85</v>
      </c>
      <c r="L582" s="28">
        <v>1</v>
      </c>
      <c r="M582" s="28">
        <f t="shared" si="29"/>
        <v>0.81</v>
      </c>
      <c r="N582" s="28">
        <f t="shared" si="29"/>
        <v>0.81</v>
      </c>
      <c r="O582" s="28">
        <f t="shared" si="29"/>
        <v>0.97</v>
      </c>
      <c r="X582" s="28">
        <v>0.77848469184269398</v>
      </c>
      <c r="Y582" s="28">
        <f t="shared" si="30"/>
        <v>7.1515308157306001E-2</v>
      </c>
    </row>
    <row r="583" spans="1:25" x14ac:dyDescent="0.25">
      <c r="A583" s="29">
        <v>42846</v>
      </c>
      <c r="B583" s="30">
        <v>-0.32</v>
      </c>
      <c r="C583" s="30">
        <v>-0.14000000000000001</v>
      </c>
      <c r="D583" s="30">
        <v>-0.71</v>
      </c>
      <c r="E583" s="30">
        <v>-0.18</v>
      </c>
      <c r="F583" s="30">
        <v>-0.15</v>
      </c>
      <c r="G583" s="30">
        <v>-0.44</v>
      </c>
      <c r="H583" s="30">
        <v>-0.27</v>
      </c>
      <c r="K583" s="28">
        <f t="shared" si="28"/>
        <v>-0.18</v>
      </c>
      <c r="L583" s="28">
        <v>1</v>
      </c>
      <c r="M583" s="28">
        <f t="shared" si="29"/>
        <v>-0.32</v>
      </c>
      <c r="N583" s="28">
        <f t="shared" si="29"/>
        <v>-0.14000000000000001</v>
      </c>
      <c r="O583" s="28">
        <f t="shared" si="29"/>
        <v>-0.71</v>
      </c>
      <c r="X583" s="28">
        <v>-0.18285465142851764</v>
      </c>
      <c r="Y583" s="28">
        <f t="shared" si="30"/>
        <v>2.8546514285176516E-3</v>
      </c>
    </row>
    <row r="584" spans="1:25" x14ac:dyDescent="0.25">
      <c r="A584" s="29">
        <v>42849</v>
      </c>
      <c r="B584" s="30">
        <v>1.1000000000000001</v>
      </c>
      <c r="C584" s="30">
        <v>1.0900000000000001</v>
      </c>
      <c r="D584" s="30">
        <v>1.19</v>
      </c>
      <c r="E584" s="30">
        <v>0.97</v>
      </c>
      <c r="F584" s="30">
        <v>0.92</v>
      </c>
      <c r="G584" s="30">
        <v>0.84</v>
      </c>
      <c r="H584" s="30">
        <v>1.19</v>
      </c>
      <c r="K584" s="28">
        <f t="shared" si="28"/>
        <v>0.97</v>
      </c>
      <c r="L584" s="28">
        <v>1</v>
      </c>
      <c r="M584" s="28">
        <f t="shared" si="29"/>
        <v>1.1000000000000001</v>
      </c>
      <c r="N584" s="28">
        <f t="shared" si="29"/>
        <v>1.0900000000000001</v>
      </c>
      <c r="O584" s="28">
        <f t="shared" si="29"/>
        <v>1.19</v>
      </c>
      <c r="X584" s="28">
        <v>1.0691442526754609</v>
      </c>
      <c r="Y584" s="28">
        <f t="shared" si="30"/>
        <v>-9.9144252675460898E-2</v>
      </c>
    </row>
    <row r="585" spans="1:25" x14ac:dyDescent="0.25">
      <c r="A585" s="29">
        <v>42850</v>
      </c>
      <c r="B585" s="30">
        <v>0.57999999999999996</v>
      </c>
      <c r="C585" s="30">
        <v>0.63</v>
      </c>
      <c r="D585" s="30">
        <v>0.6</v>
      </c>
      <c r="E585" s="30">
        <v>0.42</v>
      </c>
      <c r="F585" s="30">
        <v>0.2</v>
      </c>
      <c r="G585" s="30">
        <v>0.4</v>
      </c>
      <c r="H585" s="30">
        <v>0.5</v>
      </c>
      <c r="K585" s="28">
        <f t="shared" si="28"/>
        <v>0.42</v>
      </c>
      <c r="L585" s="28">
        <v>1</v>
      </c>
      <c r="M585" s="28">
        <f t="shared" si="29"/>
        <v>0.57999999999999996</v>
      </c>
      <c r="N585" s="28">
        <f t="shared" si="29"/>
        <v>0.63</v>
      </c>
      <c r="O585" s="28">
        <f t="shared" si="29"/>
        <v>0.6</v>
      </c>
      <c r="X585" s="28">
        <v>0.59274902201977731</v>
      </c>
      <c r="Y585" s="28">
        <f t="shared" si="30"/>
        <v>-0.17274902201977732</v>
      </c>
    </row>
    <row r="586" spans="1:25" x14ac:dyDescent="0.25">
      <c r="A586" s="29">
        <v>42851</v>
      </c>
      <c r="B586" s="30">
        <v>-0.06</v>
      </c>
      <c r="C586" s="30">
        <v>-0.14000000000000001</v>
      </c>
      <c r="D586" s="30">
        <v>7.0000000000000007E-2</v>
      </c>
      <c r="E586" s="30">
        <v>-0.06</v>
      </c>
      <c r="F586" s="30">
        <v>-0.05</v>
      </c>
      <c r="G586" s="30">
        <v>0.17</v>
      </c>
      <c r="H586" s="30">
        <v>-0.18</v>
      </c>
      <c r="K586" s="28">
        <f t="shared" si="28"/>
        <v>-0.06</v>
      </c>
      <c r="L586" s="28">
        <v>1</v>
      </c>
      <c r="M586" s="28">
        <f t="shared" si="29"/>
        <v>-0.06</v>
      </c>
      <c r="N586" s="28">
        <f t="shared" si="29"/>
        <v>-0.14000000000000001</v>
      </c>
      <c r="O586" s="28">
        <f t="shared" si="29"/>
        <v>7.0000000000000007E-2</v>
      </c>
      <c r="X586" s="28">
        <v>-0.11593162850216704</v>
      </c>
      <c r="Y586" s="28">
        <f t="shared" si="30"/>
        <v>5.5931628502167041E-2</v>
      </c>
    </row>
    <row r="587" spans="1:25" x14ac:dyDescent="0.25">
      <c r="A587" s="29">
        <v>42852</v>
      </c>
      <c r="B587" s="30">
        <v>0.08</v>
      </c>
      <c r="C587" s="30">
        <v>0.24</v>
      </c>
      <c r="D587" s="30">
        <v>-0.28000000000000003</v>
      </c>
      <c r="E587" s="30">
        <v>0.3</v>
      </c>
      <c r="F587" s="30">
        <v>-0.15</v>
      </c>
      <c r="G587" s="30">
        <v>-0.37</v>
      </c>
      <c r="H587" s="30">
        <v>0.03</v>
      </c>
      <c r="K587" s="28">
        <f t="shared" si="28"/>
        <v>0.3</v>
      </c>
      <c r="L587" s="28">
        <v>1</v>
      </c>
      <c r="M587" s="28">
        <f t="shared" si="29"/>
        <v>0.08</v>
      </c>
      <c r="N587" s="28">
        <f t="shared" si="29"/>
        <v>0.24</v>
      </c>
      <c r="O587" s="28">
        <f t="shared" si="29"/>
        <v>-0.28000000000000003</v>
      </c>
      <c r="X587" s="28">
        <v>0.19913426266285117</v>
      </c>
      <c r="Y587" s="28">
        <f t="shared" si="30"/>
        <v>0.10086573733714882</v>
      </c>
    </row>
    <row r="588" spans="1:25" x14ac:dyDescent="0.25">
      <c r="A588" s="29">
        <v>42853</v>
      </c>
      <c r="B588" s="30">
        <v>-0.22</v>
      </c>
      <c r="C588" s="30">
        <v>0</v>
      </c>
      <c r="D588" s="30">
        <v>-0.43</v>
      </c>
      <c r="E588" s="30">
        <v>-0.12</v>
      </c>
      <c r="F588" s="30">
        <v>-0.3</v>
      </c>
      <c r="G588" s="30">
        <v>-0.97</v>
      </c>
      <c r="H588" s="30">
        <v>-0.28999999999999998</v>
      </c>
      <c r="K588" s="28">
        <f t="shared" si="28"/>
        <v>-0.12</v>
      </c>
      <c r="L588" s="28">
        <v>1</v>
      </c>
      <c r="M588" s="28">
        <f t="shared" si="29"/>
        <v>-0.22</v>
      </c>
      <c r="N588" s="28">
        <f t="shared" si="29"/>
        <v>0</v>
      </c>
      <c r="O588" s="28">
        <f t="shared" si="29"/>
        <v>-0.43</v>
      </c>
      <c r="X588" s="28">
        <v>-8.754401954610605E-2</v>
      </c>
      <c r="Y588" s="28">
        <f t="shared" si="30"/>
        <v>-3.2455980453893946E-2</v>
      </c>
    </row>
    <row r="589" spans="1:25" x14ac:dyDescent="0.25">
      <c r="A589" s="29">
        <v>42856</v>
      </c>
      <c r="B589" s="30">
        <v>0.25</v>
      </c>
      <c r="C589" s="30">
        <v>0.38</v>
      </c>
      <c r="D589" s="30">
        <v>0.14000000000000001</v>
      </c>
      <c r="E589" s="30">
        <v>0.18</v>
      </c>
      <c r="F589" s="30">
        <v>-0.3</v>
      </c>
      <c r="G589" s="30">
        <v>0.17</v>
      </c>
      <c r="H589" s="30">
        <v>-0.09</v>
      </c>
      <c r="K589" s="28">
        <f t="shared" si="28"/>
        <v>0.18</v>
      </c>
      <c r="L589" s="28">
        <v>1</v>
      </c>
      <c r="M589" s="28">
        <f t="shared" si="29"/>
        <v>0.25</v>
      </c>
      <c r="N589" s="28">
        <f t="shared" si="29"/>
        <v>0.38</v>
      </c>
      <c r="O589" s="28">
        <f t="shared" si="29"/>
        <v>0.14000000000000001</v>
      </c>
      <c r="X589" s="28">
        <v>0.3212840814377958</v>
      </c>
      <c r="Y589" s="28">
        <f t="shared" si="30"/>
        <v>-0.14128408143779581</v>
      </c>
    </row>
    <row r="590" spans="1:25" x14ac:dyDescent="0.25">
      <c r="A590" s="29">
        <v>42857</v>
      </c>
      <c r="B590" s="30">
        <v>0.04</v>
      </c>
      <c r="C590" s="30">
        <v>0.14000000000000001</v>
      </c>
      <c r="D590" s="30">
        <v>-0.21</v>
      </c>
      <c r="E590" s="30">
        <v>0.18</v>
      </c>
      <c r="F590" s="30">
        <v>0</v>
      </c>
      <c r="G590" s="30">
        <v>-0.27</v>
      </c>
      <c r="H590" s="30">
        <v>0.09</v>
      </c>
      <c r="K590" s="28">
        <f t="shared" si="28"/>
        <v>0.18</v>
      </c>
      <c r="L590" s="28">
        <v>1</v>
      </c>
      <c r="M590" s="28">
        <f t="shared" si="29"/>
        <v>0.04</v>
      </c>
      <c r="N590" s="28">
        <f t="shared" si="29"/>
        <v>0.14000000000000001</v>
      </c>
      <c r="O590" s="28">
        <f t="shared" si="29"/>
        <v>-0.21</v>
      </c>
      <c r="X590" s="28">
        <v>0.11700119639513587</v>
      </c>
      <c r="Y590" s="28">
        <f t="shared" si="30"/>
        <v>6.2998803604864123E-2</v>
      </c>
    </row>
    <row r="591" spans="1:25" x14ac:dyDescent="0.25">
      <c r="A591" s="29">
        <v>42858</v>
      </c>
      <c r="B591" s="30">
        <v>-0.12</v>
      </c>
      <c r="C591" s="30">
        <v>-0.17</v>
      </c>
      <c r="D591" s="30">
        <v>0.14000000000000001</v>
      </c>
      <c r="E591" s="30">
        <v>-0.36</v>
      </c>
      <c r="F591" s="30">
        <v>-0.1</v>
      </c>
      <c r="G591" s="30">
        <v>-0.77</v>
      </c>
      <c r="H591" s="30">
        <v>0.06</v>
      </c>
      <c r="K591" s="28">
        <f t="shared" si="28"/>
        <v>-0.36</v>
      </c>
      <c r="L591" s="28">
        <v>1</v>
      </c>
      <c r="M591" s="28">
        <f t="shared" si="29"/>
        <v>-0.12</v>
      </c>
      <c r="N591" s="28">
        <f t="shared" si="29"/>
        <v>-0.17</v>
      </c>
      <c r="O591" s="28">
        <f t="shared" si="29"/>
        <v>0.14000000000000001</v>
      </c>
      <c r="X591" s="28">
        <v>-0.17724856572120962</v>
      </c>
      <c r="Y591" s="28">
        <f t="shared" si="30"/>
        <v>-0.18275143427879037</v>
      </c>
    </row>
    <row r="592" spans="1:25" x14ac:dyDescent="0.25">
      <c r="A592" s="29">
        <v>42859</v>
      </c>
      <c r="B592" s="30">
        <v>0.12</v>
      </c>
      <c r="C592" s="30">
        <v>7.0000000000000007E-2</v>
      </c>
      <c r="D592" s="30">
        <v>-7.0000000000000007E-2</v>
      </c>
      <c r="E592" s="30">
        <v>0</v>
      </c>
      <c r="F592" s="30">
        <v>0.2</v>
      </c>
      <c r="G592" s="30">
        <v>-0.31</v>
      </c>
      <c r="H592" s="30">
        <v>-0.09</v>
      </c>
      <c r="K592" s="28">
        <f t="shared" si="28"/>
        <v>0</v>
      </c>
      <c r="L592" s="28">
        <v>1</v>
      </c>
      <c r="M592" s="28">
        <f t="shared" si="29"/>
        <v>0.12</v>
      </c>
      <c r="N592" s="28">
        <f t="shared" si="29"/>
        <v>7.0000000000000007E-2</v>
      </c>
      <c r="O592" s="28">
        <f t="shared" si="29"/>
        <v>-7.0000000000000007E-2</v>
      </c>
      <c r="X592" s="28">
        <v>0.11666967041125623</v>
      </c>
      <c r="Y592" s="28">
        <f t="shared" si="30"/>
        <v>-0.11666967041125623</v>
      </c>
    </row>
    <row r="593" spans="1:25" x14ac:dyDescent="0.25">
      <c r="A593" s="29">
        <v>42860</v>
      </c>
      <c r="B593" s="30">
        <v>0.39</v>
      </c>
      <c r="C593" s="30">
        <v>0.45</v>
      </c>
      <c r="D593" s="30">
        <v>0.5</v>
      </c>
      <c r="E593" s="30">
        <v>0.42</v>
      </c>
      <c r="F593" s="30">
        <v>0.56000000000000005</v>
      </c>
      <c r="G593" s="30">
        <v>0.78</v>
      </c>
      <c r="H593" s="30">
        <v>0.5</v>
      </c>
      <c r="K593" s="28">
        <f t="shared" si="28"/>
        <v>0.42</v>
      </c>
      <c r="L593" s="28">
        <v>1</v>
      </c>
      <c r="M593" s="28">
        <f t="shared" si="29"/>
        <v>0.39</v>
      </c>
      <c r="N593" s="28">
        <f t="shared" si="29"/>
        <v>0.45</v>
      </c>
      <c r="O593" s="28">
        <f t="shared" si="29"/>
        <v>0.5</v>
      </c>
      <c r="X593" s="28">
        <v>0.39840609484035927</v>
      </c>
      <c r="Y593" s="28">
        <f t="shared" si="30"/>
        <v>2.1593905159640714E-2</v>
      </c>
    </row>
    <row r="594" spans="1:25" x14ac:dyDescent="0.25">
      <c r="A594" s="29">
        <v>42863</v>
      </c>
      <c r="B594" s="30">
        <v>-0.02</v>
      </c>
      <c r="C594" s="30">
        <v>7.0000000000000007E-2</v>
      </c>
      <c r="D594" s="30">
        <v>-0.11</v>
      </c>
      <c r="E594" s="30">
        <v>0.06</v>
      </c>
      <c r="F594" s="30">
        <v>-0.05</v>
      </c>
      <c r="G594" s="30">
        <v>-0.17</v>
      </c>
      <c r="H594" s="30">
        <v>-0.03</v>
      </c>
      <c r="K594" s="28">
        <f t="shared" si="28"/>
        <v>0.06</v>
      </c>
      <c r="L594" s="28">
        <v>1</v>
      </c>
      <c r="M594" s="28">
        <f t="shared" si="29"/>
        <v>-0.02</v>
      </c>
      <c r="N594" s="28">
        <f t="shared" si="29"/>
        <v>7.0000000000000007E-2</v>
      </c>
      <c r="O594" s="28">
        <f t="shared" si="29"/>
        <v>-0.11</v>
      </c>
      <c r="X594" s="28">
        <v>3.2746325366224682E-2</v>
      </c>
      <c r="Y594" s="28">
        <f t="shared" si="30"/>
        <v>2.7253674633775316E-2</v>
      </c>
    </row>
    <row r="595" spans="1:25" x14ac:dyDescent="0.25">
      <c r="A595" s="29">
        <v>42864</v>
      </c>
      <c r="B595" s="30">
        <v>-0.09</v>
      </c>
      <c r="C595" s="30">
        <v>7.0000000000000007E-2</v>
      </c>
      <c r="D595" s="30">
        <v>-0.46</v>
      </c>
      <c r="E595" s="30">
        <v>0.18</v>
      </c>
      <c r="F595" s="30">
        <v>-0.3</v>
      </c>
      <c r="G595" s="30">
        <v>-0.14000000000000001</v>
      </c>
      <c r="H595" s="30">
        <v>-0.32</v>
      </c>
      <c r="K595" s="28">
        <f t="shared" si="28"/>
        <v>0.18</v>
      </c>
      <c r="L595" s="28">
        <v>1</v>
      </c>
      <c r="M595" s="28">
        <f t="shared" si="29"/>
        <v>-0.09</v>
      </c>
      <c r="N595" s="28">
        <f t="shared" si="29"/>
        <v>7.0000000000000007E-2</v>
      </c>
      <c r="O595" s="28">
        <f t="shared" si="29"/>
        <v>-0.46</v>
      </c>
      <c r="X595" s="28">
        <v>3.2371488326161435E-2</v>
      </c>
      <c r="Y595" s="28">
        <f t="shared" si="30"/>
        <v>0.14762851167383856</v>
      </c>
    </row>
    <row r="596" spans="1:25" x14ac:dyDescent="0.25">
      <c r="A596" s="29">
        <v>42865</v>
      </c>
      <c r="B596" s="30">
        <v>0.18</v>
      </c>
      <c r="C596" s="30">
        <v>0.14000000000000001</v>
      </c>
      <c r="D596" s="30">
        <v>0.32</v>
      </c>
      <c r="E596" s="30">
        <v>-0.06</v>
      </c>
      <c r="F596" s="30">
        <v>0.3</v>
      </c>
      <c r="G596" s="30">
        <v>0.51</v>
      </c>
      <c r="H596" s="30">
        <v>0.21</v>
      </c>
      <c r="K596" s="28">
        <f t="shared" si="28"/>
        <v>-0.06</v>
      </c>
      <c r="L596" s="28">
        <v>1</v>
      </c>
      <c r="M596" s="28">
        <f t="shared" si="29"/>
        <v>0.18</v>
      </c>
      <c r="N596" s="28">
        <f t="shared" si="29"/>
        <v>0.14000000000000001</v>
      </c>
      <c r="O596" s="28">
        <f t="shared" si="29"/>
        <v>0.32</v>
      </c>
      <c r="X596" s="28">
        <v>0.13917439178440458</v>
      </c>
      <c r="Y596" s="28">
        <f t="shared" si="30"/>
        <v>-0.19917439178440458</v>
      </c>
    </row>
    <row r="597" spans="1:25" x14ac:dyDescent="0.25">
      <c r="A597" s="29">
        <v>42866</v>
      </c>
      <c r="B597" s="30">
        <v>-0.2</v>
      </c>
      <c r="C597" s="30">
        <v>-7.0000000000000007E-2</v>
      </c>
      <c r="D597" s="30">
        <v>-0.28000000000000003</v>
      </c>
      <c r="E597" s="30">
        <v>-0.24</v>
      </c>
      <c r="F597" s="30">
        <v>-0.35</v>
      </c>
      <c r="G597" s="30">
        <v>-0.4</v>
      </c>
      <c r="H597" s="30">
        <v>-0.35</v>
      </c>
      <c r="K597" s="28">
        <f t="shared" si="28"/>
        <v>-0.24</v>
      </c>
      <c r="L597" s="28">
        <v>1</v>
      </c>
      <c r="M597" s="28">
        <f t="shared" si="29"/>
        <v>-0.2</v>
      </c>
      <c r="N597" s="28">
        <f t="shared" si="29"/>
        <v>-7.0000000000000007E-2</v>
      </c>
      <c r="O597" s="28">
        <f t="shared" si="29"/>
        <v>-0.28000000000000003</v>
      </c>
      <c r="X597" s="28">
        <v>-0.12726325563225721</v>
      </c>
      <c r="Y597" s="28">
        <f t="shared" si="30"/>
        <v>-0.11273674436774278</v>
      </c>
    </row>
    <row r="598" spans="1:25" x14ac:dyDescent="0.25">
      <c r="A598" s="29">
        <v>42867</v>
      </c>
      <c r="B598" s="30">
        <v>-0.17</v>
      </c>
      <c r="C598" s="30">
        <v>-0.1</v>
      </c>
      <c r="D598" s="30">
        <v>-0.28000000000000003</v>
      </c>
      <c r="E598" s="30">
        <v>-0.12</v>
      </c>
      <c r="F598" s="30">
        <v>0</v>
      </c>
      <c r="G598" s="30">
        <v>-0.47</v>
      </c>
      <c r="H598" s="30">
        <v>-0.18</v>
      </c>
      <c r="K598" s="28">
        <f t="shared" si="28"/>
        <v>-0.12</v>
      </c>
      <c r="L598" s="28">
        <v>1</v>
      </c>
      <c r="M598" s="28">
        <f t="shared" si="29"/>
        <v>-0.17</v>
      </c>
      <c r="N598" s="28">
        <f t="shared" si="29"/>
        <v>-0.1</v>
      </c>
      <c r="O598" s="28">
        <f t="shared" si="29"/>
        <v>-0.28000000000000003</v>
      </c>
      <c r="X598" s="28">
        <v>-0.12256748845081711</v>
      </c>
      <c r="Y598" s="28">
        <f t="shared" si="30"/>
        <v>2.5674884508171125E-3</v>
      </c>
    </row>
    <row r="599" spans="1:25" x14ac:dyDescent="0.25">
      <c r="A599" s="29">
        <v>42870</v>
      </c>
      <c r="B599" s="30">
        <v>0.55000000000000004</v>
      </c>
      <c r="C599" s="30">
        <v>0.48</v>
      </c>
      <c r="D599" s="30">
        <v>0.56999999999999995</v>
      </c>
      <c r="E599" s="30">
        <v>0.36</v>
      </c>
      <c r="F599" s="30">
        <v>0.46</v>
      </c>
      <c r="G599" s="30">
        <v>0.48</v>
      </c>
      <c r="H599" s="30">
        <v>0.62</v>
      </c>
      <c r="K599" s="28">
        <f t="shared" si="28"/>
        <v>0.36</v>
      </c>
      <c r="L599" s="28">
        <v>1</v>
      </c>
      <c r="M599" s="28">
        <f t="shared" si="29"/>
        <v>0.55000000000000004</v>
      </c>
      <c r="N599" s="28">
        <f t="shared" si="29"/>
        <v>0.48</v>
      </c>
      <c r="O599" s="28">
        <f t="shared" si="29"/>
        <v>0.56999999999999995</v>
      </c>
      <c r="X599" s="28">
        <v>0.50562597043515478</v>
      </c>
      <c r="Y599" s="28">
        <f t="shared" si="30"/>
        <v>-0.14562597043515479</v>
      </c>
    </row>
    <row r="600" spans="1:25" x14ac:dyDescent="0.25">
      <c r="A600" s="29">
        <v>42871</v>
      </c>
      <c r="B600" s="30">
        <v>-0.09</v>
      </c>
      <c r="C600" s="30">
        <v>0.03</v>
      </c>
      <c r="D600" s="30">
        <v>-0.32</v>
      </c>
      <c r="E600" s="30">
        <v>-0.06</v>
      </c>
      <c r="F600" s="30">
        <v>-0.1</v>
      </c>
      <c r="G600" s="30">
        <v>-0.14000000000000001</v>
      </c>
      <c r="H600" s="30">
        <v>0.06</v>
      </c>
      <c r="K600" s="28">
        <f t="shared" si="28"/>
        <v>-0.06</v>
      </c>
      <c r="L600" s="28">
        <v>1</v>
      </c>
      <c r="M600" s="28">
        <f t="shared" si="29"/>
        <v>-0.09</v>
      </c>
      <c r="N600" s="28">
        <f t="shared" si="29"/>
        <v>0.03</v>
      </c>
      <c r="O600" s="28">
        <f t="shared" si="29"/>
        <v>-0.32</v>
      </c>
      <c r="X600" s="28">
        <v>-4.4287239778580192E-3</v>
      </c>
      <c r="Y600" s="28">
        <f t="shared" si="30"/>
        <v>-5.5571276022141979E-2</v>
      </c>
    </row>
    <row r="601" spans="1:25" x14ac:dyDescent="0.25">
      <c r="A601" s="29">
        <v>42872</v>
      </c>
      <c r="B601" s="30">
        <v>-1.77</v>
      </c>
      <c r="C601" s="30">
        <v>-1.87</v>
      </c>
      <c r="D601" s="30">
        <v>-1.39</v>
      </c>
      <c r="E601" s="30">
        <v>-2.0099999999999998</v>
      </c>
      <c r="F601" s="30">
        <v>-0.76</v>
      </c>
      <c r="G601" s="30">
        <v>-1.53</v>
      </c>
      <c r="H601" s="30">
        <v>-1.55</v>
      </c>
      <c r="K601" s="28">
        <f t="shared" si="28"/>
        <v>-2.0099999999999998</v>
      </c>
      <c r="L601" s="28">
        <v>1</v>
      </c>
      <c r="M601" s="28">
        <f t="shared" si="29"/>
        <v>-1.77</v>
      </c>
      <c r="N601" s="28">
        <f t="shared" si="29"/>
        <v>-1.87</v>
      </c>
      <c r="O601" s="28">
        <f t="shared" si="29"/>
        <v>-1.39</v>
      </c>
      <c r="X601" s="28">
        <v>-1.8471289826168684</v>
      </c>
      <c r="Y601" s="28">
        <f t="shared" si="30"/>
        <v>-0.16287101738313137</v>
      </c>
    </row>
    <row r="602" spans="1:25" x14ac:dyDescent="0.25">
      <c r="A602" s="29">
        <v>42873</v>
      </c>
      <c r="B602" s="30">
        <v>0.4</v>
      </c>
      <c r="C602" s="30">
        <v>0.62</v>
      </c>
      <c r="D602" s="30">
        <v>-0.25</v>
      </c>
      <c r="E602" s="30">
        <v>0.48</v>
      </c>
      <c r="F602" s="30">
        <v>0.1</v>
      </c>
      <c r="G602" s="30">
        <v>0</v>
      </c>
      <c r="H602" s="30">
        <v>0.03</v>
      </c>
      <c r="K602" s="28">
        <f t="shared" si="28"/>
        <v>0.48</v>
      </c>
      <c r="L602" s="28">
        <v>1</v>
      </c>
      <c r="M602" s="28">
        <f t="shared" si="29"/>
        <v>0.4</v>
      </c>
      <c r="N602" s="28">
        <f t="shared" si="29"/>
        <v>0.62</v>
      </c>
      <c r="O602" s="28">
        <f t="shared" si="29"/>
        <v>-0.25</v>
      </c>
      <c r="X602" s="28">
        <v>0.58069479156557624</v>
      </c>
      <c r="Y602" s="28">
        <f t="shared" si="30"/>
        <v>-0.10069479156557626</v>
      </c>
    </row>
    <row r="603" spans="1:25" x14ac:dyDescent="0.25">
      <c r="A603" s="29">
        <v>42874</v>
      </c>
      <c r="B603" s="30">
        <v>0.65</v>
      </c>
      <c r="C603" s="30">
        <v>0.65</v>
      </c>
      <c r="D603" s="30">
        <v>0.87</v>
      </c>
      <c r="E603" s="30">
        <v>0.48</v>
      </c>
      <c r="F603" s="30">
        <v>0.56000000000000005</v>
      </c>
      <c r="G603" s="30">
        <v>0.76</v>
      </c>
      <c r="H603" s="30">
        <v>0.74</v>
      </c>
      <c r="K603" s="28">
        <f t="shared" si="28"/>
        <v>0.48</v>
      </c>
      <c r="L603" s="28">
        <v>1</v>
      </c>
      <c r="M603" s="28">
        <f t="shared" si="29"/>
        <v>0.65</v>
      </c>
      <c r="N603" s="28">
        <f t="shared" si="29"/>
        <v>0.65</v>
      </c>
      <c r="O603" s="28">
        <f t="shared" si="29"/>
        <v>0.87</v>
      </c>
      <c r="X603" s="28">
        <v>0.61278417234768212</v>
      </c>
      <c r="Y603" s="28">
        <f t="shared" si="30"/>
        <v>-0.13278417234768214</v>
      </c>
    </row>
    <row r="604" spans="1:25" x14ac:dyDescent="0.25">
      <c r="A604" s="29">
        <v>42877</v>
      </c>
      <c r="B604" s="30">
        <v>0.51</v>
      </c>
      <c r="C604" s="30">
        <v>0.57999999999999996</v>
      </c>
      <c r="D604" s="30">
        <v>0.32</v>
      </c>
      <c r="E604" s="30">
        <v>0.54</v>
      </c>
      <c r="F604" s="30">
        <v>0.46</v>
      </c>
      <c r="G604" s="30">
        <v>0.41</v>
      </c>
      <c r="H604" s="30">
        <v>0.44</v>
      </c>
      <c r="K604" s="28">
        <f t="shared" si="28"/>
        <v>0.54</v>
      </c>
      <c r="L604" s="28">
        <v>1</v>
      </c>
      <c r="M604" s="28">
        <f t="shared" si="29"/>
        <v>0.51</v>
      </c>
      <c r="N604" s="28">
        <f t="shared" si="29"/>
        <v>0.57999999999999996</v>
      </c>
      <c r="O604" s="28">
        <f t="shared" si="29"/>
        <v>0.32</v>
      </c>
      <c r="X604" s="28">
        <v>0.55960609452592469</v>
      </c>
      <c r="Y604" s="28">
        <f t="shared" si="30"/>
        <v>-1.9606094525924656E-2</v>
      </c>
    </row>
    <row r="605" spans="1:25" x14ac:dyDescent="0.25">
      <c r="A605" s="29">
        <v>42878</v>
      </c>
      <c r="B605" s="30">
        <v>0.22</v>
      </c>
      <c r="C605" s="30">
        <v>0.14000000000000001</v>
      </c>
      <c r="D605" s="30">
        <v>0.46</v>
      </c>
      <c r="E605" s="30">
        <v>0.06</v>
      </c>
      <c r="F605" s="30">
        <v>0.15</v>
      </c>
      <c r="G605" s="30">
        <v>0.51</v>
      </c>
      <c r="H605" s="30">
        <v>0.24</v>
      </c>
      <c r="K605" s="28">
        <f t="shared" si="28"/>
        <v>0.06</v>
      </c>
      <c r="L605" s="28">
        <v>1</v>
      </c>
      <c r="M605" s="28">
        <f t="shared" si="29"/>
        <v>0.22</v>
      </c>
      <c r="N605" s="28">
        <f t="shared" si="29"/>
        <v>0.14000000000000001</v>
      </c>
      <c r="O605" s="28">
        <f t="shared" si="29"/>
        <v>0.46</v>
      </c>
      <c r="X605" s="28">
        <v>0.1469498271937178</v>
      </c>
      <c r="Y605" s="28">
        <f t="shared" si="30"/>
        <v>-8.6949827193717799E-2</v>
      </c>
    </row>
    <row r="606" spans="1:25" x14ac:dyDescent="0.25">
      <c r="A606" s="29">
        <v>42879</v>
      </c>
      <c r="B606" s="30">
        <v>0.23</v>
      </c>
      <c r="C606" s="30">
        <v>0.41</v>
      </c>
      <c r="D606" s="30">
        <v>-0.14000000000000001</v>
      </c>
      <c r="E606" s="30">
        <v>0.3</v>
      </c>
      <c r="F606" s="30">
        <v>0.15</v>
      </c>
      <c r="G606" s="30">
        <v>0.14000000000000001</v>
      </c>
      <c r="H606" s="30">
        <v>0.15</v>
      </c>
      <c r="K606" s="28">
        <f t="shared" si="28"/>
        <v>0.3</v>
      </c>
      <c r="L606" s="28">
        <v>1</v>
      </c>
      <c r="M606" s="28">
        <f t="shared" si="29"/>
        <v>0.23</v>
      </c>
      <c r="N606" s="28">
        <f t="shared" si="29"/>
        <v>0.41</v>
      </c>
      <c r="O606" s="28">
        <f t="shared" si="29"/>
        <v>-0.14000000000000001</v>
      </c>
      <c r="X606" s="28">
        <v>0.35822869788738865</v>
      </c>
      <c r="Y606" s="28">
        <f t="shared" si="30"/>
        <v>-5.8228697887388658E-2</v>
      </c>
    </row>
    <row r="607" spans="1:25" x14ac:dyDescent="0.25">
      <c r="A607" s="29">
        <v>42880</v>
      </c>
      <c r="B607" s="30">
        <v>0.48</v>
      </c>
      <c r="C607" s="30">
        <v>0.61</v>
      </c>
      <c r="D607" s="30">
        <v>0.36</v>
      </c>
      <c r="E607" s="30">
        <v>0.71</v>
      </c>
      <c r="F607" s="30">
        <v>0.2</v>
      </c>
      <c r="G607" s="30">
        <v>-0.03</v>
      </c>
      <c r="H607" s="30">
        <v>0.41</v>
      </c>
      <c r="K607" s="28">
        <f t="shared" si="28"/>
        <v>0.71</v>
      </c>
      <c r="L607" s="28">
        <v>1</v>
      </c>
      <c r="M607" s="28">
        <f t="shared" si="29"/>
        <v>0.48</v>
      </c>
      <c r="N607" s="28">
        <f t="shared" si="29"/>
        <v>0.61</v>
      </c>
      <c r="O607" s="28">
        <f t="shared" si="29"/>
        <v>0.36</v>
      </c>
      <c r="X607" s="28">
        <v>0.54986949880115699</v>
      </c>
      <c r="Y607" s="28">
        <f t="shared" si="30"/>
        <v>0.16013050119884298</v>
      </c>
    </row>
    <row r="608" spans="1:25" x14ac:dyDescent="0.25">
      <c r="A608" s="29">
        <v>42881</v>
      </c>
      <c r="B608" s="30">
        <v>-0.02</v>
      </c>
      <c r="C608" s="30">
        <v>0.03</v>
      </c>
      <c r="D608" s="30">
        <v>0</v>
      </c>
      <c r="E608" s="30">
        <v>0.06</v>
      </c>
      <c r="F608" s="30">
        <v>-0.05</v>
      </c>
      <c r="G608" s="30">
        <v>7.0000000000000007E-2</v>
      </c>
      <c r="H608" s="30">
        <v>-0.03</v>
      </c>
      <c r="K608" s="28">
        <f t="shared" si="28"/>
        <v>0.06</v>
      </c>
      <c r="L608" s="28">
        <v>1</v>
      </c>
      <c r="M608" s="28">
        <f t="shared" si="29"/>
        <v>-0.02</v>
      </c>
      <c r="N608" s="28">
        <f t="shared" si="29"/>
        <v>0.03</v>
      </c>
      <c r="O608" s="28">
        <f t="shared" si="29"/>
        <v>0</v>
      </c>
      <c r="X608" s="28">
        <v>-2.7326553029908586E-4</v>
      </c>
      <c r="Y608" s="28">
        <f t="shared" si="30"/>
        <v>6.0273265530299082E-2</v>
      </c>
    </row>
    <row r="609" spans="1:25" x14ac:dyDescent="0.25">
      <c r="A609" s="29">
        <v>42885</v>
      </c>
      <c r="B609" s="30">
        <v>-0.09</v>
      </c>
      <c r="C609" s="30">
        <v>0.13</v>
      </c>
      <c r="D609" s="30">
        <v>-0.18</v>
      </c>
      <c r="E609" s="30">
        <v>0</v>
      </c>
      <c r="F609" s="30">
        <v>-0.1</v>
      </c>
      <c r="G609" s="30">
        <v>-0.56999999999999995</v>
      </c>
      <c r="H609" s="30">
        <v>-0.03</v>
      </c>
      <c r="K609" s="28">
        <f t="shared" si="28"/>
        <v>0</v>
      </c>
      <c r="L609" s="28">
        <v>1</v>
      </c>
      <c r="M609" s="28">
        <f t="shared" si="29"/>
        <v>-0.09</v>
      </c>
      <c r="N609" s="28">
        <f t="shared" si="29"/>
        <v>0.13</v>
      </c>
      <c r="O609" s="28">
        <f t="shared" si="29"/>
        <v>-0.18</v>
      </c>
      <c r="X609" s="28">
        <v>2.5821657126427769E-2</v>
      </c>
      <c r="Y609" s="28">
        <f t="shared" si="30"/>
        <v>-2.5821657126427769E-2</v>
      </c>
    </row>
    <row r="610" spans="1:25" x14ac:dyDescent="0.25">
      <c r="A610" s="29">
        <v>42886</v>
      </c>
      <c r="B610" s="30">
        <v>-0.02</v>
      </c>
      <c r="C610" s="30">
        <v>0.17</v>
      </c>
      <c r="D610" s="30">
        <v>-0.14000000000000001</v>
      </c>
      <c r="E610" s="30">
        <v>0</v>
      </c>
      <c r="F610" s="30">
        <v>0.2</v>
      </c>
      <c r="G610" s="30">
        <v>-7.0000000000000007E-2</v>
      </c>
      <c r="H610" s="30">
        <v>0</v>
      </c>
      <c r="K610" s="28">
        <f t="shared" si="28"/>
        <v>0</v>
      </c>
      <c r="L610" s="28">
        <v>1</v>
      </c>
      <c r="M610" s="28">
        <f t="shared" si="29"/>
        <v>-0.02</v>
      </c>
      <c r="N610" s="28">
        <f t="shared" si="29"/>
        <v>0.17</v>
      </c>
      <c r="O610" s="28">
        <f t="shared" si="29"/>
        <v>-0.14000000000000001</v>
      </c>
      <c r="X610" s="28">
        <v>8.4420227779652676E-2</v>
      </c>
      <c r="Y610" s="28">
        <f t="shared" si="30"/>
        <v>-8.4420227779652676E-2</v>
      </c>
    </row>
    <row r="611" spans="1:25" x14ac:dyDescent="0.25">
      <c r="A611" s="29">
        <v>42887</v>
      </c>
      <c r="B611" s="30">
        <v>0.8</v>
      </c>
      <c r="C611" s="30">
        <v>0.54</v>
      </c>
      <c r="D611" s="30">
        <v>0.68</v>
      </c>
      <c r="E611" s="30">
        <v>0.76</v>
      </c>
      <c r="F611" s="30">
        <v>0.65</v>
      </c>
      <c r="G611" s="30">
        <v>1.26</v>
      </c>
      <c r="H611" s="30">
        <v>0.7</v>
      </c>
      <c r="K611" s="28">
        <f t="shared" si="28"/>
        <v>0.76</v>
      </c>
      <c r="L611" s="28">
        <v>1</v>
      </c>
      <c r="M611" s="28">
        <f t="shared" si="29"/>
        <v>0.8</v>
      </c>
      <c r="N611" s="28">
        <f t="shared" si="29"/>
        <v>0.54</v>
      </c>
      <c r="O611" s="28">
        <f t="shared" si="29"/>
        <v>0.68</v>
      </c>
      <c r="X611" s="28">
        <v>0.67936425623806174</v>
      </c>
      <c r="Y611" s="28">
        <f t="shared" si="30"/>
        <v>8.0635743761938272E-2</v>
      </c>
    </row>
    <row r="612" spans="1:25" x14ac:dyDescent="0.25">
      <c r="A612" s="29">
        <v>42888</v>
      </c>
      <c r="B612" s="30">
        <v>0.33</v>
      </c>
      <c r="C612" s="30">
        <v>0.63</v>
      </c>
      <c r="D612" s="30">
        <v>0.21</v>
      </c>
      <c r="E612" s="30">
        <v>0.57999999999999996</v>
      </c>
      <c r="F612" s="30">
        <v>0</v>
      </c>
      <c r="G612" s="30">
        <v>-0.24</v>
      </c>
      <c r="H612" s="30">
        <v>0.23</v>
      </c>
      <c r="K612" s="28">
        <f t="shared" si="28"/>
        <v>0.57999999999999996</v>
      </c>
      <c r="L612" s="28">
        <v>1</v>
      </c>
      <c r="M612" s="28">
        <f t="shared" si="29"/>
        <v>0.33</v>
      </c>
      <c r="N612" s="28">
        <f t="shared" si="29"/>
        <v>0.63</v>
      </c>
      <c r="O612" s="28">
        <f t="shared" si="29"/>
        <v>0.21</v>
      </c>
      <c r="X612" s="28">
        <v>0.48303250462372277</v>
      </c>
      <c r="Y612" s="28">
        <f t="shared" si="30"/>
        <v>9.6967495376277191E-2</v>
      </c>
    </row>
    <row r="613" spans="1:25" x14ac:dyDescent="0.25">
      <c r="A613" s="29">
        <v>42891</v>
      </c>
      <c r="B613" s="30">
        <v>-7.0000000000000007E-2</v>
      </c>
      <c r="C613" s="30">
        <v>-7.0000000000000007E-2</v>
      </c>
      <c r="D613" s="30">
        <v>-0.11</v>
      </c>
      <c r="E613" s="30">
        <v>-0.12</v>
      </c>
      <c r="F613" s="30">
        <v>-0.2</v>
      </c>
      <c r="G613" s="30">
        <v>-0.3</v>
      </c>
      <c r="H613" s="30">
        <v>-0.2</v>
      </c>
      <c r="K613" s="28">
        <f t="shared" si="28"/>
        <v>-0.12</v>
      </c>
      <c r="L613" s="28">
        <v>1</v>
      </c>
      <c r="M613" s="28">
        <f t="shared" si="29"/>
        <v>-7.0000000000000007E-2</v>
      </c>
      <c r="N613" s="28">
        <f t="shared" si="29"/>
        <v>-7.0000000000000007E-2</v>
      </c>
      <c r="O613" s="28">
        <f t="shared" si="29"/>
        <v>-0.11</v>
      </c>
      <c r="X613" s="28">
        <v>-6.6077187180780247E-2</v>
      </c>
      <c r="Y613" s="28">
        <f t="shared" si="30"/>
        <v>-5.3922812819219748E-2</v>
      </c>
    </row>
    <row r="614" spans="1:25" x14ac:dyDescent="0.25">
      <c r="A614" s="29">
        <v>42892</v>
      </c>
      <c r="B614" s="30">
        <v>-0.32</v>
      </c>
      <c r="C614" s="30">
        <v>-0.4</v>
      </c>
      <c r="D614" s="30">
        <v>-0.35</v>
      </c>
      <c r="E614" s="30">
        <v>-0.41</v>
      </c>
      <c r="F614" s="30">
        <v>-0.3</v>
      </c>
      <c r="G614" s="30">
        <v>-0.03</v>
      </c>
      <c r="H614" s="30">
        <v>-0.2</v>
      </c>
      <c r="K614" s="28">
        <f t="shared" si="28"/>
        <v>-0.41</v>
      </c>
      <c r="L614" s="28">
        <v>1</v>
      </c>
      <c r="M614" s="28">
        <f t="shared" si="29"/>
        <v>-0.32</v>
      </c>
      <c r="N614" s="28">
        <f t="shared" si="29"/>
        <v>-0.4</v>
      </c>
      <c r="O614" s="28">
        <f t="shared" si="29"/>
        <v>-0.35</v>
      </c>
      <c r="X614" s="28">
        <v>-0.35274463893388985</v>
      </c>
      <c r="Y614" s="28">
        <f t="shared" si="30"/>
        <v>-5.7255361066110122E-2</v>
      </c>
    </row>
    <row r="615" spans="1:25" x14ac:dyDescent="0.25">
      <c r="A615" s="29">
        <v>42893</v>
      </c>
      <c r="B615" s="30">
        <v>0.19</v>
      </c>
      <c r="C615" s="30">
        <v>0.23</v>
      </c>
      <c r="D615" s="30">
        <v>0.14000000000000001</v>
      </c>
      <c r="E615" s="30">
        <v>0.28999999999999998</v>
      </c>
      <c r="F615" s="30">
        <v>-0.05</v>
      </c>
      <c r="G615" s="30">
        <v>7.0000000000000007E-2</v>
      </c>
      <c r="H615" s="30">
        <v>-0.03</v>
      </c>
      <c r="K615" s="28">
        <f t="shared" si="28"/>
        <v>0.28999999999999998</v>
      </c>
      <c r="L615" s="28">
        <v>1</v>
      </c>
      <c r="M615" s="28">
        <f t="shared" si="29"/>
        <v>0.19</v>
      </c>
      <c r="N615" s="28">
        <f t="shared" si="29"/>
        <v>0.23</v>
      </c>
      <c r="O615" s="28">
        <f t="shared" si="29"/>
        <v>0.14000000000000001</v>
      </c>
      <c r="X615" s="28">
        <v>0.21131665696245769</v>
      </c>
      <c r="Y615" s="28">
        <f t="shared" si="30"/>
        <v>7.8683343037542292E-2</v>
      </c>
    </row>
    <row r="616" spans="1:25" x14ac:dyDescent="0.25">
      <c r="A616" s="29">
        <v>42894</v>
      </c>
      <c r="B616" s="30">
        <v>0.05</v>
      </c>
      <c r="C616" s="30">
        <v>-0.1</v>
      </c>
      <c r="D616" s="30">
        <v>0.32</v>
      </c>
      <c r="E616" s="30">
        <v>0.06</v>
      </c>
      <c r="F616" s="30">
        <v>-0.15</v>
      </c>
      <c r="G616" s="30">
        <v>0.37</v>
      </c>
      <c r="H616" s="30">
        <v>0</v>
      </c>
      <c r="K616" s="28">
        <f t="shared" si="28"/>
        <v>0.06</v>
      </c>
      <c r="L616" s="28">
        <v>1</v>
      </c>
      <c r="M616" s="28">
        <f t="shared" si="29"/>
        <v>0.05</v>
      </c>
      <c r="N616" s="28">
        <f t="shared" si="29"/>
        <v>-0.1</v>
      </c>
      <c r="O616" s="28">
        <f t="shared" si="29"/>
        <v>0.32</v>
      </c>
      <c r="X616" s="28">
        <v>-5.8379072390452154E-2</v>
      </c>
      <c r="Y616" s="28">
        <f t="shared" si="30"/>
        <v>0.11837907239045214</v>
      </c>
    </row>
    <row r="617" spans="1:25" x14ac:dyDescent="0.25">
      <c r="A617" s="29">
        <v>42895</v>
      </c>
      <c r="B617" s="30">
        <v>-0.15</v>
      </c>
      <c r="C617" s="30">
        <v>-0.96</v>
      </c>
      <c r="D617" s="30">
        <v>0.78</v>
      </c>
      <c r="E617" s="30">
        <v>-0.75</v>
      </c>
      <c r="F617" s="30">
        <v>0.55000000000000004</v>
      </c>
      <c r="G617" s="30">
        <v>0.77</v>
      </c>
      <c r="H617" s="30">
        <v>0.49</v>
      </c>
      <c r="K617" s="28">
        <f t="shared" si="28"/>
        <v>-0.75</v>
      </c>
      <c r="L617" s="28">
        <v>1</v>
      </c>
      <c r="M617" s="28">
        <f t="shared" si="29"/>
        <v>-0.15</v>
      </c>
      <c r="N617" s="28">
        <f t="shared" si="29"/>
        <v>-0.96</v>
      </c>
      <c r="O617" s="28">
        <f t="shared" si="29"/>
        <v>0.78</v>
      </c>
      <c r="X617" s="28">
        <v>-0.65532249384453589</v>
      </c>
      <c r="Y617" s="28">
        <f t="shared" si="30"/>
        <v>-9.4677506155464108E-2</v>
      </c>
    </row>
    <row r="618" spans="1:25" x14ac:dyDescent="0.25">
      <c r="A618" s="29">
        <v>42898</v>
      </c>
      <c r="B618" s="30">
        <v>-0.02</v>
      </c>
      <c r="C618" s="30">
        <v>-0.47</v>
      </c>
      <c r="D618" s="30">
        <v>0.18</v>
      </c>
      <c r="E618" s="30">
        <v>-0.23</v>
      </c>
      <c r="F618" s="30">
        <v>0.1</v>
      </c>
      <c r="G618" s="30">
        <v>0.03</v>
      </c>
      <c r="H618" s="30">
        <v>0.14000000000000001</v>
      </c>
      <c r="K618" s="28">
        <f t="shared" si="28"/>
        <v>-0.23</v>
      </c>
      <c r="L618" s="28">
        <v>1</v>
      </c>
      <c r="M618" s="28">
        <f t="shared" si="29"/>
        <v>-0.02</v>
      </c>
      <c r="N618" s="28">
        <f t="shared" si="29"/>
        <v>-0.47</v>
      </c>
      <c r="O618" s="28">
        <f t="shared" si="29"/>
        <v>0.18</v>
      </c>
      <c r="X618" s="28">
        <v>-0.26242339900493472</v>
      </c>
      <c r="Y618" s="28">
        <f t="shared" si="30"/>
        <v>3.2423399004934711E-2</v>
      </c>
    </row>
    <row r="619" spans="1:25" x14ac:dyDescent="0.25">
      <c r="A619" s="29">
        <v>42899</v>
      </c>
      <c r="B619" s="30">
        <v>0.49</v>
      </c>
      <c r="C619" s="30">
        <v>0.78</v>
      </c>
      <c r="D619" s="30">
        <v>0.38</v>
      </c>
      <c r="E619" s="30">
        <v>0.59</v>
      </c>
      <c r="F619" s="30">
        <v>0.25</v>
      </c>
      <c r="G619" s="30">
        <v>0.5</v>
      </c>
      <c r="H619" s="30">
        <v>0.28999999999999998</v>
      </c>
      <c r="K619" s="28">
        <f t="shared" si="28"/>
        <v>0.59</v>
      </c>
      <c r="L619" s="28">
        <v>1</v>
      </c>
      <c r="M619" s="28">
        <f t="shared" si="29"/>
        <v>0.49</v>
      </c>
      <c r="N619" s="28">
        <f t="shared" si="29"/>
        <v>0.78</v>
      </c>
      <c r="O619" s="28">
        <f t="shared" si="29"/>
        <v>0.38</v>
      </c>
      <c r="X619" s="28">
        <v>0.63512224606731804</v>
      </c>
      <c r="Y619" s="28">
        <f t="shared" si="30"/>
        <v>-4.5122246067318073E-2</v>
      </c>
    </row>
    <row r="620" spans="1:25" x14ac:dyDescent="0.25">
      <c r="A620" s="29">
        <v>42900</v>
      </c>
      <c r="B620" s="30">
        <v>-0.13</v>
      </c>
      <c r="C620" s="30">
        <v>-0.17</v>
      </c>
      <c r="D620" s="30">
        <v>-0.1</v>
      </c>
      <c r="E620" s="30">
        <v>-0.12</v>
      </c>
      <c r="F620" s="30">
        <v>0.05</v>
      </c>
      <c r="G620" s="30">
        <v>-0.5</v>
      </c>
      <c r="H620" s="30">
        <v>-0.12</v>
      </c>
      <c r="K620" s="28">
        <f t="shared" si="28"/>
        <v>-0.12</v>
      </c>
      <c r="L620" s="28">
        <v>1</v>
      </c>
      <c r="M620" s="28">
        <f t="shared" si="29"/>
        <v>-0.13</v>
      </c>
      <c r="N620" s="28">
        <f t="shared" si="29"/>
        <v>-0.17</v>
      </c>
      <c r="O620" s="28">
        <f t="shared" si="29"/>
        <v>-0.1</v>
      </c>
      <c r="X620" s="28">
        <v>-0.15335817828898404</v>
      </c>
      <c r="Y620" s="28">
        <f t="shared" si="30"/>
        <v>3.3358178288984047E-2</v>
      </c>
    </row>
    <row r="621" spans="1:25" x14ac:dyDescent="0.25">
      <c r="A621" s="29">
        <v>42901</v>
      </c>
      <c r="B621" s="30">
        <v>-0.19</v>
      </c>
      <c r="C621" s="30">
        <v>-0.17</v>
      </c>
      <c r="D621" s="30">
        <v>-0.31</v>
      </c>
      <c r="E621" s="30">
        <v>-0.47</v>
      </c>
      <c r="F621" s="30">
        <v>-0.45</v>
      </c>
      <c r="G621" s="30">
        <v>-0.27</v>
      </c>
      <c r="H621" s="30">
        <v>-0.03</v>
      </c>
      <c r="K621" s="28">
        <f t="shared" si="28"/>
        <v>-0.47</v>
      </c>
      <c r="L621" s="28">
        <v>1</v>
      </c>
      <c r="M621" s="28">
        <f t="shared" si="29"/>
        <v>-0.19</v>
      </c>
      <c r="N621" s="28">
        <f t="shared" si="29"/>
        <v>-0.17</v>
      </c>
      <c r="O621" s="28">
        <f t="shared" si="29"/>
        <v>-0.31</v>
      </c>
      <c r="X621" s="28">
        <v>-0.16502133140295389</v>
      </c>
      <c r="Y621" s="28">
        <f t="shared" si="30"/>
        <v>-0.30497866859704609</v>
      </c>
    </row>
    <row r="622" spans="1:25" x14ac:dyDescent="0.25">
      <c r="A622" s="29">
        <v>42902</v>
      </c>
      <c r="B622" s="30">
        <v>-0.46</v>
      </c>
      <c r="C622" s="30">
        <v>-0.17</v>
      </c>
      <c r="D622" s="30">
        <v>-0.6</v>
      </c>
      <c r="E622" s="30">
        <v>-0.18</v>
      </c>
      <c r="F622" s="30">
        <v>0</v>
      </c>
      <c r="G622" s="30">
        <v>0.2</v>
      </c>
      <c r="H622" s="30">
        <v>0.32</v>
      </c>
      <c r="K622" s="28">
        <f t="shared" si="28"/>
        <v>-0.18</v>
      </c>
      <c r="L622" s="28">
        <v>1</v>
      </c>
      <c r="M622" s="28">
        <f t="shared" si="29"/>
        <v>-0.46</v>
      </c>
      <c r="N622" s="28">
        <f t="shared" si="29"/>
        <v>-0.17</v>
      </c>
      <c r="O622" s="28">
        <f t="shared" si="29"/>
        <v>-0.6</v>
      </c>
      <c r="X622" s="28">
        <v>-0.30004908781280731</v>
      </c>
      <c r="Y622" s="28">
        <f t="shared" si="30"/>
        <v>0.12004908781280732</v>
      </c>
    </row>
    <row r="623" spans="1:25" x14ac:dyDescent="0.25">
      <c r="A623" s="29">
        <v>42905</v>
      </c>
      <c r="B623" s="30">
        <v>0.83</v>
      </c>
      <c r="C623" s="30">
        <v>0.77</v>
      </c>
      <c r="D623" s="30">
        <v>0.77</v>
      </c>
      <c r="E623" s="30">
        <v>1.06</v>
      </c>
      <c r="F623" s="30">
        <v>0.2</v>
      </c>
      <c r="G623" s="30">
        <v>0.2</v>
      </c>
      <c r="H623" s="30">
        <v>0.56999999999999995</v>
      </c>
      <c r="K623" s="28">
        <f t="shared" si="28"/>
        <v>1.06</v>
      </c>
      <c r="L623" s="28">
        <v>1</v>
      </c>
      <c r="M623" s="28">
        <f t="shared" si="29"/>
        <v>0.83</v>
      </c>
      <c r="N623" s="28">
        <f t="shared" si="29"/>
        <v>0.77</v>
      </c>
      <c r="O623" s="28">
        <f t="shared" si="29"/>
        <v>0.77</v>
      </c>
      <c r="X623" s="28">
        <v>0.79724068981243867</v>
      </c>
      <c r="Y623" s="28">
        <f t="shared" si="30"/>
        <v>0.26275931018756138</v>
      </c>
    </row>
    <row r="624" spans="1:25" x14ac:dyDescent="0.25">
      <c r="A624" s="29">
        <v>42906</v>
      </c>
      <c r="B624" s="30">
        <v>-0.67</v>
      </c>
      <c r="C624" s="30">
        <v>-0.53</v>
      </c>
      <c r="D624" s="30">
        <v>-0.8</v>
      </c>
      <c r="E624" s="30">
        <v>-0.76</v>
      </c>
      <c r="F624" s="30">
        <v>-0.55000000000000004</v>
      </c>
      <c r="G624" s="30">
        <v>-1</v>
      </c>
      <c r="H624" s="30">
        <v>-0.71</v>
      </c>
      <c r="K624" s="28">
        <f t="shared" si="28"/>
        <v>-0.76</v>
      </c>
      <c r="L624" s="28">
        <v>1</v>
      </c>
      <c r="M624" s="28">
        <f t="shared" si="29"/>
        <v>-0.67</v>
      </c>
      <c r="N624" s="28">
        <f t="shared" si="29"/>
        <v>-0.53</v>
      </c>
      <c r="O624" s="28">
        <f t="shared" si="29"/>
        <v>-0.8</v>
      </c>
      <c r="X624" s="28">
        <v>-0.58070701710006434</v>
      </c>
      <c r="Y624" s="28">
        <f t="shared" si="30"/>
        <v>-0.17929298289993567</v>
      </c>
    </row>
    <row r="625" spans="1:25" x14ac:dyDescent="0.25">
      <c r="A625" s="29">
        <v>42907</v>
      </c>
      <c r="B625" s="30">
        <v>-0.02</v>
      </c>
      <c r="C625" s="30">
        <v>0.3</v>
      </c>
      <c r="D625" s="30">
        <v>-0.39</v>
      </c>
      <c r="E625" s="30">
        <v>0.35</v>
      </c>
      <c r="F625" s="30">
        <v>-0.5</v>
      </c>
      <c r="G625" s="30">
        <v>-0.5</v>
      </c>
      <c r="H625" s="30">
        <v>-0.43</v>
      </c>
      <c r="K625" s="28">
        <f t="shared" si="28"/>
        <v>0.35</v>
      </c>
      <c r="L625" s="28">
        <v>1</v>
      </c>
      <c r="M625" s="28">
        <f t="shared" si="29"/>
        <v>-0.02</v>
      </c>
      <c r="N625" s="28">
        <f t="shared" si="29"/>
        <v>0.3</v>
      </c>
      <c r="O625" s="28">
        <f t="shared" si="29"/>
        <v>-0.39</v>
      </c>
      <c r="X625" s="28">
        <v>0.17818667148316203</v>
      </c>
      <c r="Y625" s="28">
        <f t="shared" si="30"/>
        <v>0.17181332851683795</v>
      </c>
    </row>
    <row r="626" spans="1:25" x14ac:dyDescent="0.25">
      <c r="A626" s="29">
        <v>42908</v>
      </c>
      <c r="B626" s="30">
        <v>-0.05</v>
      </c>
      <c r="C626" s="30">
        <v>0.03</v>
      </c>
      <c r="D626" s="30">
        <v>-0.21</v>
      </c>
      <c r="E626" s="30">
        <v>0.06</v>
      </c>
      <c r="F626" s="30">
        <v>-0.2</v>
      </c>
      <c r="G626" s="30">
        <v>0.27</v>
      </c>
      <c r="H626" s="30">
        <v>-0.61</v>
      </c>
      <c r="K626" s="28">
        <f t="shared" si="28"/>
        <v>0.06</v>
      </c>
      <c r="L626" s="28">
        <v>1</v>
      </c>
      <c r="M626" s="28">
        <f t="shared" si="29"/>
        <v>-0.05</v>
      </c>
      <c r="N626" s="28">
        <f t="shared" si="29"/>
        <v>0.03</v>
      </c>
      <c r="O626" s="28">
        <f t="shared" si="29"/>
        <v>-0.21</v>
      </c>
      <c r="X626" s="28">
        <v>7.1273328389508846E-3</v>
      </c>
      <c r="Y626" s="28">
        <f t="shared" si="30"/>
        <v>5.2872667161049117E-2</v>
      </c>
    </row>
    <row r="627" spans="1:25" x14ac:dyDescent="0.25">
      <c r="A627" s="29">
        <v>42909</v>
      </c>
      <c r="B627" s="30">
        <v>0.12</v>
      </c>
      <c r="C627" s="30">
        <v>0.4</v>
      </c>
      <c r="D627" s="30">
        <v>0.14000000000000001</v>
      </c>
      <c r="E627" s="30">
        <v>0.18</v>
      </c>
      <c r="F627" s="30">
        <v>-0.15</v>
      </c>
      <c r="G627" s="30">
        <v>0.51</v>
      </c>
      <c r="H627" s="30">
        <v>0.17</v>
      </c>
      <c r="K627" s="28">
        <f t="shared" si="28"/>
        <v>0.18</v>
      </c>
      <c r="L627" s="28">
        <v>1</v>
      </c>
      <c r="M627" s="28">
        <f t="shared" si="29"/>
        <v>0.12</v>
      </c>
      <c r="N627" s="28">
        <f t="shared" si="29"/>
        <v>0.4</v>
      </c>
      <c r="O627" s="28">
        <f t="shared" si="29"/>
        <v>0.14000000000000001</v>
      </c>
      <c r="X627" s="28">
        <v>0.24825314787836306</v>
      </c>
      <c r="Y627" s="28">
        <f t="shared" si="30"/>
        <v>-6.8253147878363063E-2</v>
      </c>
    </row>
    <row r="628" spans="1:25" x14ac:dyDescent="0.25">
      <c r="A628" s="29">
        <v>42912</v>
      </c>
      <c r="B628" s="30">
        <v>7.0000000000000007E-2</v>
      </c>
      <c r="C628" s="30">
        <v>-0.33</v>
      </c>
      <c r="D628" s="30">
        <v>0.11</v>
      </c>
      <c r="E628" s="30">
        <v>-0.06</v>
      </c>
      <c r="F628" s="30">
        <v>0.4</v>
      </c>
      <c r="G628" s="30">
        <v>0.44</v>
      </c>
      <c r="H628" s="30">
        <v>0.09</v>
      </c>
      <c r="K628" s="28">
        <f t="shared" si="28"/>
        <v>-0.06</v>
      </c>
      <c r="L628" s="28">
        <v>1</v>
      </c>
      <c r="M628" s="28">
        <f t="shared" si="29"/>
        <v>7.0000000000000007E-2</v>
      </c>
      <c r="N628" s="28">
        <f t="shared" si="29"/>
        <v>-0.33</v>
      </c>
      <c r="O628" s="28">
        <f t="shared" si="29"/>
        <v>0.11</v>
      </c>
      <c r="X628" s="28">
        <v>-0.1293601011961468</v>
      </c>
      <c r="Y628" s="28">
        <f t="shared" si="30"/>
        <v>6.9360101196146801E-2</v>
      </c>
    </row>
    <row r="629" spans="1:25" x14ac:dyDescent="0.25">
      <c r="A629" s="29">
        <v>42913</v>
      </c>
      <c r="B629" s="30">
        <v>-0.81</v>
      </c>
      <c r="C629" s="30">
        <v>-1</v>
      </c>
      <c r="D629" s="30">
        <v>-0.21</v>
      </c>
      <c r="E629" s="28">
        <v>0</v>
      </c>
      <c r="F629" s="28">
        <v>0</v>
      </c>
      <c r="G629" s="28">
        <v>0</v>
      </c>
      <c r="H629" s="28">
        <v>0</v>
      </c>
      <c r="K629" s="28">
        <f t="shared" si="28"/>
        <v>0</v>
      </c>
      <c r="L629" s="28">
        <v>1</v>
      </c>
      <c r="M629" s="28">
        <f t="shared" si="29"/>
        <v>-0.81</v>
      </c>
      <c r="N629" s="28">
        <f t="shared" si="29"/>
        <v>-1</v>
      </c>
      <c r="O629" s="28">
        <f t="shared" si="29"/>
        <v>-0.21</v>
      </c>
      <c r="X629" s="28">
        <v>-0.96912183243038708</v>
      </c>
      <c r="Y629" s="28">
        <f t="shared" si="30"/>
        <v>0.96912183243038708</v>
      </c>
    </row>
    <row r="630" spans="1:25" x14ac:dyDescent="0.25">
      <c r="A630" s="29">
        <v>42914</v>
      </c>
      <c r="B630" s="30">
        <v>0.9</v>
      </c>
      <c r="C630" s="30">
        <v>0.88</v>
      </c>
      <c r="D630" s="30">
        <v>0.74</v>
      </c>
      <c r="E630" s="30">
        <v>-0.06</v>
      </c>
      <c r="F630" s="30">
        <v>-0.25</v>
      </c>
      <c r="G630" s="30">
        <v>0.4</v>
      </c>
      <c r="H630" s="30">
        <v>0.09</v>
      </c>
      <c r="K630" s="28">
        <f t="shared" si="28"/>
        <v>-0.06</v>
      </c>
      <c r="L630" s="28">
        <v>1</v>
      </c>
      <c r="M630" s="28">
        <f t="shared" si="29"/>
        <v>0.9</v>
      </c>
      <c r="N630" s="28">
        <f t="shared" si="29"/>
        <v>0.88</v>
      </c>
      <c r="O630" s="28">
        <f t="shared" si="29"/>
        <v>0.74</v>
      </c>
      <c r="X630" s="28">
        <v>0.89818600712063956</v>
      </c>
      <c r="Y630" s="28">
        <f t="shared" si="30"/>
        <v>-0.95818600712063962</v>
      </c>
    </row>
    <row r="631" spans="1:25" x14ac:dyDescent="0.25">
      <c r="A631" s="29">
        <v>42915</v>
      </c>
      <c r="B631" s="30">
        <v>-0.88</v>
      </c>
      <c r="C631" s="30">
        <v>-1.3</v>
      </c>
      <c r="D631" s="30">
        <v>-0.14000000000000001</v>
      </c>
      <c r="E631" s="28">
        <v>0</v>
      </c>
      <c r="F631" s="28">
        <v>0</v>
      </c>
      <c r="G631" s="28">
        <v>0</v>
      </c>
      <c r="H631" s="28">
        <v>0</v>
      </c>
      <c r="K631" s="28">
        <f t="shared" si="28"/>
        <v>0</v>
      </c>
      <c r="L631" s="28">
        <v>1</v>
      </c>
      <c r="M631" s="28">
        <f t="shared" si="29"/>
        <v>-0.88</v>
      </c>
      <c r="N631" s="28">
        <f t="shared" si="29"/>
        <v>-1.3</v>
      </c>
      <c r="O631" s="28">
        <f t="shared" si="29"/>
        <v>-0.14000000000000001</v>
      </c>
      <c r="X631" s="28">
        <v>-1.166105212193187</v>
      </c>
      <c r="Y631" s="28">
        <f t="shared" si="30"/>
        <v>1.166105212193187</v>
      </c>
    </row>
    <row r="632" spans="1:25" x14ac:dyDescent="0.25">
      <c r="A632" s="29">
        <v>42916</v>
      </c>
      <c r="B632" s="30">
        <v>0.19</v>
      </c>
      <c r="C632" s="30">
        <v>0.2</v>
      </c>
      <c r="D632" s="30">
        <v>7.0000000000000007E-2</v>
      </c>
      <c r="E632" s="30">
        <v>-1.05</v>
      </c>
      <c r="F632" s="30">
        <v>-0.45</v>
      </c>
      <c r="G632" s="30">
        <v>-0.27</v>
      </c>
      <c r="H632" s="30">
        <v>-0.52</v>
      </c>
      <c r="K632" s="28">
        <f t="shared" si="28"/>
        <v>-1.05</v>
      </c>
      <c r="L632" s="28">
        <v>1</v>
      </c>
      <c r="M632" s="28">
        <f t="shared" si="29"/>
        <v>0.19</v>
      </c>
      <c r="N632" s="28">
        <f t="shared" si="29"/>
        <v>0.2</v>
      </c>
      <c r="O632" s="28">
        <f t="shared" si="29"/>
        <v>7.0000000000000007E-2</v>
      </c>
      <c r="X632" s="28">
        <v>0.20577012261150127</v>
      </c>
      <c r="Y632" s="28">
        <f t="shared" si="30"/>
        <v>-1.2557701226115012</v>
      </c>
    </row>
    <row r="633" spans="1:25" x14ac:dyDescent="0.25">
      <c r="A633" s="29">
        <v>42919</v>
      </c>
      <c r="B633" s="30">
        <v>0.17</v>
      </c>
      <c r="C633" s="30">
        <v>7.0000000000000007E-2</v>
      </c>
      <c r="D633" s="30">
        <v>0.56000000000000005</v>
      </c>
      <c r="E633" s="30">
        <v>-0.12</v>
      </c>
      <c r="F633" s="30">
        <v>0.35</v>
      </c>
      <c r="G633" s="30">
        <v>0.77</v>
      </c>
      <c r="H633" s="30">
        <v>0.41</v>
      </c>
      <c r="K633" s="28">
        <f t="shared" si="28"/>
        <v>-0.12</v>
      </c>
      <c r="L633" s="28">
        <v>1</v>
      </c>
      <c r="M633" s="28">
        <f t="shared" si="29"/>
        <v>0.17</v>
      </c>
      <c r="N633" s="28">
        <f t="shared" si="29"/>
        <v>7.0000000000000007E-2</v>
      </c>
      <c r="O633" s="28">
        <f t="shared" si="29"/>
        <v>0.56000000000000005</v>
      </c>
      <c r="X633" s="28">
        <v>6.9049539992546538E-2</v>
      </c>
      <c r="Y633" s="28">
        <f t="shared" si="30"/>
        <v>-0.18904953999254653</v>
      </c>
    </row>
    <row r="634" spans="1:25" x14ac:dyDescent="0.25">
      <c r="A634" s="29">
        <v>42921</v>
      </c>
      <c r="B634" s="30">
        <v>0.23</v>
      </c>
      <c r="C634" s="30">
        <v>0.17</v>
      </c>
      <c r="D634" s="30">
        <v>0</v>
      </c>
      <c r="E634" s="30">
        <v>0.53</v>
      </c>
      <c r="F634" s="30">
        <v>-0.35</v>
      </c>
      <c r="G634" s="30">
        <v>-0.53</v>
      </c>
      <c r="H634" s="30">
        <v>-0.03</v>
      </c>
      <c r="K634" s="28">
        <f t="shared" si="28"/>
        <v>0.53</v>
      </c>
      <c r="L634" s="28">
        <v>1</v>
      </c>
      <c r="M634" s="28">
        <f t="shared" si="29"/>
        <v>0.23</v>
      </c>
      <c r="N634" s="28">
        <f t="shared" si="29"/>
        <v>0.17</v>
      </c>
      <c r="O634" s="28">
        <f t="shared" si="29"/>
        <v>0</v>
      </c>
      <c r="X634" s="28">
        <v>0.22564192357150459</v>
      </c>
      <c r="Y634" s="28">
        <f t="shared" si="30"/>
        <v>0.30435807642849544</v>
      </c>
    </row>
    <row r="635" spans="1:25" x14ac:dyDescent="0.25">
      <c r="A635" s="29">
        <v>42922</v>
      </c>
      <c r="B635" s="30">
        <v>-0.91</v>
      </c>
      <c r="C635" s="30">
        <v>-0.98</v>
      </c>
      <c r="D635" s="30">
        <v>-1.01</v>
      </c>
      <c r="E635" s="30">
        <v>-0.88</v>
      </c>
      <c r="F635" s="30">
        <v>-0.66</v>
      </c>
      <c r="G635" s="30">
        <v>-1.3</v>
      </c>
      <c r="H635" s="30">
        <v>-0.81</v>
      </c>
      <c r="K635" s="28">
        <f t="shared" si="28"/>
        <v>-0.88</v>
      </c>
      <c r="L635" s="28">
        <v>1</v>
      </c>
      <c r="M635" s="28">
        <f t="shared" si="29"/>
        <v>-0.91</v>
      </c>
      <c r="N635" s="28">
        <f t="shared" si="29"/>
        <v>-0.98</v>
      </c>
      <c r="O635" s="28">
        <f t="shared" si="29"/>
        <v>-1.01</v>
      </c>
      <c r="X635" s="28">
        <v>-0.92227244364004846</v>
      </c>
      <c r="Y635" s="28">
        <f t="shared" si="30"/>
        <v>4.2272443640048452E-2</v>
      </c>
    </row>
    <row r="636" spans="1:25" x14ac:dyDescent="0.25">
      <c r="A636" s="29">
        <v>42923</v>
      </c>
      <c r="B636" s="30">
        <v>0.65</v>
      </c>
      <c r="C636" s="30">
        <v>0.92</v>
      </c>
      <c r="D636" s="30">
        <v>0.32</v>
      </c>
      <c r="E636" s="30">
        <v>0.89</v>
      </c>
      <c r="F636" s="30">
        <v>0.2</v>
      </c>
      <c r="G636" s="30">
        <v>0.37</v>
      </c>
      <c r="H636" s="30">
        <v>0.44</v>
      </c>
      <c r="K636" s="28">
        <f t="shared" si="28"/>
        <v>0.89</v>
      </c>
      <c r="L636" s="28">
        <v>1</v>
      </c>
      <c r="M636" s="28">
        <f t="shared" si="29"/>
        <v>0.65</v>
      </c>
      <c r="N636" s="28">
        <f t="shared" si="29"/>
        <v>0.92</v>
      </c>
      <c r="O636" s="28">
        <f t="shared" si="29"/>
        <v>0.32</v>
      </c>
      <c r="X636" s="28">
        <v>0.81140742353445372</v>
      </c>
      <c r="Y636" s="28">
        <f t="shared" si="30"/>
        <v>7.8592576465546293E-2</v>
      </c>
    </row>
    <row r="637" spans="1:25" x14ac:dyDescent="0.25">
      <c r="A637" s="29">
        <v>42926</v>
      </c>
      <c r="B637" s="30">
        <v>0.11</v>
      </c>
      <c r="C637" s="30">
        <v>0.27</v>
      </c>
      <c r="D637" s="30">
        <v>7.0000000000000007E-2</v>
      </c>
      <c r="E637" s="30">
        <v>0.18</v>
      </c>
      <c r="F637" s="30">
        <v>-0.1</v>
      </c>
      <c r="G637" s="30">
        <v>-0.03</v>
      </c>
      <c r="H637" s="30">
        <v>-0.06</v>
      </c>
      <c r="K637" s="28">
        <f t="shared" si="28"/>
        <v>0.18</v>
      </c>
      <c r="L637" s="28">
        <v>1</v>
      </c>
      <c r="M637" s="28">
        <f t="shared" si="29"/>
        <v>0.11</v>
      </c>
      <c r="N637" s="28">
        <f t="shared" si="29"/>
        <v>0.27</v>
      </c>
      <c r="O637" s="28">
        <f t="shared" si="29"/>
        <v>7.0000000000000007E-2</v>
      </c>
      <c r="X637" s="28">
        <v>0.18845874869373438</v>
      </c>
      <c r="Y637" s="28">
        <f t="shared" si="30"/>
        <v>-8.4587486937343914E-3</v>
      </c>
    </row>
    <row r="638" spans="1:25" x14ac:dyDescent="0.25">
      <c r="A638" s="29">
        <v>42927</v>
      </c>
      <c r="B638" s="30">
        <v>-7.0000000000000007E-2</v>
      </c>
      <c r="C638" s="30">
        <v>-0.03</v>
      </c>
      <c r="D638" s="30">
        <v>-0.21</v>
      </c>
      <c r="E638" s="30">
        <v>0.06</v>
      </c>
      <c r="F638" s="30">
        <v>-0.1</v>
      </c>
      <c r="G638" s="30">
        <v>0</v>
      </c>
      <c r="H638" s="30">
        <v>-0.09</v>
      </c>
      <c r="K638" s="28">
        <f t="shared" si="28"/>
        <v>0.06</v>
      </c>
      <c r="L638" s="28">
        <v>1</v>
      </c>
      <c r="M638" s="28">
        <f t="shared" si="29"/>
        <v>-7.0000000000000007E-2</v>
      </c>
      <c r="N638" s="28">
        <f t="shared" si="29"/>
        <v>-0.03</v>
      </c>
      <c r="O638" s="28">
        <f t="shared" si="29"/>
        <v>-0.21</v>
      </c>
      <c r="X638" s="28">
        <v>-3.4317803420088375E-2</v>
      </c>
      <c r="Y638" s="28">
        <f t="shared" si="30"/>
        <v>9.4317803420088372E-2</v>
      </c>
    </row>
    <row r="639" spans="1:25" x14ac:dyDescent="0.25">
      <c r="A639" s="29">
        <v>42928</v>
      </c>
      <c r="B639" s="30">
        <v>0.75</v>
      </c>
      <c r="C639" s="30">
        <v>1.01</v>
      </c>
      <c r="D639" s="30">
        <v>0.53</v>
      </c>
      <c r="E639" s="30">
        <v>0.76</v>
      </c>
      <c r="F639" s="30">
        <v>0.46</v>
      </c>
      <c r="G639" s="30">
        <v>1.04</v>
      </c>
      <c r="H639" s="30">
        <v>0.7</v>
      </c>
      <c r="K639" s="28">
        <f t="shared" si="28"/>
        <v>0.76</v>
      </c>
      <c r="L639" s="28">
        <v>1</v>
      </c>
      <c r="M639" s="28">
        <f t="shared" si="29"/>
        <v>0.75</v>
      </c>
      <c r="N639" s="28">
        <f t="shared" si="29"/>
        <v>1.01</v>
      </c>
      <c r="O639" s="28">
        <f t="shared" si="29"/>
        <v>0.53</v>
      </c>
      <c r="X639" s="28">
        <v>0.89159286486472233</v>
      </c>
      <c r="Y639" s="28">
        <f t="shared" si="30"/>
        <v>-0.13159286486472233</v>
      </c>
    </row>
    <row r="640" spans="1:25" x14ac:dyDescent="0.25">
      <c r="A640" s="29">
        <v>42929</v>
      </c>
      <c r="B640" s="30">
        <v>0.17</v>
      </c>
      <c r="C640" s="30">
        <v>0.23</v>
      </c>
      <c r="D640" s="30">
        <v>0.11</v>
      </c>
      <c r="E640" s="30">
        <v>0.28999999999999998</v>
      </c>
      <c r="F640" s="30">
        <v>0.05</v>
      </c>
      <c r="G640" s="30">
        <v>0.47</v>
      </c>
      <c r="H640" s="30">
        <v>0.14000000000000001</v>
      </c>
      <c r="K640" s="28">
        <f t="shared" si="28"/>
        <v>0.28999999999999998</v>
      </c>
      <c r="L640" s="28">
        <v>1</v>
      </c>
      <c r="M640" s="28">
        <f t="shared" si="29"/>
        <v>0.17</v>
      </c>
      <c r="N640" s="28">
        <f t="shared" si="29"/>
        <v>0.23</v>
      </c>
      <c r="O640" s="28">
        <f t="shared" si="29"/>
        <v>0.11</v>
      </c>
      <c r="X640" s="28">
        <v>0.20238811071447349</v>
      </c>
      <c r="Y640" s="28">
        <f t="shared" si="30"/>
        <v>8.761188928552649E-2</v>
      </c>
    </row>
    <row r="641" spans="1:25" x14ac:dyDescent="0.25">
      <c r="A641" s="29">
        <v>42930</v>
      </c>
      <c r="B641" s="30">
        <v>0.47</v>
      </c>
      <c r="C641" s="30">
        <v>0.56999999999999995</v>
      </c>
      <c r="D641" s="30">
        <v>0.49</v>
      </c>
      <c r="E641" s="30">
        <v>0.57999999999999996</v>
      </c>
      <c r="F641" s="30">
        <v>0.35</v>
      </c>
      <c r="G641" s="30">
        <v>0.63</v>
      </c>
      <c r="H641" s="30">
        <v>0.49</v>
      </c>
      <c r="K641" s="28">
        <f t="shared" si="28"/>
        <v>0.57999999999999996</v>
      </c>
      <c r="L641" s="28">
        <v>1</v>
      </c>
      <c r="M641" s="28">
        <f t="shared" si="29"/>
        <v>0.47</v>
      </c>
      <c r="N641" s="28">
        <f t="shared" si="29"/>
        <v>0.56999999999999995</v>
      </c>
      <c r="O641" s="28">
        <f t="shared" si="29"/>
        <v>0.49</v>
      </c>
      <c r="X641" s="28">
        <v>0.50797490980522941</v>
      </c>
      <c r="Y641" s="28">
        <f t="shared" si="30"/>
        <v>7.2025090194770547E-2</v>
      </c>
    </row>
    <row r="642" spans="1:25" x14ac:dyDescent="0.25">
      <c r="A642" s="29">
        <v>42933</v>
      </c>
      <c r="B642" s="30">
        <v>-0.01</v>
      </c>
      <c r="C642" s="30">
        <v>0.03</v>
      </c>
      <c r="D642" s="30">
        <v>-0.21</v>
      </c>
      <c r="E642" s="30">
        <v>0.12</v>
      </c>
      <c r="F642" s="30">
        <v>0.1</v>
      </c>
      <c r="G642" s="30">
        <v>0.03</v>
      </c>
      <c r="H642" s="30">
        <v>-0.09</v>
      </c>
      <c r="K642" s="28">
        <f t="shared" si="28"/>
        <v>0.12</v>
      </c>
      <c r="L642" s="28">
        <v>1</v>
      </c>
      <c r="M642" s="28">
        <f t="shared" si="29"/>
        <v>-0.01</v>
      </c>
      <c r="N642" s="28">
        <f t="shared" si="29"/>
        <v>0.03</v>
      </c>
      <c r="O642" s="28">
        <f t="shared" si="29"/>
        <v>-0.21</v>
      </c>
      <c r="X642" s="28">
        <v>3.2545668149910639E-2</v>
      </c>
      <c r="Y642" s="28">
        <f t="shared" si="30"/>
        <v>8.7454331850089356E-2</v>
      </c>
    </row>
    <row r="643" spans="1:25" x14ac:dyDescent="0.25">
      <c r="A643" s="29">
        <v>42934</v>
      </c>
      <c r="B643" s="30">
        <v>0.05</v>
      </c>
      <c r="C643" s="30">
        <v>0.3</v>
      </c>
      <c r="D643" s="30">
        <v>-0.24</v>
      </c>
      <c r="E643" s="30">
        <v>0.12</v>
      </c>
      <c r="F643" s="30">
        <v>-0.2</v>
      </c>
      <c r="G643" s="30">
        <v>-0.26</v>
      </c>
      <c r="H643" s="30">
        <v>-0.03</v>
      </c>
      <c r="K643" s="28">
        <f t="shared" ref="K643:K706" si="31">E643</f>
        <v>0.12</v>
      </c>
      <c r="L643" s="28">
        <v>1</v>
      </c>
      <c r="M643" s="28">
        <f t="shared" ref="M643:O706" si="32">B643</f>
        <v>0.05</v>
      </c>
      <c r="N643" s="28">
        <f t="shared" si="32"/>
        <v>0.3</v>
      </c>
      <c r="O643" s="28">
        <f t="shared" si="32"/>
        <v>-0.24</v>
      </c>
      <c r="X643" s="28">
        <v>0.2037656512398632</v>
      </c>
      <c r="Y643" s="28">
        <f t="shared" ref="Y643:Y706" si="33">K643-X643</f>
        <v>-8.3765651239863209E-2</v>
      </c>
    </row>
    <row r="644" spans="1:25" x14ac:dyDescent="0.25">
      <c r="A644" s="29">
        <v>42935</v>
      </c>
      <c r="B644" s="30">
        <v>0.54</v>
      </c>
      <c r="C644" s="30">
        <v>0.56000000000000005</v>
      </c>
      <c r="D644" s="30">
        <v>0.39</v>
      </c>
      <c r="E644" s="30">
        <v>0.63</v>
      </c>
      <c r="F644" s="30">
        <v>0.56000000000000005</v>
      </c>
      <c r="G644" s="30">
        <v>0.89</v>
      </c>
      <c r="H644" s="30">
        <v>0.49</v>
      </c>
      <c r="K644" s="28">
        <f t="shared" si="31"/>
        <v>0.63</v>
      </c>
      <c r="L644" s="28">
        <v>1</v>
      </c>
      <c r="M644" s="28">
        <f t="shared" si="32"/>
        <v>0.54</v>
      </c>
      <c r="N644" s="28">
        <f t="shared" si="32"/>
        <v>0.56000000000000005</v>
      </c>
      <c r="O644" s="28">
        <f t="shared" si="32"/>
        <v>0.39</v>
      </c>
      <c r="X644" s="28">
        <v>0.5602697398571348</v>
      </c>
      <c r="Y644" s="28">
        <f t="shared" si="33"/>
        <v>6.9730260142865208E-2</v>
      </c>
    </row>
    <row r="645" spans="1:25" x14ac:dyDescent="0.25">
      <c r="A645" s="29">
        <v>42936</v>
      </c>
      <c r="B645" s="30">
        <v>0.04</v>
      </c>
      <c r="C645" s="30">
        <v>-0.03</v>
      </c>
      <c r="D645" s="30">
        <v>0.17</v>
      </c>
      <c r="E645" s="30">
        <v>0</v>
      </c>
      <c r="F645" s="30">
        <v>0</v>
      </c>
      <c r="G645" s="30">
        <v>0</v>
      </c>
      <c r="H645" s="30">
        <v>0.09</v>
      </c>
      <c r="K645" s="28">
        <f t="shared" si="31"/>
        <v>0</v>
      </c>
      <c r="L645" s="28">
        <v>1</v>
      </c>
      <c r="M645" s="28">
        <f t="shared" si="32"/>
        <v>0.04</v>
      </c>
      <c r="N645" s="28">
        <f t="shared" si="32"/>
        <v>-0.03</v>
      </c>
      <c r="O645" s="28">
        <f t="shared" si="32"/>
        <v>0.17</v>
      </c>
      <c r="X645" s="28">
        <v>-1.2305252476561057E-2</v>
      </c>
      <c r="Y645" s="28">
        <f t="shared" si="33"/>
        <v>1.2305252476561057E-2</v>
      </c>
    </row>
    <row r="646" spans="1:25" x14ac:dyDescent="0.25">
      <c r="A646" s="29">
        <v>42937</v>
      </c>
      <c r="B646" s="30">
        <v>-0.09</v>
      </c>
      <c r="C646" s="30">
        <v>0</v>
      </c>
      <c r="D646" s="30">
        <v>-0.28000000000000003</v>
      </c>
      <c r="E646" s="30">
        <v>-0.11</v>
      </c>
      <c r="F646" s="30">
        <v>-0.05</v>
      </c>
      <c r="G646" s="30">
        <v>0.23</v>
      </c>
      <c r="H646" s="30">
        <v>-0.26</v>
      </c>
      <c r="K646" s="28">
        <f t="shared" si="31"/>
        <v>-0.11</v>
      </c>
      <c r="L646" s="28">
        <v>1</v>
      </c>
      <c r="M646" s="28">
        <f t="shared" si="32"/>
        <v>-0.09</v>
      </c>
      <c r="N646" s="28">
        <f t="shared" si="32"/>
        <v>0</v>
      </c>
      <c r="O646" s="28">
        <f t="shared" si="32"/>
        <v>-0.28000000000000003</v>
      </c>
      <c r="X646" s="28">
        <v>-2.3837536822965286E-2</v>
      </c>
      <c r="Y646" s="28">
        <f t="shared" si="33"/>
        <v>-8.6162463177034715E-2</v>
      </c>
    </row>
    <row r="647" spans="1:25" x14ac:dyDescent="0.25">
      <c r="A647" s="29">
        <v>42940</v>
      </c>
      <c r="B647" s="30">
        <v>-0.02</v>
      </c>
      <c r="C647" s="30">
        <v>0</v>
      </c>
      <c r="D647" s="30">
        <v>0</v>
      </c>
      <c r="E647" s="30">
        <v>0</v>
      </c>
      <c r="F647" s="30">
        <v>-0.3</v>
      </c>
      <c r="G647" s="30">
        <v>7.0000000000000007E-2</v>
      </c>
      <c r="H647" s="30">
        <v>-0.28999999999999998</v>
      </c>
      <c r="K647" s="28">
        <f t="shared" si="31"/>
        <v>0</v>
      </c>
      <c r="L647" s="28">
        <v>1</v>
      </c>
      <c r="M647" s="28">
        <f t="shared" si="32"/>
        <v>-0.02</v>
      </c>
      <c r="N647" s="28">
        <f t="shared" si="32"/>
        <v>0</v>
      </c>
      <c r="O647" s="28">
        <f t="shared" si="32"/>
        <v>0</v>
      </c>
      <c r="X647" s="28">
        <v>-1.4641249832078778E-2</v>
      </c>
      <c r="Y647" s="28">
        <f t="shared" si="33"/>
        <v>1.4641249832078778E-2</v>
      </c>
    </row>
    <row r="648" spans="1:25" x14ac:dyDescent="0.25">
      <c r="A648" s="29">
        <v>42941</v>
      </c>
      <c r="B648" s="30">
        <v>0.24</v>
      </c>
      <c r="C648" s="30">
        <v>0.1</v>
      </c>
      <c r="D648" s="30">
        <v>0.66</v>
      </c>
      <c r="E648" s="30">
        <v>0</v>
      </c>
      <c r="F648" s="30">
        <v>0.3</v>
      </c>
      <c r="G648" s="30">
        <v>0.49</v>
      </c>
      <c r="H648" s="30">
        <v>0.43</v>
      </c>
      <c r="K648" s="28">
        <f t="shared" si="31"/>
        <v>0</v>
      </c>
      <c r="L648" s="28">
        <v>1</v>
      </c>
      <c r="M648" s="28">
        <f t="shared" si="32"/>
        <v>0.24</v>
      </c>
      <c r="N648" s="28">
        <f t="shared" si="32"/>
        <v>0.1</v>
      </c>
      <c r="O648" s="28">
        <f t="shared" si="32"/>
        <v>0.66</v>
      </c>
      <c r="X648" s="28">
        <v>0.11529753973018687</v>
      </c>
      <c r="Y648" s="28">
        <f t="shared" si="33"/>
        <v>-0.11529753973018687</v>
      </c>
    </row>
    <row r="649" spans="1:25" x14ac:dyDescent="0.25">
      <c r="A649" s="29">
        <v>42942</v>
      </c>
      <c r="B649" s="30">
        <v>0</v>
      </c>
      <c r="C649" s="30">
        <v>0.1</v>
      </c>
      <c r="D649" s="30">
        <v>-0.28000000000000003</v>
      </c>
      <c r="E649" s="30">
        <v>0.17</v>
      </c>
      <c r="F649" s="30">
        <v>0.05</v>
      </c>
      <c r="G649" s="30">
        <v>-0.57999999999999996</v>
      </c>
      <c r="H649" s="30">
        <v>-0.09</v>
      </c>
      <c r="K649" s="28">
        <f t="shared" si="31"/>
        <v>0.17</v>
      </c>
      <c r="L649" s="28">
        <v>1</v>
      </c>
      <c r="M649" s="28">
        <f t="shared" si="32"/>
        <v>0</v>
      </c>
      <c r="N649" s="28">
        <f t="shared" si="32"/>
        <v>0.1</v>
      </c>
      <c r="O649" s="28">
        <f t="shared" si="32"/>
        <v>-0.28000000000000003</v>
      </c>
      <c r="X649" s="28">
        <v>8.1246998632626466E-2</v>
      </c>
      <c r="Y649" s="28">
        <f t="shared" si="33"/>
        <v>8.8753001367373546E-2</v>
      </c>
    </row>
    <row r="650" spans="1:25" x14ac:dyDescent="0.25">
      <c r="A650" s="29">
        <v>42943</v>
      </c>
      <c r="B650" s="30">
        <v>-0.09</v>
      </c>
      <c r="C650" s="30">
        <v>-0.39</v>
      </c>
      <c r="D650" s="30">
        <v>-0.14000000000000001</v>
      </c>
      <c r="E650" s="30">
        <v>-0.34</v>
      </c>
      <c r="F650" s="30">
        <v>0.35</v>
      </c>
      <c r="G650" s="30">
        <v>-7.0000000000000007E-2</v>
      </c>
      <c r="H650" s="30">
        <v>0.11</v>
      </c>
      <c r="K650" s="28">
        <f t="shared" si="31"/>
        <v>-0.34</v>
      </c>
      <c r="L650" s="28">
        <v>1</v>
      </c>
      <c r="M650" s="28">
        <f t="shared" si="32"/>
        <v>-0.09</v>
      </c>
      <c r="N650" s="28">
        <f t="shared" si="32"/>
        <v>-0.39</v>
      </c>
      <c r="O650" s="28">
        <f t="shared" si="32"/>
        <v>-0.14000000000000001</v>
      </c>
      <c r="X650" s="28">
        <v>-0.22826423264774781</v>
      </c>
      <c r="Y650" s="28">
        <f t="shared" si="33"/>
        <v>-0.11173576735225221</v>
      </c>
    </row>
    <row r="651" spans="1:25" x14ac:dyDescent="0.25">
      <c r="A651" s="29">
        <v>42944</v>
      </c>
      <c r="B651" s="30">
        <v>-0.12</v>
      </c>
      <c r="C651" s="30">
        <v>-0.03</v>
      </c>
      <c r="D651" s="30">
        <v>0.24</v>
      </c>
      <c r="E651" s="30">
        <v>-0.23</v>
      </c>
      <c r="F651" s="30">
        <v>-0.1</v>
      </c>
      <c r="G651" s="30">
        <v>-7.0000000000000007E-2</v>
      </c>
      <c r="H651" s="30">
        <v>-0.09</v>
      </c>
      <c r="K651" s="28">
        <f t="shared" si="31"/>
        <v>-0.23</v>
      </c>
      <c r="L651" s="28">
        <v>1</v>
      </c>
      <c r="M651" s="28">
        <f t="shared" si="32"/>
        <v>-0.12</v>
      </c>
      <c r="N651" s="28">
        <f t="shared" si="32"/>
        <v>-0.03</v>
      </c>
      <c r="O651" s="28">
        <f t="shared" si="32"/>
        <v>0.24</v>
      </c>
      <c r="X651" s="28">
        <v>-0.12280004367122331</v>
      </c>
      <c r="Y651" s="28">
        <f t="shared" si="33"/>
        <v>-0.1071999563287767</v>
      </c>
    </row>
    <row r="652" spans="1:25" x14ac:dyDescent="0.25">
      <c r="A652" s="29">
        <v>42947</v>
      </c>
      <c r="B652" s="30">
        <v>-0.06</v>
      </c>
      <c r="C652" s="30">
        <v>-0.26</v>
      </c>
      <c r="D652" s="30">
        <v>7.0000000000000007E-2</v>
      </c>
      <c r="E652" s="30">
        <v>-0.28999999999999998</v>
      </c>
      <c r="F652" s="30">
        <v>0.2</v>
      </c>
      <c r="G652" s="30">
        <v>-0.2</v>
      </c>
      <c r="H652" s="30">
        <v>0.03</v>
      </c>
      <c r="K652" s="28">
        <f t="shared" si="31"/>
        <v>-0.28999999999999998</v>
      </c>
      <c r="L652" s="28">
        <v>1</v>
      </c>
      <c r="M652" s="28">
        <f t="shared" si="32"/>
        <v>-0.06</v>
      </c>
      <c r="N652" s="28">
        <f t="shared" si="32"/>
        <v>-0.26</v>
      </c>
      <c r="O652" s="28">
        <f t="shared" si="32"/>
        <v>7.0000000000000007E-2</v>
      </c>
      <c r="X652" s="28">
        <v>-0.17340356570928581</v>
      </c>
      <c r="Y652" s="28">
        <f t="shared" si="33"/>
        <v>-0.11659643429071417</v>
      </c>
    </row>
    <row r="653" spans="1:25" x14ac:dyDescent="0.25">
      <c r="A653" s="29">
        <v>42948</v>
      </c>
      <c r="B653" s="30">
        <v>0.22</v>
      </c>
      <c r="C653" s="30">
        <v>0.26</v>
      </c>
      <c r="D653" s="30">
        <v>0.28000000000000003</v>
      </c>
      <c r="E653" s="30">
        <v>0.23</v>
      </c>
      <c r="F653" s="30">
        <v>0.05</v>
      </c>
      <c r="G653" s="30">
        <v>0</v>
      </c>
      <c r="H653" s="30">
        <v>0.23</v>
      </c>
      <c r="K653" s="28">
        <f t="shared" si="31"/>
        <v>0.23</v>
      </c>
      <c r="L653" s="28">
        <v>1</v>
      </c>
      <c r="M653" s="28">
        <f t="shared" si="32"/>
        <v>0.22</v>
      </c>
      <c r="N653" s="28">
        <f t="shared" si="32"/>
        <v>0.26</v>
      </c>
      <c r="O653" s="28">
        <f t="shared" si="32"/>
        <v>0.28000000000000003</v>
      </c>
      <c r="X653" s="28">
        <v>0.22710549284581066</v>
      </c>
      <c r="Y653" s="28">
        <f t="shared" si="33"/>
        <v>2.8945071541893463E-3</v>
      </c>
    </row>
    <row r="654" spans="1:25" x14ac:dyDescent="0.25">
      <c r="A654" s="29">
        <v>42949</v>
      </c>
      <c r="B654" s="30">
        <v>0.05</v>
      </c>
      <c r="C654" s="30">
        <v>0.1</v>
      </c>
      <c r="D654" s="30">
        <v>0</v>
      </c>
      <c r="E654" s="30">
        <v>0.17</v>
      </c>
      <c r="F654" s="30">
        <v>0.05</v>
      </c>
      <c r="G654" s="30">
        <v>-0.33</v>
      </c>
      <c r="H654" s="30">
        <v>-0.14000000000000001</v>
      </c>
      <c r="K654" s="28">
        <f t="shared" si="31"/>
        <v>0.17</v>
      </c>
      <c r="L654" s="28">
        <v>1</v>
      </c>
      <c r="M654" s="28">
        <f t="shared" si="32"/>
        <v>0.05</v>
      </c>
      <c r="N654" s="28">
        <f t="shared" si="32"/>
        <v>0.1</v>
      </c>
      <c r="O654" s="28">
        <f t="shared" si="32"/>
        <v>0</v>
      </c>
      <c r="X654" s="28">
        <v>7.773411796803309E-2</v>
      </c>
      <c r="Y654" s="28">
        <f t="shared" si="33"/>
        <v>9.2265882031966923E-2</v>
      </c>
    </row>
    <row r="655" spans="1:25" x14ac:dyDescent="0.25">
      <c r="A655" s="29">
        <v>42950</v>
      </c>
      <c r="B655" s="30">
        <v>-0.19</v>
      </c>
      <c r="C655" s="30">
        <v>-0.36</v>
      </c>
      <c r="D655" s="30">
        <v>-0.1</v>
      </c>
      <c r="E655" s="30">
        <v>-0.23</v>
      </c>
      <c r="F655" s="30">
        <v>-0.05</v>
      </c>
      <c r="G655" s="30">
        <v>-0.53</v>
      </c>
      <c r="H655" s="30">
        <v>-0.03</v>
      </c>
      <c r="K655" s="28">
        <f t="shared" si="31"/>
        <v>-0.23</v>
      </c>
      <c r="L655" s="28">
        <v>1</v>
      </c>
      <c r="M655" s="28">
        <f t="shared" si="32"/>
        <v>-0.19</v>
      </c>
      <c r="N655" s="28">
        <f t="shared" si="32"/>
        <v>-0.36</v>
      </c>
      <c r="O655" s="28">
        <f t="shared" si="32"/>
        <v>-0.1</v>
      </c>
      <c r="X655" s="28">
        <v>-0.2824829151666951</v>
      </c>
      <c r="Y655" s="28">
        <f t="shared" si="33"/>
        <v>5.2482915166695093E-2</v>
      </c>
    </row>
    <row r="656" spans="1:25" x14ac:dyDescent="0.25">
      <c r="A656" s="29">
        <v>42951</v>
      </c>
      <c r="B656" s="30">
        <v>0.18</v>
      </c>
      <c r="C656" s="30">
        <v>0.33</v>
      </c>
      <c r="D656" s="30">
        <v>0</v>
      </c>
      <c r="E656" s="30">
        <v>0.23</v>
      </c>
      <c r="F656" s="30">
        <v>0.2</v>
      </c>
      <c r="G656" s="30">
        <v>0.23</v>
      </c>
      <c r="H656" s="30">
        <v>0.23</v>
      </c>
      <c r="K656" s="28">
        <f t="shared" si="31"/>
        <v>0.23</v>
      </c>
      <c r="L656" s="28">
        <v>1</v>
      </c>
      <c r="M656" s="28">
        <f t="shared" si="32"/>
        <v>0.18</v>
      </c>
      <c r="N656" s="28">
        <f t="shared" si="32"/>
        <v>0.33</v>
      </c>
      <c r="O656" s="28">
        <f t="shared" si="32"/>
        <v>0</v>
      </c>
      <c r="X656" s="28">
        <v>0.27049825404229655</v>
      </c>
      <c r="Y656" s="28">
        <f t="shared" si="33"/>
        <v>-4.0498254042296539E-2</v>
      </c>
    </row>
    <row r="657" spans="1:25" x14ac:dyDescent="0.25">
      <c r="A657" s="29">
        <v>42954</v>
      </c>
      <c r="B657" s="30">
        <v>0.19</v>
      </c>
      <c r="C657" s="30">
        <v>0.3</v>
      </c>
      <c r="D657" s="30">
        <v>0.14000000000000001</v>
      </c>
      <c r="E657" s="30">
        <v>0.46</v>
      </c>
      <c r="F657" s="30">
        <v>0.05</v>
      </c>
      <c r="G657" s="30">
        <v>-7.0000000000000007E-2</v>
      </c>
      <c r="H657" s="30">
        <v>0.03</v>
      </c>
      <c r="K657" s="28">
        <f t="shared" si="31"/>
        <v>0.46</v>
      </c>
      <c r="L657" s="28">
        <v>1</v>
      </c>
      <c r="M657" s="28">
        <f t="shared" si="32"/>
        <v>0.19</v>
      </c>
      <c r="N657" s="28">
        <f t="shared" si="32"/>
        <v>0.3</v>
      </c>
      <c r="O657" s="28">
        <f t="shared" si="32"/>
        <v>0.14000000000000001</v>
      </c>
      <c r="X657" s="28">
        <v>0.24484195366661032</v>
      </c>
      <c r="Y657" s="28">
        <f t="shared" si="33"/>
        <v>0.2151580463333897</v>
      </c>
    </row>
    <row r="658" spans="1:25" x14ac:dyDescent="0.25">
      <c r="A658" s="29">
        <v>42955</v>
      </c>
      <c r="B658" s="30">
        <v>-0.25</v>
      </c>
      <c r="C658" s="30">
        <v>-0.39</v>
      </c>
      <c r="D658" s="30">
        <v>-0.31</v>
      </c>
      <c r="E658" s="30">
        <v>-0.06</v>
      </c>
      <c r="F658" s="30">
        <v>-0.1</v>
      </c>
      <c r="G658" s="30">
        <v>-0.26</v>
      </c>
      <c r="H658" s="30">
        <v>-0.17</v>
      </c>
      <c r="K658" s="28">
        <f t="shared" si="31"/>
        <v>-0.06</v>
      </c>
      <c r="L658" s="28">
        <v>1</v>
      </c>
      <c r="M658" s="28">
        <f t="shared" si="32"/>
        <v>-0.25</v>
      </c>
      <c r="N658" s="28">
        <f t="shared" si="32"/>
        <v>-0.39</v>
      </c>
      <c r="O658" s="28">
        <f t="shared" si="32"/>
        <v>-0.31</v>
      </c>
      <c r="X658" s="28">
        <v>-0.30851405258244458</v>
      </c>
      <c r="Y658" s="28">
        <f t="shared" si="33"/>
        <v>0.24851405258244458</v>
      </c>
    </row>
    <row r="659" spans="1:25" x14ac:dyDescent="0.25">
      <c r="A659" s="29">
        <v>42956</v>
      </c>
      <c r="B659" s="30">
        <v>0</v>
      </c>
      <c r="C659" s="30">
        <v>0.16</v>
      </c>
      <c r="D659" s="30">
        <v>-0.28000000000000003</v>
      </c>
      <c r="E659" s="30">
        <v>-0.06</v>
      </c>
      <c r="F659" s="30">
        <v>-0.25</v>
      </c>
      <c r="G659" s="30">
        <v>-0.43</v>
      </c>
      <c r="H659" s="30">
        <v>-0.03</v>
      </c>
      <c r="K659" s="28">
        <f t="shared" si="31"/>
        <v>-0.06</v>
      </c>
      <c r="L659" s="28">
        <v>1</v>
      </c>
      <c r="M659" s="28">
        <f t="shared" si="32"/>
        <v>0</v>
      </c>
      <c r="N659" s="28">
        <f t="shared" si="32"/>
        <v>0.16</v>
      </c>
      <c r="O659" s="28">
        <f t="shared" si="32"/>
        <v>-0.28000000000000003</v>
      </c>
      <c r="X659" s="28">
        <v>0.10998296723618584</v>
      </c>
      <c r="Y659" s="28">
        <f t="shared" si="33"/>
        <v>-0.16998296723618583</v>
      </c>
    </row>
    <row r="660" spans="1:25" x14ac:dyDescent="0.25">
      <c r="A660" s="29">
        <v>42957</v>
      </c>
      <c r="B660" s="30">
        <v>-1.41</v>
      </c>
      <c r="C660" s="30">
        <v>-1.58</v>
      </c>
      <c r="D660" s="30">
        <v>-0.77</v>
      </c>
      <c r="E660" s="30">
        <v>-1.71</v>
      </c>
      <c r="F660" s="30">
        <v>-0.7</v>
      </c>
      <c r="G660" s="30">
        <v>-0.8</v>
      </c>
      <c r="H660" s="30">
        <v>-1.03</v>
      </c>
      <c r="K660" s="28">
        <f t="shared" si="31"/>
        <v>-1.71</v>
      </c>
      <c r="L660" s="28">
        <v>1</v>
      </c>
      <c r="M660" s="28">
        <f t="shared" si="32"/>
        <v>-1.41</v>
      </c>
      <c r="N660" s="28">
        <f t="shared" si="32"/>
        <v>-1.58</v>
      </c>
      <c r="O660" s="28">
        <f t="shared" si="32"/>
        <v>-0.77</v>
      </c>
      <c r="X660" s="28">
        <v>-1.5576062923226046</v>
      </c>
      <c r="Y660" s="28">
        <f t="shared" si="33"/>
        <v>-0.15239370767739535</v>
      </c>
    </row>
    <row r="661" spans="1:25" x14ac:dyDescent="0.25">
      <c r="A661" s="29">
        <v>42958</v>
      </c>
      <c r="B661" s="30">
        <v>0.15</v>
      </c>
      <c r="C661" s="30">
        <v>0.4</v>
      </c>
      <c r="D661" s="30">
        <v>-0.49</v>
      </c>
      <c r="E661" s="30">
        <v>0.57999999999999996</v>
      </c>
      <c r="F661" s="30">
        <v>-0.1</v>
      </c>
      <c r="G661" s="30">
        <v>0</v>
      </c>
      <c r="H661" s="30">
        <v>0</v>
      </c>
      <c r="K661" s="28">
        <f t="shared" si="31"/>
        <v>0.57999999999999996</v>
      </c>
      <c r="L661" s="28">
        <v>1</v>
      </c>
      <c r="M661" s="28">
        <f t="shared" si="32"/>
        <v>0.15</v>
      </c>
      <c r="N661" s="28">
        <f t="shared" si="32"/>
        <v>0.4</v>
      </c>
      <c r="O661" s="28">
        <f t="shared" si="32"/>
        <v>-0.49</v>
      </c>
      <c r="X661" s="28">
        <v>0.34670994891899221</v>
      </c>
      <c r="Y661" s="28">
        <f t="shared" si="33"/>
        <v>0.23329005108100775</v>
      </c>
    </row>
    <row r="662" spans="1:25" x14ac:dyDescent="0.25">
      <c r="A662" s="29">
        <v>42961</v>
      </c>
      <c r="B662" s="30">
        <v>0.99</v>
      </c>
      <c r="C662" s="30">
        <v>1.1299999999999999</v>
      </c>
      <c r="D662" s="30">
        <v>0.85</v>
      </c>
      <c r="E662" s="30">
        <v>1.1000000000000001</v>
      </c>
      <c r="F662" s="30">
        <v>0.66</v>
      </c>
      <c r="G662" s="30">
        <v>0.5</v>
      </c>
      <c r="H662" s="30">
        <v>0.78</v>
      </c>
      <c r="K662" s="28">
        <f t="shared" si="31"/>
        <v>1.1000000000000001</v>
      </c>
      <c r="L662" s="28">
        <v>1</v>
      </c>
      <c r="M662" s="28">
        <f t="shared" si="32"/>
        <v>0.99</v>
      </c>
      <c r="N662" s="28">
        <f t="shared" si="32"/>
        <v>1.1299999999999999</v>
      </c>
      <c r="O662" s="28">
        <f t="shared" si="32"/>
        <v>0.85</v>
      </c>
      <c r="X662" s="28">
        <v>1.0612481855909788</v>
      </c>
      <c r="Y662" s="28">
        <f t="shared" si="33"/>
        <v>3.8751814409021312E-2</v>
      </c>
    </row>
    <row r="663" spans="1:25" x14ac:dyDescent="0.25">
      <c r="A663" s="29">
        <v>42962</v>
      </c>
      <c r="B663" s="30">
        <v>-0.01</v>
      </c>
      <c r="C663" s="30">
        <v>7.0000000000000007E-2</v>
      </c>
      <c r="D663" s="30">
        <v>0.18</v>
      </c>
      <c r="E663" s="30">
        <v>-0.17</v>
      </c>
      <c r="F663" s="30">
        <v>0</v>
      </c>
      <c r="G663" s="30">
        <v>-7.0000000000000007E-2</v>
      </c>
      <c r="H663" s="30">
        <v>0</v>
      </c>
      <c r="K663" s="28">
        <f t="shared" si="31"/>
        <v>-0.17</v>
      </c>
      <c r="L663" s="28">
        <v>1</v>
      </c>
      <c r="M663" s="28">
        <f t="shared" si="32"/>
        <v>-0.01</v>
      </c>
      <c r="N663" s="28">
        <f t="shared" si="32"/>
        <v>7.0000000000000007E-2</v>
      </c>
      <c r="O663" s="28">
        <f t="shared" si="32"/>
        <v>0.18</v>
      </c>
      <c r="X663" s="28">
        <v>2.5549022548396819E-3</v>
      </c>
      <c r="Y663" s="28">
        <f t="shared" si="33"/>
        <v>-0.17255490225483969</v>
      </c>
    </row>
    <row r="664" spans="1:25" x14ac:dyDescent="0.25">
      <c r="A664" s="29">
        <v>42963</v>
      </c>
      <c r="B664" s="30">
        <v>0.17</v>
      </c>
      <c r="C664" s="30">
        <v>0.23</v>
      </c>
      <c r="D664" s="30">
        <v>-0.14000000000000001</v>
      </c>
      <c r="E664" s="30">
        <v>0.34</v>
      </c>
      <c r="F664" s="30">
        <v>0.2</v>
      </c>
      <c r="G664" s="30">
        <v>0.03</v>
      </c>
      <c r="H664" s="30">
        <v>0.17</v>
      </c>
      <c r="K664" s="28">
        <f t="shared" si="31"/>
        <v>0.34</v>
      </c>
      <c r="L664" s="28">
        <v>1</v>
      </c>
      <c r="M664" s="28">
        <f t="shared" si="32"/>
        <v>0.17</v>
      </c>
      <c r="N664" s="28">
        <f t="shared" si="32"/>
        <v>0.23</v>
      </c>
      <c r="O664" s="28">
        <f t="shared" si="32"/>
        <v>-0.14000000000000001</v>
      </c>
      <c r="X664" s="28">
        <v>0.23389328911027085</v>
      </c>
      <c r="Y664" s="28">
        <f t="shared" si="33"/>
        <v>0.10610671088972917</v>
      </c>
    </row>
    <row r="665" spans="1:25" x14ac:dyDescent="0.25">
      <c r="A665" s="29">
        <v>42964</v>
      </c>
      <c r="B665" s="30">
        <v>-1.56</v>
      </c>
      <c r="C665" s="30">
        <v>-1.64</v>
      </c>
      <c r="D665" s="30">
        <v>-1.5</v>
      </c>
      <c r="E665" s="30">
        <v>-1.71</v>
      </c>
      <c r="F665" s="30">
        <v>-1</v>
      </c>
      <c r="G665" s="30">
        <v>-1.3</v>
      </c>
      <c r="H665" s="30">
        <v>-1.49</v>
      </c>
      <c r="K665" s="28">
        <f t="shared" si="31"/>
        <v>-1.71</v>
      </c>
      <c r="L665" s="28">
        <v>1</v>
      </c>
      <c r="M665" s="28">
        <f t="shared" si="32"/>
        <v>-1.56</v>
      </c>
      <c r="N665" s="28">
        <f t="shared" si="32"/>
        <v>-1.64</v>
      </c>
      <c r="O665" s="28">
        <f t="shared" si="32"/>
        <v>-1.5</v>
      </c>
      <c r="X665" s="28">
        <v>-1.5896658974265347</v>
      </c>
      <c r="Y665" s="28">
        <f t="shared" si="33"/>
        <v>-0.12033410257346522</v>
      </c>
    </row>
    <row r="666" spans="1:25" x14ac:dyDescent="0.25">
      <c r="A666" s="29">
        <v>42965</v>
      </c>
      <c r="B666" s="30">
        <v>-0.16</v>
      </c>
      <c r="C666" s="30">
        <v>-0.17</v>
      </c>
      <c r="D666" s="30">
        <v>-0.14000000000000001</v>
      </c>
      <c r="E666" s="30">
        <v>-0.35</v>
      </c>
      <c r="F666" s="30">
        <v>-0.15</v>
      </c>
      <c r="G666" s="30">
        <v>-7.0000000000000007E-2</v>
      </c>
      <c r="H666" s="30">
        <v>-0.17</v>
      </c>
      <c r="K666" s="28">
        <f t="shared" si="31"/>
        <v>-0.35</v>
      </c>
      <c r="L666" s="28">
        <v>1</v>
      </c>
      <c r="M666" s="28">
        <f t="shared" si="32"/>
        <v>-0.16</v>
      </c>
      <c r="N666" s="28">
        <f t="shared" si="32"/>
        <v>-0.17</v>
      </c>
      <c r="O666" s="28">
        <f t="shared" si="32"/>
        <v>-0.14000000000000001</v>
      </c>
      <c r="X666" s="28">
        <v>-0.16738110122887628</v>
      </c>
      <c r="Y666" s="28">
        <f t="shared" si="33"/>
        <v>-0.18261889877112369</v>
      </c>
    </row>
    <row r="667" spans="1:25" x14ac:dyDescent="0.25">
      <c r="A667" s="29">
        <v>42968</v>
      </c>
      <c r="B667" s="30">
        <v>0.08</v>
      </c>
      <c r="C667" s="30">
        <v>0.17</v>
      </c>
      <c r="D667" s="30">
        <v>0</v>
      </c>
      <c r="E667" s="30">
        <v>0.12</v>
      </c>
      <c r="F667" s="30">
        <v>0.05</v>
      </c>
      <c r="G667" s="30">
        <v>0.03</v>
      </c>
      <c r="H667" s="30">
        <v>0.12</v>
      </c>
      <c r="K667" s="28">
        <f t="shared" si="31"/>
        <v>0.12</v>
      </c>
      <c r="L667" s="28">
        <v>1</v>
      </c>
      <c r="M667" s="28">
        <f t="shared" si="32"/>
        <v>0.08</v>
      </c>
      <c r="N667" s="28">
        <f t="shared" si="32"/>
        <v>0.17</v>
      </c>
      <c r="O667" s="28">
        <f t="shared" si="32"/>
        <v>0</v>
      </c>
      <c r="X667" s="28">
        <v>0.13032316615540551</v>
      </c>
      <c r="Y667" s="28">
        <f t="shared" si="33"/>
        <v>-1.0323166155405517E-2</v>
      </c>
    </row>
    <row r="668" spans="1:25" x14ac:dyDescent="0.25">
      <c r="A668" s="29">
        <v>42969</v>
      </c>
      <c r="B668" s="30">
        <v>1.05</v>
      </c>
      <c r="C668" s="30">
        <v>1.17</v>
      </c>
      <c r="D668" s="30">
        <v>0.82</v>
      </c>
      <c r="E668" s="30">
        <v>1.22</v>
      </c>
      <c r="F668" s="30">
        <v>0.51</v>
      </c>
      <c r="G668" s="30">
        <v>0.54</v>
      </c>
      <c r="H668" s="30">
        <v>0.76</v>
      </c>
      <c r="K668" s="28">
        <f t="shared" si="31"/>
        <v>1.22</v>
      </c>
      <c r="L668" s="28">
        <v>1</v>
      </c>
      <c r="M668" s="28">
        <f t="shared" si="32"/>
        <v>1.05</v>
      </c>
      <c r="N668" s="28">
        <f t="shared" si="32"/>
        <v>1.17</v>
      </c>
      <c r="O668" s="28">
        <f t="shared" si="32"/>
        <v>0.82</v>
      </c>
      <c r="X668" s="28">
        <v>1.1223136223672872</v>
      </c>
      <c r="Y668" s="28">
        <f t="shared" si="33"/>
        <v>9.7686377632712817E-2</v>
      </c>
    </row>
    <row r="669" spans="1:25" x14ac:dyDescent="0.25">
      <c r="A669" s="29">
        <v>42970</v>
      </c>
      <c r="B669" s="30">
        <v>-0.36</v>
      </c>
      <c r="C669" s="30">
        <v>-0.36</v>
      </c>
      <c r="D669" s="30">
        <v>-0.25</v>
      </c>
      <c r="E669" s="30">
        <v>-0.46</v>
      </c>
      <c r="F669" s="30">
        <v>-0.1</v>
      </c>
      <c r="G669" s="30">
        <v>-0.13</v>
      </c>
      <c r="H669" s="30">
        <v>-0.26</v>
      </c>
      <c r="K669" s="28">
        <f t="shared" si="31"/>
        <v>-0.46</v>
      </c>
      <c r="L669" s="28">
        <v>1</v>
      </c>
      <c r="M669" s="28">
        <f t="shared" si="32"/>
        <v>-0.36</v>
      </c>
      <c r="N669" s="28">
        <f t="shared" si="32"/>
        <v>-0.36</v>
      </c>
      <c r="O669" s="28">
        <f t="shared" si="32"/>
        <v>-0.25</v>
      </c>
      <c r="X669" s="28">
        <v>-0.37160773320079554</v>
      </c>
      <c r="Y669" s="28">
        <f t="shared" si="33"/>
        <v>-8.8392266799204477E-2</v>
      </c>
    </row>
    <row r="670" spans="1:25" x14ac:dyDescent="0.25">
      <c r="A670" s="29">
        <v>42971</v>
      </c>
      <c r="B670" s="30">
        <v>-0.23</v>
      </c>
      <c r="C670" s="30">
        <v>-0.2</v>
      </c>
      <c r="D670" s="30">
        <v>-0.21</v>
      </c>
      <c r="E670" s="30">
        <v>-0.28999999999999998</v>
      </c>
      <c r="F670" s="30">
        <v>-0.4</v>
      </c>
      <c r="G670" s="30">
        <v>-0.2</v>
      </c>
      <c r="H670" s="30">
        <v>0</v>
      </c>
      <c r="K670" s="28">
        <f t="shared" si="31"/>
        <v>-0.28999999999999998</v>
      </c>
      <c r="L670" s="28">
        <v>1</v>
      </c>
      <c r="M670" s="28">
        <f t="shared" si="32"/>
        <v>-0.23</v>
      </c>
      <c r="N670" s="28">
        <f t="shared" si="32"/>
        <v>-0.2</v>
      </c>
      <c r="O670" s="28">
        <f t="shared" si="32"/>
        <v>-0.21</v>
      </c>
      <c r="X670" s="28">
        <v>-0.21740972237401232</v>
      </c>
      <c r="Y670" s="28">
        <f t="shared" si="33"/>
        <v>-7.2590277625987659E-2</v>
      </c>
    </row>
    <row r="671" spans="1:25" x14ac:dyDescent="0.25">
      <c r="A671" s="29">
        <v>42972</v>
      </c>
      <c r="B671" s="30">
        <v>0.23</v>
      </c>
      <c r="C671" s="30">
        <v>0.03</v>
      </c>
      <c r="D671" s="30">
        <v>0.39</v>
      </c>
      <c r="E671" s="30">
        <v>0.12</v>
      </c>
      <c r="F671" s="30">
        <v>0.3</v>
      </c>
      <c r="G671" s="30">
        <v>0.64</v>
      </c>
      <c r="H671" s="30">
        <v>0.26</v>
      </c>
      <c r="K671" s="28">
        <f t="shared" si="31"/>
        <v>0.12</v>
      </c>
      <c r="L671" s="28">
        <v>1</v>
      </c>
      <c r="M671" s="28">
        <f t="shared" si="32"/>
        <v>0.23</v>
      </c>
      <c r="N671" s="28">
        <f t="shared" si="32"/>
        <v>0.03</v>
      </c>
      <c r="O671" s="28">
        <f t="shared" si="32"/>
        <v>0.39</v>
      </c>
      <c r="X671" s="28">
        <v>0.10944325186575546</v>
      </c>
      <c r="Y671" s="28">
        <f t="shared" si="33"/>
        <v>1.0556748134244537E-2</v>
      </c>
    </row>
    <row r="672" spans="1:25" x14ac:dyDescent="0.25">
      <c r="A672" s="29">
        <v>42975</v>
      </c>
      <c r="B672" s="30">
        <v>0</v>
      </c>
      <c r="C672" s="30">
        <v>0.17</v>
      </c>
      <c r="D672" s="30">
        <v>-0.25</v>
      </c>
      <c r="E672" s="30">
        <v>0.23</v>
      </c>
      <c r="F672" s="30">
        <v>-0.25</v>
      </c>
      <c r="G672" s="30">
        <v>0</v>
      </c>
      <c r="H672" s="30">
        <v>0</v>
      </c>
      <c r="K672" s="28">
        <f t="shared" si="31"/>
        <v>0.23</v>
      </c>
      <c r="L672" s="28">
        <v>1</v>
      </c>
      <c r="M672" s="28">
        <f t="shared" si="32"/>
        <v>0</v>
      </c>
      <c r="N672" s="28">
        <f t="shared" si="32"/>
        <v>0.17</v>
      </c>
      <c r="O672" s="28">
        <f t="shared" si="32"/>
        <v>-0.25</v>
      </c>
      <c r="X672" s="28">
        <v>0.11099167392928339</v>
      </c>
      <c r="Y672" s="28">
        <f t="shared" si="33"/>
        <v>0.11900832607071662</v>
      </c>
    </row>
    <row r="673" spans="1:25" x14ac:dyDescent="0.25">
      <c r="A673" s="29">
        <v>42976</v>
      </c>
      <c r="B673" s="30">
        <v>0.11</v>
      </c>
      <c r="C673" s="30">
        <v>0.3</v>
      </c>
      <c r="D673" s="30">
        <v>-0.04</v>
      </c>
      <c r="E673" s="30">
        <v>0.28999999999999998</v>
      </c>
      <c r="F673" s="30">
        <v>-0.15</v>
      </c>
      <c r="G673" s="30">
        <v>-0.23</v>
      </c>
      <c r="H673" s="30">
        <v>-0.03</v>
      </c>
      <c r="K673" s="28">
        <f t="shared" si="31"/>
        <v>0.28999999999999998</v>
      </c>
      <c r="L673" s="28">
        <v>1</v>
      </c>
      <c r="M673" s="28">
        <f t="shared" si="32"/>
        <v>0.11</v>
      </c>
      <c r="N673" s="28">
        <f t="shared" si="32"/>
        <v>0.3</v>
      </c>
      <c r="O673" s="28">
        <f t="shared" si="32"/>
        <v>-0.04</v>
      </c>
      <c r="X673" s="28">
        <v>0.21668901148966491</v>
      </c>
      <c r="Y673" s="28">
        <f t="shared" si="33"/>
        <v>7.3310988510335073E-2</v>
      </c>
    </row>
    <row r="674" spans="1:25" x14ac:dyDescent="0.25">
      <c r="A674" s="29">
        <v>42977</v>
      </c>
      <c r="B674" s="30">
        <v>0.47</v>
      </c>
      <c r="C674" s="30">
        <v>0.59</v>
      </c>
      <c r="D674" s="30">
        <v>0.21</v>
      </c>
      <c r="E674" s="30">
        <v>0.63</v>
      </c>
      <c r="F674" s="30">
        <v>0</v>
      </c>
      <c r="G674" s="30">
        <v>0.37</v>
      </c>
      <c r="H674" s="30">
        <v>0.2</v>
      </c>
      <c r="K674" s="28">
        <f t="shared" si="31"/>
        <v>0.63</v>
      </c>
      <c r="L674" s="28">
        <v>1</v>
      </c>
      <c r="M674" s="28">
        <f t="shared" si="32"/>
        <v>0.47</v>
      </c>
      <c r="N674" s="28">
        <f t="shared" si="32"/>
        <v>0.59</v>
      </c>
      <c r="O674" s="28">
        <f t="shared" si="32"/>
        <v>0.21</v>
      </c>
      <c r="X674" s="28">
        <v>0.55283936580970894</v>
      </c>
      <c r="Y674" s="28">
        <f t="shared" si="33"/>
        <v>7.7160634190291066E-2</v>
      </c>
    </row>
    <row r="675" spans="1:25" x14ac:dyDescent="0.25">
      <c r="A675" s="29">
        <v>42978</v>
      </c>
      <c r="B675" s="30">
        <v>0.6</v>
      </c>
      <c r="C675" s="30">
        <v>0.75</v>
      </c>
      <c r="D675" s="30">
        <v>0.35</v>
      </c>
      <c r="E675" s="30">
        <v>0.74</v>
      </c>
      <c r="F675" s="30">
        <v>0.05</v>
      </c>
      <c r="G675" s="30">
        <v>0.56999999999999995</v>
      </c>
      <c r="H675" s="30">
        <v>0.49</v>
      </c>
      <c r="K675" s="28">
        <f t="shared" si="31"/>
        <v>0.74</v>
      </c>
      <c r="L675" s="28">
        <v>1</v>
      </c>
      <c r="M675" s="28">
        <f t="shared" si="32"/>
        <v>0.6</v>
      </c>
      <c r="N675" s="28">
        <f t="shared" si="32"/>
        <v>0.75</v>
      </c>
      <c r="O675" s="28">
        <f t="shared" si="32"/>
        <v>0.35</v>
      </c>
      <c r="X675" s="28">
        <v>0.69443530527817332</v>
      </c>
      <c r="Y675" s="28">
        <f t="shared" si="33"/>
        <v>4.5564694721826671E-2</v>
      </c>
    </row>
    <row r="676" spans="1:25" x14ac:dyDescent="0.25">
      <c r="A676" s="29">
        <v>42979</v>
      </c>
      <c r="B676" s="30">
        <v>0.14000000000000001</v>
      </c>
      <c r="C676" s="30">
        <v>0.1</v>
      </c>
      <c r="D676" s="30">
        <v>0.49</v>
      </c>
      <c r="E676" s="30">
        <v>0.23</v>
      </c>
      <c r="F676" s="30">
        <v>0.15</v>
      </c>
      <c r="G676" s="30">
        <v>0.4</v>
      </c>
      <c r="H676" s="30">
        <v>0.26</v>
      </c>
      <c r="K676" s="28">
        <f t="shared" si="31"/>
        <v>0.23</v>
      </c>
      <c r="L676" s="28">
        <v>1</v>
      </c>
      <c r="M676" s="28">
        <f t="shared" si="32"/>
        <v>0.14000000000000001</v>
      </c>
      <c r="N676" s="28">
        <f t="shared" si="32"/>
        <v>0.1</v>
      </c>
      <c r="O676" s="28">
        <f t="shared" si="32"/>
        <v>0.49</v>
      </c>
      <c r="X676" s="28">
        <v>7.3175222761929698E-2</v>
      </c>
      <c r="Y676" s="28">
        <f t="shared" si="33"/>
        <v>0.15682477723807031</v>
      </c>
    </row>
    <row r="677" spans="1:25" x14ac:dyDescent="0.25">
      <c r="A677" s="29">
        <v>42983</v>
      </c>
      <c r="B677" s="30">
        <v>-0.72</v>
      </c>
      <c r="C677" s="30">
        <v>-0.62</v>
      </c>
      <c r="D677" s="30">
        <v>-1.0900000000000001</v>
      </c>
      <c r="E677" s="30">
        <v>-0.79</v>
      </c>
      <c r="F677" s="30">
        <v>-0.3</v>
      </c>
      <c r="G677" s="30">
        <v>-0.83</v>
      </c>
      <c r="H677" s="30">
        <v>-0.72</v>
      </c>
      <c r="K677" s="28">
        <f t="shared" si="31"/>
        <v>-0.79</v>
      </c>
      <c r="L677" s="28">
        <v>1</v>
      </c>
      <c r="M677" s="28">
        <f t="shared" si="32"/>
        <v>-0.72</v>
      </c>
      <c r="N677" s="28">
        <f t="shared" si="32"/>
        <v>-0.62</v>
      </c>
      <c r="O677" s="28">
        <f t="shared" si="32"/>
        <v>-1.0900000000000001</v>
      </c>
      <c r="X677" s="28">
        <v>-0.61903788220497813</v>
      </c>
      <c r="Y677" s="28">
        <f t="shared" si="33"/>
        <v>-0.17096211779502191</v>
      </c>
    </row>
    <row r="678" spans="1:25" x14ac:dyDescent="0.25">
      <c r="A678" s="29">
        <v>42984</v>
      </c>
      <c r="B678" s="30">
        <v>0.34</v>
      </c>
      <c r="C678" s="30">
        <v>0.26</v>
      </c>
      <c r="D678" s="30">
        <v>0.43</v>
      </c>
      <c r="E678" s="30">
        <v>0.4</v>
      </c>
      <c r="F678" s="30">
        <v>0.15</v>
      </c>
      <c r="G678" s="30">
        <v>0.3</v>
      </c>
      <c r="H678" s="30">
        <v>0.4</v>
      </c>
      <c r="K678" s="28">
        <f t="shared" si="31"/>
        <v>0.4</v>
      </c>
      <c r="L678" s="28">
        <v>1</v>
      </c>
      <c r="M678" s="28">
        <f t="shared" si="32"/>
        <v>0.34</v>
      </c>
      <c r="N678" s="28">
        <f t="shared" si="32"/>
        <v>0.26</v>
      </c>
      <c r="O678" s="28">
        <f t="shared" si="32"/>
        <v>0.43</v>
      </c>
      <c r="X678" s="28">
        <v>0.28445739174121154</v>
      </c>
      <c r="Y678" s="28">
        <f t="shared" si="33"/>
        <v>0.11554260825878848</v>
      </c>
    </row>
    <row r="679" spans="1:25" x14ac:dyDescent="0.25">
      <c r="A679" s="29">
        <v>42985</v>
      </c>
      <c r="B679" s="30">
        <v>-0.01</v>
      </c>
      <c r="C679" s="30">
        <v>0.36</v>
      </c>
      <c r="D679" s="30">
        <v>-0.46</v>
      </c>
      <c r="E679" s="30">
        <v>0.28000000000000003</v>
      </c>
      <c r="F679" s="30">
        <v>0.05</v>
      </c>
      <c r="G679" s="30">
        <v>-0.03</v>
      </c>
      <c r="H679" s="30">
        <v>0.06</v>
      </c>
      <c r="K679" s="28">
        <f t="shared" si="31"/>
        <v>0.28000000000000003</v>
      </c>
      <c r="L679" s="28">
        <v>1</v>
      </c>
      <c r="M679" s="28">
        <f t="shared" si="32"/>
        <v>-0.01</v>
      </c>
      <c r="N679" s="28">
        <f t="shared" si="32"/>
        <v>0.36</v>
      </c>
      <c r="O679" s="28">
        <f t="shared" si="32"/>
        <v>-0.46</v>
      </c>
      <c r="X679" s="28">
        <v>0.22209867386528462</v>
      </c>
      <c r="Y679" s="28">
        <f t="shared" si="33"/>
        <v>5.7901326134715408E-2</v>
      </c>
    </row>
    <row r="680" spans="1:25" x14ac:dyDescent="0.25">
      <c r="A680" s="29">
        <v>42986</v>
      </c>
      <c r="B680" s="30">
        <v>-0.12</v>
      </c>
      <c r="C680" s="30">
        <v>-0.36</v>
      </c>
      <c r="D680" s="30">
        <v>0.21</v>
      </c>
      <c r="E680" s="30">
        <v>-0.34</v>
      </c>
      <c r="F680" s="30">
        <v>0.25</v>
      </c>
      <c r="G680" s="30">
        <v>-0.1</v>
      </c>
      <c r="H680" s="30">
        <v>0</v>
      </c>
      <c r="K680" s="28">
        <f t="shared" si="31"/>
        <v>-0.34</v>
      </c>
      <c r="L680" s="28">
        <v>1</v>
      </c>
      <c r="M680" s="28">
        <f t="shared" si="32"/>
        <v>-0.12</v>
      </c>
      <c r="N680" s="28">
        <f t="shared" si="32"/>
        <v>-0.36</v>
      </c>
      <c r="O680" s="28">
        <f t="shared" si="32"/>
        <v>0.21</v>
      </c>
      <c r="X680" s="28">
        <v>-0.2770672495833042</v>
      </c>
      <c r="Y680" s="28">
        <f t="shared" si="33"/>
        <v>-6.2932750416695826E-2</v>
      </c>
    </row>
    <row r="681" spans="1:25" x14ac:dyDescent="0.25">
      <c r="A681" s="29">
        <v>42989</v>
      </c>
      <c r="B681" s="30">
        <v>1.07</v>
      </c>
      <c r="C681" s="30">
        <v>0.98</v>
      </c>
      <c r="D681" s="30">
        <v>1.2</v>
      </c>
      <c r="E681" s="30">
        <v>1.02</v>
      </c>
      <c r="F681" s="30">
        <v>0.76</v>
      </c>
      <c r="G681" s="30">
        <v>0.8</v>
      </c>
      <c r="H681" s="30">
        <v>1.0900000000000001</v>
      </c>
      <c r="K681" s="28">
        <f t="shared" si="31"/>
        <v>1.02</v>
      </c>
      <c r="L681" s="28">
        <v>1</v>
      </c>
      <c r="M681" s="28">
        <f t="shared" si="32"/>
        <v>1.07</v>
      </c>
      <c r="N681" s="28">
        <f t="shared" si="32"/>
        <v>0.98</v>
      </c>
      <c r="O681" s="28">
        <f t="shared" si="32"/>
        <v>1.2</v>
      </c>
      <c r="X681" s="28">
        <v>0.99613768494988375</v>
      </c>
      <c r="Y681" s="28">
        <f t="shared" si="33"/>
        <v>2.3862315050116267E-2</v>
      </c>
    </row>
    <row r="682" spans="1:25" x14ac:dyDescent="0.25">
      <c r="A682" s="29">
        <v>42990</v>
      </c>
      <c r="B682" s="30">
        <v>0.34</v>
      </c>
      <c r="C682" s="30">
        <v>0.13</v>
      </c>
      <c r="D682" s="30">
        <v>0.56000000000000005</v>
      </c>
      <c r="E682" s="30">
        <v>0.39</v>
      </c>
      <c r="F682" s="30">
        <v>0.05</v>
      </c>
      <c r="G682" s="30">
        <v>0.43</v>
      </c>
      <c r="H682" s="30">
        <v>0.31</v>
      </c>
      <c r="K682" s="28">
        <f t="shared" si="31"/>
        <v>0.39</v>
      </c>
      <c r="L682" s="28">
        <v>1</v>
      </c>
      <c r="M682" s="28">
        <f t="shared" si="32"/>
        <v>0.34</v>
      </c>
      <c r="N682" s="28">
        <f t="shared" si="32"/>
        <v>0.13</v>
      </c>
      <c r="O682" s="28">
        <f t="shared" si="32"/>
        <v>0.56000000000000005</v>
      </c>
      <c r="X682" s="28">
        <v>0.2058134336676849</v>
      </c>
      <c r="Y682" s="28">
        <f t="shared" si="33"/>
        <v>0.18418656633231512</v>
      </c>
    </row>
    <row r="683" spans="1:25" x14ac:dyDescent="0.25">
      <c r="A683" s="29">
        <v>42991</v>
      </c>
      <c r="B683" s="30">
        <v>0.05</v>
      </c>
      <c r="C683" s="30">
        <v>0.06</v>
      </c>
      <c r="D683" s="30">
        <v>0.21</v>
      </c>
      <c r="E683" s="30">
        <v>0.11</v>
      </c>
      <c r="F683" s="30">
        <v>0</v>
      </c>
      <c r="G683" s="30">
        <v>-0.03</v>
      </c>
      <c r="H683" s="30">
        <v>0.11</v>
      </c>
      <c r="K683" s="28">
        <f t="shared" si="31"/>
        <v>0.11</v>
      </c>
      <c r="L683" s="28">
        <v>1</v>
      </c>
      <c r="M683" s="28">
        <f t="shared" si="32"/>
        <v>0.05</v>
      </c>
      <c r="N683" s="28">
        <f t="shared" si="32"/>
        <v>0.06</v>
      </c>
      <c r="O683" s="28">
        <f t="shared" si="32"/>
        <v>0.21</v>
      </c>
      <c r="X683" s="28">
        <v>3.211245571319038E-2</v>
      </c>
      <c r="Y683" s="28">
        <f t="shared" si="33"/>
        <v>7.7887544286809621E-2</v>
      </c>
    </row>
    <row r="684" spans="1:25" x14ac:dyDescent="0.25">
      <c r="A684" s="29">
        <v>42992</v>
      </c>
      <c r="B684" s="30">
        <v>-0.03</v>
      </c>
      <c r="C684" s="30">
        <v>-0.19</v>
      </c>
      <c r="D684" s="30">
        <v>0</v>
      </c>
      <c r="E684" s="30">
        <v>-0.22</v>
      </c>
      <c r="F684" s="30">
        <v>-0.25</v>
      </c>
      <c r="G684" s="30">
        <v>-0.1</v>
      </c>
      <c r="H684" s="30">
        <v>0.17</v>
      </c>
      <c r="K684" s="28">
        <f t="shared" si="31"/>
        <v>-0.22</v>
      </c>
      <c r="L684" s="28">
        <v>1</v>
      </c>
      <c r="M684" s="28">
        <f t="shared" si="32"/>
        <v>-0.03</v>
      </c>
      <c r="N684" s="28">
        <f t="shared" si="32"/>
        <v>-0.19</v>
      </c>
      <c r="O684" s="28">
        <f t="shared" si="32"/>
        <v>0</v>
      </c>
      <c r="X684" s="28">
        <v>-0.11199306757109011</v>
      </c>
      <c r="Y684" s="28">
        <f t="shared" si="33"/>
        <v>-0.10800693242890989</v>
      </c>
    </row>
    <row r="685" spans="1:25" x14ac:dyDescent="0.25">
      <c r="A685" s="29">
        <v>42993</v>
      </c>
      <c r="B685" s="30">
        <v>-0.36</v>
      </c>
      <c r="C685" s="30">
        <v>-0.28999999999999998</v>
      </c>
      <c r="D685" s="30">
        <v>-0.49</v>
      </c>
      <c r="E685" s="30">
        <v>0.28000000000000003</v>
      </c>
      <c r="F685" s="30">
        <v>0.3</v>
      </c>
      <c r="G685" s="30">
        <v>7.0000000000000007E-2</v>
      </c>
      <c r="H685" s="30">
        <v>0.37</v>
      </c>
      <c r="K685" s="28">
        <f t="shared" si="31"/>
        <v>0.28000000000000003</v>
      </c>
      <c r="L685" s="28">
        <v>1</v>
      </c>
      <c r="M685" s="28">
        <f t="shared" si="32"/>
        <v>-0.36</v>
      </c>
      <c r="N685" s="28">
        <f t="shared" si="32"/>
        <v>-0.28999999999999998</v>
      </c>
      <c r="O685" s="28">
        <f t="shared" si="32"/>
        <v>-0.49</v>
      </c>
      <c r="X685" s="28">
        <v>-0.30783746523667749</v>
      </c>
      <c r="Y685" s="28">
        <f t="shared" si="33"/>
        <v>0.58783746523667757</v>
      </c>
    </row>
    <row r="686" spans="1:25" x14ac:dyDescent="0.25">
      <c r="A686" s="29">
        <v>42996</v>
      </c>
      <c r="B686" s="30">
        <v>0.21</v>
      </c>
      <c r="C686" s="30">
        <v>0.1</v>
      </c>
      <c r="D686" s="30">
        <v>0.45</v>
      </c>
      <c r="E686" s="30">
        <v>0</v>
      </c>
      <c r="F686" s="30">
        <v>0.15</v>
      </c>
      <c r="G686" s="30">
        <v>0.3</v>
      </c>
      <c r="H686" s="30">
        <v>0.23</v>
      </c>
      <c r="K686" s="28">
        <f t="shared" si="31"/>
        <v>0</v>
      </c>
      <c r="L686" s="28">
        <v>1</v>
      </c>
      <c r="M686" s="28">
        <f t="shared" si="32"/>
        <v>0.21</v>
      </c>
      <c r="N686" s="28">
        <f t="shared" si="32"/>
        <v>0.1</v>
      </c>
      <c r="O686" s="28">
        <f t="shared" si="32"/>
        <v>0.45</v>
      </c>
      <c r="X686" s="28">
        <v>0.12269813809943683</v>
      </c>
      <c r="Y686" s="28">
        <f t="shared" si="33"/>
        <v>-0.12269813809943683</v>
      </c>
    </row>
    <row r="687" spans="1:25" x14ac:dyDescent="0.25">
      <c r="A687" s="29">
        <v>42997</v>
      </c>
      <c r="B687" s="30">
        <v>0.1</v>
      </c>
      <c r="C687" s="30">
        <v>0.03</v>
      </c>
      <c r="D687" s="30">
        <v>0.28000000000000003</v>
      </c>
      <c r="E687" s="30">
        <v>0.06</v>
      </c>
      <c r="F687" s="30">
        <v>0.05</v>
      </c>
      <c r="G687" s="30">
        <v>-0.03</v>
      </c>
      <c r="H687" s="30">
        <v>0.25</v>
      </c>
      <c r="K687" s="28">
        <f t="shared" si="31"/>
        <v>0.06</v>
      </c>
      <c r="L687" s="28">
        <v>1</v>
      </c>
      <c r="M687" s="28">
        <f t="shared" si="32"/>
        <v>0.1</v>
      </c>
      <c r="N687" s="28">
        <f t="shared" si="32"/>
        <v>0.03</v>
      </c>
      <c r="O687" s="28">
        <f t="shared" si="32"/>
        <v>0.28000000000000003</v>
      </c>
      <c r="X687" s="28">
        <v>4.0695940599287106E-2</v>
      </c>
      <c r="Y687" s="28">
        <f t="shared" si="33"/>
        <v>1.9304059400712892E-2</v>
      </c>
    </row>
    <row r="688" spans="1:25" x14ac:dyDescent="0.25">
      <c r="A688" s="29">
        <v>42998</v>
      </c>
      <c r="B688" s="30">
        <v>0.04</v>
      </c>
      <c r="C688" s="30">
        <v>0</v>
      </c>
      <c r="D688" s="30">
        <v>7.0000000000000007E-2</v>
      </c>
      <c r="E688" s="30">
        <v>-0.11</v>
      </c>
      <c r="F688" s="30">
        <v>-0.15</v>
      </c>
      <c r="G688" s="30">
        <v>0.26</v>
      </c>
      <c r="H688" s="30">
        <v>0</v>
      </c>
      <c r="K688" s="28">
        <f t="shared" si="31"/>
        <v>-0.11</v>
      </c>
      <c r="L688" s="28">
        <v>1</v>
      </c>
      <c r="M688" s="28">
        <f t="shared" si="32"/>
        <v>0.04</v>
      </c>
      <c r="N688" s="28">
        <f t="shared" si="32"/>
        <v>0</v>
      </c>
      <c r="O688" s="28">
        <f t="shared" si="32"/>
        <v>7.0000000000000007E-2</v>
      </c>
      <c r="X688" s="28">
        <v>1.4664803183537582E-2</v>
      </c>
      <c r="Y688" s="28">
        <f t="shared" si="33"/>
        <v>-0.12466480318353758</v>
      </c>
    </row>
    <row r="689" spans="1:25" x14ac:dyDescent="0.25">
      <c r="A689" s="29">
        <v>42999</v>
      </c>
      <c r="B689" s="30">
        <v>-0.27</v>
      </c>
      <c r="C689" s="30">
        <v>-0.39</v>
      </c>
      <c r="D689" s="30">
        <v>-7.0000000000000007E-2</v>
      </c>
      <c r="E689" s="30">
        <v>-0.39</v>
      </c>
      <c r="F689" s="30">
        <v>-0.3</v>
      </c>
      <c r="G689" s="30">
        <v>-0.33</v>
      </c>
      <c r="H689" s="30">
        <v>-0.81</v>
      </c>
      <c r="K689" s="28">
        <f t="shared" si="31"/>
        <v>-0.39</v>
      </c>
      <c r="L689" s="28">
        <v>1</v>
      </c>
      <c r="M689" s="28">
        <f t="shared" si="32"/>
        <v>-0.27</v>
      </c>
      <c r="N689" s="28">
        <f t="shared" si="32"/>
        <v>-0.39</v>
      </c>
      <c r="O689" s="28">
        <f t="shared" si="32"/>
        <v>-7.0000000000000007E-2</v>
      </c>
      <c r="X689" s="28">
        <v>-0.35146819149788999</v>
      </c>
      <c r="Y689" s="28">
        <f t="shared" si="33"/>
        <v>-3.8531808502110021E-2</v>
      </c>
    </row>
    <row r="690" spans="1:25" x14ac:dyDescent="0.25">
      <c r="A690" s="29">
        <v>43000</v>
      </c>
      <c r="B690" s="30">
        <v>0.02</v>
      </c>
      <c r="C690" s="30">
        <v>-0.03</v>
      </c>
      <c r="D690" s="30">
        <v>0.1</v>
      </c>
      <c r="E690" s="30">
        <v>0.23</v>
      </c>
      <c r="F690" s="30">
        <v>-0.1</v>
      </c>
      <c r="G690" s="30">
        <v>0.13</v>
      </c>
      <c r="H690" s="30">
        <v>0.14000000000000001</v>
      </c>
      <c r="K690" s="28">
        <f t="shared" si="31"/>
        <v>0.23</v>
      </c>
      <c r="L690" s="28">
        <v>1</v>
      </c>
      <c r="M690" s="28">
        <f t="shared" si="32"/>
        <v>0.02</v>
      </c>
      <c r="N690" s="28">
        <f t="shared" si="32"/>
        <v>-0.03</v>
      </c>
      <c r="O690" s="28">
        <f t="shared" si="32"/>
        <v>0.1</v>
      </c>
      <c r="X690" s="28">
        <v>-1.6192970181217667E-2</v>
      </c>
      <c r="Y690" s="28">
        <f t="shared" si="33"/>
        <v>0.24619297018121766</v>
      </c>
    </row>
    <row r="691" spans="1:25" x14ac:dyDescent="0.25">
      <c r="A691" s="29">
        <v>43003</v>
      </c>
      <c r="B691" s="30">
        <v>-0.2</v>
      </c>
      <c r="C691" s="30">
        <v>-0.62</v>
      </c>
      <c r="D691" s="30">
        <v>0.24</v>
      </c>
      <c r="E691" s="30">
        <v>-0.56000000000000005</v>
      </c>
      <c r="F691" s="30">
        <v>0.6</v>
      </c>
      <c r="G691" s="30">
        <v>0.33</v>
      </c>
      <c r="H691" s="30">
        <v>0.11</v>
      </c>
      <c r="K691" s="28">
        <f t="shared" si="31"/>
        <v>-0.56000000000000005</v>
      </c>
      <c r="L691" s="28">
        <v>1</v>
      </c>
      <c r="M691" s="28">
        <f t="shared" si="32"/>
        <v>-0.2</v>
      </c>
      <c r="N691" s="28">
        <f t="shared" si="32"/>
        <v>-0.62</v>
      </c>
      <c r="O691" s="28">
        <f t="shared" si="32"/>
        <v>0.24</v>
      </c>
      <c r="X691" s="28">
        <v>-0.45620707222814344</v>
      </c>
      <c r="Y691" s="28">
        <f t="shared" si="33"/>
        <v>-0.10379292777185661</v>
      </c>
    </row>
    <row r="692" spans="1:25" x14ac:dyDescent="0.25">
      <c r="A692" s="29">
        <v>43004</v>
      </c>
      <c r="B692" s="30">
        <v>0.06</v>
      </c>
      <c r="C692" s="30">
        <v>0.13</v>
      </c>
      <c r="D692" s="30">
        <v>-0.1</v>
      </c>
      <c r="E692" s="30">
        <v>0.23</v>
      </c>
      <c r="F692" s="30">
        <v>-0.15</v>
      </c>
      <c r="G692" s="30">
        <v>0.28999999999999998</v>
      </c>
      <c r="H692" s="30">
        <v>-0.11</v>
      </c>
      <c r="K692" s="28">
        <f t="shared" si="31"/>
        <v>0.23</v>
      </c>
      <c r="L692" s="28">
        <v>1</v>
      </c>
      <c r="M692" s="28">
        <f t="shared" si="32"/>
        <v>0.06</v>
      </c>
      <c r="N692" s="28">
        <f t="shared" si="32"/>
        <v>0.13</v>
      </c>
      <c r="O692" s="28">
        <f t="shared" si="32"/>
        <v>-0.1</v>
      </c>
      <c r="X692" s="28">
        <v>0.11105875745587168</v>
      </c>
      <c r="Y692" s="28">
        <f t="shared" si="33"/>
        <v>0.11894124254412833</v>
      </c>
    </row>
    <row r="693" spans="1:25" x14ac:dyDescent="0.25">
      <c r="A693" s="29">
        <v>43005</v>
      </c>
      <c r="B693" s="30">
        <v>0.39</v>
      </c>
      <c r="C693" s="30">
        <v>0.52</v>
      </c>
      <c r="D693" s="30">
        <v>0.28000000000000003</v>
      </c>
      <c r="E693" s="30">
        <v>0.79</v>
      </c>
      <c r="F693" s="30">
        <v>-0.1</v>
      </c>
      <c r="G693" s="30">
        <v>0.42</v>
      </c>
      <c r="H693" s="30">
        <v>0.08</v>
      </c>
      <c r="K693" s="28">
        <f t="shared" si="31"/>
        <v>0.79</v>
      </c>
      <c r="L693" s="28">
        <v>1</v>
      </c>
      <c r="M693" s="28">
        <f t="shared" si="32"/>
        <v>0.39</v>
      </c>
      <c r="N693" s="28">
        <f t="shared" si="32"/>
        <v>0.52</v>
      </c>
      <c r="O693" s="28">
        <f t="shared" si="32"/>
        <v>0.28000000000000003</v>
      </c>
      <c r="X693" s="28">
        <v>0.45965594853281361</v>
      </c>
      <c r="Y693" s="28">
        <f t="shared" si="33"/>
        <v>0.33034405146718643</v>
      </c>
    </row>
    <row r="694" spans="1:25" x14ac:dyDescent="0.25">
      <c r="A694" s="29">
        <v>43006</v>
      </c>
      <c r="B694" s="30">
        <v>0.12</v>
      </c>
      <c r="C694" s="30">
        <v>0.13</v>
      </c>
      <c r="D694" s="30">
        <v>0.14000000000000001</v>
      </c>
      <c r="E694" s="30">
        <v>0.28000000000000003</v>
      </c>
      <c r="F694" s="30">
        <v>0.15</v>
      </c>
      <c r="G694" s="30">
        <v>0.03</v>
      </c>
      <c r="H694" s="30">
        <v>0.2</v>
      </c>
      <c r="K694" s="28">
        <f t="shared" si="31"/>
        <v>0.28000000000000003</v>
      </c>
      <c r="L694" s="28">
        <v>1</v>
      </c>
      <c r="M694" s="28">
        <f t="shared" si="32"/>
        <v>0.12</v>
      </c>
      <c r="N694" s="28">
        <f t="shared" si="32"/>
        <v>0.13</v>
      </c>
      <c r="O694" s="28">
        <f t="shared" si="32"/>
        <v>0.14000000000000001</v>
      </c>
      <c r="X694" s="28">
        <v>0.11894128916234581</v>
      </c>
      <c r="Y694" s="28">
        <f t="shared" si="33"/>
        <v>0.16105871083765422</v>
      </c>
    </row>
    <row r="695" spans="1:25" x14ac:dyDescent="0.25">
      <c r="A695" s="29">
        <v>43007</v>
      </c>
      <c r="B695" s="30">
        <v>0.35</v>
      </c>
      <c r="C695" s="30">
        <v>0.42</v>
      </c>
      <c r="D695" s="30">
        <v>0.21</v>
      </c>
      <c r="E695" s="30">
        <v>0.45</v>
      </c>
      <c r="F695" s="30">
        <v>0.2</v>
      </c>
      <c r="G695" s="30">
        <v>0.23</v>
      </c>
      <c r="H695" s="30">
        <v>0.2</v>
      </c>
      <c r="K695" s="28">
        <f t="shared" si="31"/>
        <v>0.45</v>
      </c>
      <c r="L695" s="28">
        <v>1</v>
      </c>
      <c r="M695" s="28">
        <f t="shared" si="32"/>
        <v>0.35</v>
      </c>
      <c r="N695" s="28">
        <f t="shared" si="32"/>
        <v>0.42</v>
      </c>
      <c r="O695" s="28">
        <f t="shared" si="32"/>
        <v>0.21</v>
      </c>
      <c r="X695" s="28">
        <v>0.39516578216674481</v>
      </c>
      <c r="Y695" s="28">
        <f t="shared" si="33"/>
        <v>5.4834217833255205E-2</v>
      </c>
    </row>
    <row r="696" spans="1:25" x14ac:dyDescent="0.25">
      <c r="A696" s="29">
        <v>43010</v>
      </c>
      <c r="B696" s="30">
        <v>0.43</v>
      </c>
      <c r="C696" s="30">
        <v>0.26</v>
      </c>
      <c r="D696" s="30">
        <v>0.62</v>
      </c>
      <c r="E696" s="30">
        <v>0.33</v>
      </c>
      <c r="F696" s="30">
        <v>0.15</v>
      </c>
      <c r="G696" s="30">
        <v>0.52</v>
      </c>
      <c r="H696" s="30">
        <v>0.45</v>
      </c>
      <c r="K696" s="28">
        <f t="shared" si="31"/>
        <v>0.33</v>
      </c>
      <c r="L696" s="28">
        <v>1</v>
      </c>
      <c r="M696" s="28">
        <f t="shared" si="32"/>
        <v>0.43</v>
      </c>
      <c r="N696" s="28">
        <f t="shared" si="32"/>
        <v>0.26</v>
      </c>
      <c r="O696" s="28">
        <f t="shared" si="32"/>
        <v>0.62</v>
      </c>
      <c r="X696" s="28">
        <v>0.31770471061006489</v>
      </c>
      <c r="Y696" s="28">
        <f t="shared" si="33"/>
        <v>1.2295289389935127E-2</v>
      </c>
    </row>
    <row r="697" spans="1:25" x14ac:dyDescent="0.25">
      <c r="A697" s="29">
        <v>43011</v>
      </c>
      <c r="B697" s="30">
        <v>0.21</v>
      </c>
      <c r="C697" s="30">
        <v>0.23</v>
      </c>
      <c r="D697" s="30">
        <v>0.24</v>
      </c>
      <c r="E697" s="30">
        <v>0.22</v>
      </c>
      <c r="F697" s="30">
        <v>-0.1</v>
      </c>
      <c r="G697" s="30">
        <v>-0.03</v>
      </c>
      <c r="H697" s="30">
        <v>0.14000000000000001</v>
      </c>
      <c r="K697" s="28">
        <f t="shared" si="31"/>
        <v>0.22</v>
      </c>
      <c r="L697" s="28">
        <v>1</v>
      </c>
      <c r="M697" s="28">
        <f t="shared" si="32"/>
        <v>0.21</v>
      </c>
      <c r="N697" s="28">
        <f t="shared" si="32"/>
        <v>0.23</v>
      </c>
      <c r="O697" s="28">
        <f t="shared" si="32"/>
        <v>0.24</v>
      </c>
      <c r="X697" s="28">
        <v>0.21142375325961862</v>
      </c>
      <c r="Y697" s="28">
        <f t="shared" si="33"/>
        <v>8.5762467403813769E-3</v>
      </c>
    </row>
    <row r="698" spans="1:25" x14ac:dyDescent="0.25">
      <c r="A698" s="29">
        <v>43012</v>
      </c>
      <c r="B698" s="30">
        <v>0.12</v>
      </c>
      <c r="C698" s="30">
        <v>0.13</v>
      </c>
      <c r="D698" s="30">
        <v>0.14000000000000001</v>
      </c>
      <c r="E698" s="30">
        <v>0.06</v>
      </c>
      <c r="F698" s="30">
        <v>0.35</v>
      </c>
      <c r="G698" s="30">
        <v>0.16</v>
      </c>
      <c r="H698" s="30">
        <v>0.14000000000000001</v>
      </c>
      <c r="K698" s="28">
        <f t="shared" si="31"/>
        <v>0.06</v>
      </c>
      <c r="L698" s="28">
        <v>1</v>
      </c>
      <c r="M698" s="28">
        <f t="shared" si="32"/>
        <v>0.12</v>
      </c>
      <c r="N698" s="28">
        <f t="shared" si="32"/>
        <v>0.13</v>
      </c>
      <c r="O698" s="28">
        <f t="shared" si="32"/>
        <v>0.14000000000000001</v>
      </c>
      <c r="X698" s="28">
        <v>0.11894128916234581</v>
      </c>
      <c r="Y698" s="28">
        <f t="shared" si="33"/>
        <v>-5.8941289162345811E-2</v>
      </c>
    </row>
    <row r="699" spans="1:25" x14ac:dyDescent="0.25">
      <c r="A699" s="29">
        <v>43013</v>
      </c>
      <c r="B699" s="30">
        <v>0.59</v>
      </c>
      <c r="C699" s="30">
        <v>0.67</v>
      </c>
      <c r="D699" s="30">
        <v>0.51</v>
      </c>
      <c r="E699" s="30">
        <v>0.55000000000000004</v>
      </c>
      <c r="F699" s="30">
        <v>0.1</v>
      </c>
      <c r="G699" s="30">
        <v>0.35</v>
      </c>
      <c r="H699" s="30">
        <v>0.33</v>
      </c>
      <c r="K699" s="28">
        <f t="shared" si="31"/>
        <v>0.55000000000000004</v>
      </c>
      <c r="L699" s="28">
        <v>1</v>
      </c>
      <c r="M699" s="28">
        <f t="shared" si="32"/>
        <v>0.59</v>
      </c>
      <c r="N699" s="28">
        <f t="shared" si="32"/>
        <v>0.67</v>
      </c>
      <c r="O699" s="28">
        <f t="shared" si="32"/>
        <v>0.51</v>
      </c>
      <c r="X699" s="28">
        <v>0.62960278247237722</v>
      </c>
      <c r="Y699" s="28">
        <f t="shared" si="33"/>
        <v>-7.9602782472377176E-2</v>
      </c>
    </row>
    <row r="700" spans="1:25" x14ac:dyDescent="0.25">
      <c r="A700" s="29">
        <v>43014</v>
      </c>
      <c r="B700" s="30">
        <v>-0.11</v>
      </c>
      <c r="C700" s="30">
        <v>0.03</v>
      </c>
      <c r="D700" s="30">
        <v>-0.34</v>
      </c>
      <c r="E700" s="30">
        <v>0.05</v>
      </c>
      <c r="F700" s="30">
        <v>-0.2</v>
      </c>
      <c r="G700" s="30">
        <v>-0.45</v>
      </c>
      <c r="H700" s="30">
        <v>-0.08</v>
      </c>
      <c r="K700" s="28">
        <f t="shared" si="31"/>
        <v>0.05</v>
      </c>
      <c r="L700" s="28">
        <v>1</v>
      </c>
      <c r="M700" s="28">
        <f t="shared" si="32"/>
        <v>-0.11</v>
      </c>
      <c r="N700" s="28">
        <f t="shared" si="32"/>
        <v>0.03</v>
      </c>
      <c r="O700" s="28">
        <f t="shared" si="32"/>
        <v>-0.34</v>
      </c>
      <c r="X700" s="28">
        <v>-1.4617477361674097E-2</v>
      </c>
      <c r="Y700" s="28">
        <f t="shared" si="33"/>
        <v>6.46174773616741E-2</v>
      </c>
    </row>
    <row r="701" spans="1:25" x14ac:dyDescent="0.25">
      <c r="A701" s="29">
        <v>43017</v>
      </c>
      <c r="B701" s="30">
        <v>-0.17</v>
      </c>
      <c r="C701" s="30">
        <v>-0.03</v>
      </c>
      <c r="D701" s="30">
        <v>-0.34</v>
      </c>
      <c r="E701" s="30">
        <v>-0.16</v>
      </c>
      <c r="F701" s="30">
        <v>-0.25</v>
      </c>
      <c r="G701" s="30">
        <v>-0.55000000000000004</v>
      </c>
      <c r="H701" s="30">
        <v>-0.03</v>
      </c>
      <c r="K701" s="28">
        <f t="shared" si="31"/>
        <v>-0.16</v>
      </c>
      <c r="L701" s="28">
        <v>1</v>
      </c>
      <c r="M701" s="28">
        <f t="shared" si="32"/>
        <v>-0.17</v>
      </c>
      <c r="N701" s="28">
        <f t="shared" si="32"/>
        <v>-0.03</v>
      </c>
      <c r="O701" s="28">
        <f t="shared" si="32"/>
        <v>-0.34</v>
      </c>
      <c r="X701" s="28">
        <v>-8.1480948931673097E-2</v>
      </c>
      <c r="Y701" s="28">
        <f t="shared" si="33"/>
        <v>-7.8519051068326906E-2</v>
      </c>
    </row>
    <row r="702" spans="1:25" x14ac:dyDescent="0.25">
      <c r="A702" s="29">
        <v>43018</v>
      </c>
      <c r="B702" s="30">
        <v>0.26</v>
      </c>
      <c r="C702" s="30">
        <v>0.1</v>
      </c>
      <c r="D702" s="30">
        <v>0.41</v>
      </c>
      <c r="E702" s="30">
        <v>0.11</v>
      </c>
      <c r="F702" s="30">
        <v>0.55000000000000004</v>
      </c>
      <c r="G702" s="30">
        <v>0.19</v>
      </c>
      <c r="H702" s="30">
        <v>0.5</v>
      </c>
      <c r="K702" s="28">
        <f t="shared" si="31"/>
        <v>0.11</v>
      </c>
      <c r="L702" s="28">
        <v>1</v>
      </c>
      <c r="M702" s="28">
        <f t="shared" si="32"/>
        <v>0.26</v>
      </c>
      <c r="N702" s="28">
        <f t="shared" si="32"/>
        <v>0.1</v>
      </c>
      <c r="O702" s="28">
        <f t="shared" si="32"/>
        <v>0.41</v>
      </c>
      <c r="X702" s="28">
        <v>0.15951188578146411</v>
      </c>
      <c r="Y702" s="28">
        <f t="shared" si="33"/>
        <v>-4.9511885781464107E-2</v>
      </c>
    </row>
    <row r="703" spans="1:25" x14ac:dyDescent="0.25">
      <c r="A703" s="29">
        <v>43019</v>
      </c>
      <c r="B703" s="30">
        <v>0.16</v>
      </c>
      <c r="C703" s="30">
        <v>0.32</v>
      </c>
      <c r="D703" s="30">
        <v>0.03</v>
      </c>
      <c r="E703" s="30">
        <v>0.16</v>
      </c>
      <c r="F703" s="30">
        <v>0.1</v>
      </c>
      <c r="G703" s="30">
        <v>-0.03</v>
      </c>
      <c r="H703" s="30">
        <v>0.11</v>
      </c>
      <c r="K703" s="28">
        <f t="shared" si="31"/>
        <v>0.16</v>
      </c>
      <c r="L703" s="28">
        <v>1</v>
      </c>
      <c r="M703" s="28">
        <f t="shared" si="32"/>
        <v>0.16</v>
      </c>
      <c r="N703" s="28">
        <f t="shared" si="32"/>
        <v>0.32</v>
      </c>
      <c r="O703" s="28">
        <f t="shared" si="32"/>
        <v>0.03</v>
      </c>
      <c r="X703" s="28">
        <v>0.24921913687872776</v>
      </c>
      <c r="Y703" s="28">
        <f t="shared" si="33"/>
        <v>-8.9219136878727762E-2</v>
      </c>
    </row>
    <row r="704" spans="1:25" x14ac:dyDescent="0.25">
      <c r="A704" s="29">
        <v>43020</v>
      </c>
      <c r="B704" s="30">
        <v>-0.15</v>
      </c>
      <c r="C704" s="30">
        <v>0.03</v>
      </c>
      <c r="D704" s="30">
        <v>-0.3</v>
      </c>
      <c r="E704" s="30">
        <v>-0.05</v>
      </c>
      <c r="F704" s="30">
        <v>0</v>
      </c>
      <c r="G704" s="30">
        <v>-0.06</v>
      </c>
      <c r="H704" s="30">
        <v>-0.06</v>
      </c>
      <c r="K704" s="28">
        <f t="shared" si="31"/>
        <v>-0.05</v>
      </c>
      <c r="L704" s="28">
        <v>1</v>
      </c>
      <c r="M704" s="28">
        <f t="shared" si="32"/>
        <v>-0.15</v>
      </c>
      <c r="N704" s="28">
        <f t="shared" si="32"/>
        <v>0.03</v>
      </c>
      <c r="O704" s="28">
        <f t="shared" si="32"/>
        <v>-0.3</v>
      </c>
      <c r="X704" s="28">
        <v>-4.5076641215961437E-2</v>
      </c>
      <c r="Y704" s="28">
        <f t="shared" si="33"/>
        <v>-4.9233587840385659E-3</v>
      </c>
    </row>
    <row r="705" spans="1:25" x14ac:dyDescent="0.25">
      <c r="A705" s="29">
        <v>43021</v>
      </c>
      <c r="B705" s="30">
        <v>0.12</v>
      </c>
      <c r="C705" s="30">
        <v>0.16</v>
      </c>
      <c r="D705" s="30">
        <v>0</v>
      </c>
      <c r="E705" s="30">
        <v>0.22</v>
      </c>
      <c r="F705" s="30">
        <v>0</v>
      </c>
      <c r="G705" s="30">
        <v>0.45</v>
      </c>
      <c r="H705" s="30">
        <v>-0.03</v>
      </c>
      <c r="K705" s="28">
        <f t="shared" si="31"/>
        <v>0.22</v>
      </c>
      <c r="L705" s="28">
        <v>1</v>
      </c>
      <c r="M705" s="28">
        <f t="shared" si="32"/>
        <v>0.12</v>
      </c>
      <c r="N705" s="28">
        <f t="shared" si="32"/>
        <v>0.16</v>
      </c>
      <c r="O705" s="28">
        <f t="shared" si="32"/>
        <v>0</v>
      </c>
      <c r="X705" s="28">
        <v>0.15095217336577205</v>
      </c>
      <c r="Y705" s="28">
        <f t="shared" si="33"/>
        <v>6.9047826634227955E-2</v>
      </c>
    </row>
    <row r="706" spans="1:25" x14ac:dyDescent="0.25">
      <c r="A706" s="29">
        <v>43024</v>
      </c>
      <c r="B706" s="30">
        <v>0.13</v>
      </c>
      <c r="C706" s="30">
        <v>0.22</v>
      </c>
      <c r="D706" s="30">
        <v>0.14000000000000001</v>
      </c>
      <c r="E706" s="30">
        <v>0.27</v>
      </c>
      <c r="F706" s="30">
        <v>0.2</v>
      </c>
      <c r="G706" s="30">
        <v>0.06</v>
      </c>
      <c r="H706" s="30">
        <v>0.08</v>
      </c>
      <c r="K706" s="28">
        <f t="shared" si="31"/>
        <v>0.27</v>
      </c>
      <c r="L706" s="28">
        <v>1</v>
      </c>
      <c r="M706" s="28">
        <f t="shared" si="32"/>
        <v>0.13</v>
      </c>
      <c r="N706" s="28">
        <f t="shared" si="32"/>
        <v>0.22</v>
      </c>
      <c r="O706" s="28">
        <f t="shared" si="32"/>
        <v>0.14000000000000001</v>
      </c>
      <c r="X706" s="28">
        <v>0.16839982589542482</v>
      </c>
      <c r="Y706" s="28">
        <f t="shared" si="33"/>
        <v>0.1016001741045752</v>
      </c>
    </row>
    <row r="707" spans="1:25" x14ac:dyDescent="0.25">
      <c r="A707" s="29">
        <v>43025</v>
      </c>
      <c r="B707" s="30">
        <v>7.0000000000000007E-2</v>
      </c>
      <c r="C707" s="30">
        <v>0.16</v>
      </c>
      <c r="D707" s="30">
        <v>-7.0000000000000007E-2</v>
      </c>
      <c r="E707" s="30">
        <v>0.22</v>
      </c>
      <c r="F707" s="30">
        <v>-0.1</v>
      </c>
      <c r="G707" s="30">
        <v>-0.16</v>
      </c>
      <c r="H707" s="30">
        <v>0.03</v>
      </c>
      <c r="K707" s="28">
        <f t="shared" ref="K707:K730" si="34">E707</f>
        <v>0.22</v>
      </c>
      <c r="L707" s="28">
        <v>1</v>
      </c>
      <c r="M707" s="28">
        <f t="shared" ref="M707:O730" si="35">B707</f>
        <v>7.0000000000000007E-2</v>
      </c>
      <c r="N707" s="28">
        <f t="shared" si="35"/>
        <v>0.16</v>
      </c>
      <c r="O707" s="28">
        <f t="shared" si="35"/>
        <v>-7.0000000000000007E-2</v>
      </c>
      <c r="X707" s="28">
        <v>0.12800070417789561</v>
      </c>
      <c r="Y707" s="28">
        <f t="shared" ref="Y707:Y730" si="36">K707-X707</f>
        <v>9.1999295822104393E-2</v>
      </c>
    </row>
    <row r="708" spans="1:25" x14ac:dyDescent="0.25">
      <c r="A708" s="29">
        <v>43026</v>
      </c>
      <c r="B708" s="30">
        <v>0.1</v>
      </c>
      <c r="C708" s="30">
        <v>0.09</v>
      </c>
      <c r="D708" s="30">
        <v>0.14000000000000001</v>
      </c>
      <c r="E708" s="30">
        <v>0.22</v>
      </c>
      <c r="F708" s="30">
        <v>-0.05</v>
      </c>
      <c r="G708" s="30">
        <v>0.13</v>
      </c>
      <c r="H708" s="30">
        <v>0.03</v>
      </c>
      <c r="K708" s="28">
        <f t="shared" si="34"/>
        <v>0.22</v>
      </c>
      <c r="L708" s="28">
        <v>1</v>
      </c>
      <c r="M708" s="28">
        <f t="shared" si="35"/>
        <v>0.1</v>
      </c>
      <c r="N708" s="28">
        <f t="shared" si="35"/>
        <v>0.09</v>
      </c>
      <c r="O708" s="28">
        <f t="shared" si="35"/>
        <v>0.14000000000000001</v>
      </c>
      <c r="X708" s="28">
        <v>8.7074809104493028E-2</v>
      </c>
      <c r="Y708" s="28">
        <f t="shared" si="36"/>
        <v>0.13292519089550697</v>
      </c>
    </row>
    <row r="709" spans="1:25" x14ac:dyDescent="0.25">
      <c r="A709" s="29">
        <v>43027</v>
      </c>
      <c r="B709" s="30">
        <v>0.03</v>
      </c>
      <c r="C709" s="30">
        <v>-0.16</v>
      </c>
      <c r="D709" s="30">
        <v>0.17</v>
      </c>
      <c r="E709" s="30">
        <v>0</v>
      </c>
      <c r="F709" s="30">
        <v>0.2</v>
      </c>
      <c r="G709" s="30">
        <v>0.1</v>
      </c>
      <c r="H709" s="30">
        <v>0.17</v>
      </c>
      <c r="K709" s="28">
        <f t="shared" si="34"/>
        <v>0</v>
      </c>
      <c r="L709" s="28">
        <v>1</v>
      </c>
      <c r="M709" s="28">
        <f t="shared" si="35"/>
        <v>0.03</v>
      </c>
      <c r="N709" s="28">
        <f t="shared" si="35"/>
        <v>-0.16</v>
      </c>
      <c r="O709" s="28">
        <f t="shared" si="35"/>
        <v>0.17</v>
      </c>
      <c r="X709" s="28">
        <v>-8.0921101612012991E-2</v>
      </c>
      <c r="Y709" s="28">
        <f t="shared" si="36"/>
        <v>8.0921101612012991E-2</v>
      </c>
    </row>
    <row r="710" spans="1:25" x14ac:dyDescent="0.25">
      <c r="A710" s="29">
        <v>43028</v>
      </c>
      <c r="B710" s="30">
        <v>0.52</v>
      </c>
      <c r="C710" s="30">
        <v>0.35</v>
      </c>
      <c r="D710" s="30">
        <v>0.61</v>
      </c>
      <c r="E710" s="30">
        <v>0.54</v>
      </c>
      <c r="F710" s="30">
        <v>0.25</v>
      </c>
      <c r="G710" s="30">
        <v>0.28999999999999998</v>
      </c>
      <c r="H710" s="30">
        <v>0.47</v>
      </c>
      <c r="K710" s="28">
        <f t="shared" si="34"/>
        <v>0.54</v>
      </c>
      <c r="L710" s="28">
        <v>1</v>
      </c>
      <c r="M710" s="28">
        <f t="shared" si="35"/>
        <v>0.52</v>
      </c>
      <c r="N710" s="28">
        <f t="shared" si="35"/>
        <v>0.35</v>
      </c>
      <c r="O710" s="28">
        <f t="shared" si="35"/>
        <v>0.61</v>
      </c>
      <c r="X710" s="28">
        <v>0.41926012510089533</v>
      </c>
      <c r="Y710" s="28">
        <f t="shared" si="36"/>
        <v>0.1207398748991047</v>
      </c>
    </row>
    <row r="711" spans="1:25" x14ac:dyDescent="0.25">
      <c r="A711" s="29">
        <v>43031</v>
      </c>
      <c r="B711" s="30">
        <v>-0.39</v>
      </c>
      <c r="C711" s="30">
        <v>-0.47</v>
      </c>
      <c r="D711" s="30">
        <v>-0.1</v>
      </c>
      <c r="E711" s="30">
        <v>-0.43</v>
      </c>
      <c r="F711" s="30">
        <v>-0.34</v>
      </c>
      <c r="G711" s="30">
        <v>-0.39</v>
      </c>
      <c r="H711" s="30">
        <v>-0.11</v>
      </c>
      <c r="K711" s="28">
        <f t="shared" si="34"/>
        <v>-0.43</v>
      </c>
      <c r="L711" s="28">
        <v>1</v>
      </c>
      <c r="M711" s="28">
        <f t="shared" si="35"/>
        <v>-0.39</v>
      </c>
      <c r="N711" s="28">
        <f t="shared" si="35"/>
        <v>-0.47</v>
      </c>
      <c r="O711" s="28">
        <f t="shared" si="35"/>
        <v>-0.1</v>
      </c>
      <c r="X711" s="28">
        <v>-0.46225720082801935</v>
      </c>
      <c r="Y711" s="28">
        <f t="shared" si="36"/>
        <v>3.2257200828019361E-2</v>
      </c>
    </row>
    <row r="712" spans="1:25" x14ac:dyDescent="0.25">
      <c r="A712" s="29">
        <v>43032</v>
      </c>
      <c r="B712" s="30">
        <v>0.18</v>
      </c>
      <c r="C712" s="30">
        <v>0.03</v>
      </c>
      <c r="D712" s="30">
        <v>0.2</v>
      </c>
      <c r="E712" s="30">
        <v>0.27</v>
      </c>
      <c r="F712" s="30">
        <v>0.05</v>
      </c>
      <c r="G712" s="30">
        <v>0.23</v>
      </c>
      <c r="H712" s="30">
        <v>0.16</v>
      </c>
      <c r="K712" s="28">
        <f t="shared" si="34"/>
        <v>0.27</v>
      </c>
      <c r="L712" s="28">
        <v>1</v>
      </c>
      <c r="M712" s="28">
        <f t="shared" si="35"/>
        <v>0.18</v>
      </c>
      <c r="N712" s="28">
        <f t="shared" si="35"/>
        <v>0.03</v>
      </c>
      <c r="O712" s="28">
        <f t="shared" si="35"/>
        <v>0.2</v>
      </c>
      <c r="X712" s="28">
        <v>0.10161426830786176</v>
      </c>
      <c r="Y712" s="28">
        <f t="shared" si="36"/>
        <v>0.16838573169213827</v>
      </c>
    </row>
    <row r="713" spans="1:25" x14ac:dyDescent="0.25">
      <c r="A713" s="29">
        <v>43033</v>
      </c>
      <c r="B713" s="30">
        <v>-0.5</v>
      </c>
      <c r="C713" s="30">
        <v>-0.38</v>
      </c>
      <c r="D713" s="30">
        <v>-0.5</v>
      </c>
      <c r="E713" s="30">
        <v>-0.43</v>
      </c>
      <c r="F713" s="30">
        <v>-0.49</v>
      </c>
      <c r="G713" s="30">
        <v>-0.61</v>
      </c>
      <c r="H713" s="30">
        <v>-0.52</v>
      </c>
      <c r="K713" s="28">
        <f t="shared" si="34"/>
        <v>-0.43</v>
      </c>
      <c r="L713" s="28">
        <v>1</v>
      </c>
      <c r="M713" s="28">
        <f t="shared" si="35"/>
        <v>-0.5</v>
      </c>
      <c r="N713" s="28">
        <f t="shared" si="35"/>
        <v>-0.38</v>
      </c>
      <c r="O713" s="28">
        <f t="shared" si="35"/>
        <v>-0.5</v>
      </c>
      <c r="X713" s="28">
        <v>-0.43864538459454383</v>
      </c>
      <c r="Y713" s="28">
        <f t="shared" si="36"/>
        <v>8.6453845945438368E-3</v>
      </c>
    </row>
    <row r="714" spans="1:25" x14ac:dyDescent="0.25">
      <c r="A714" s="29">
        <v>43034</v>
      </c>
      <c r="B714" s="30">
        <v>0.13</v>
      </c>
      <c r="C714" s="30">
        <v>0.1</v>
      </c>
      <c r="D714" s="30">
        <v>0.17</v>
      </c>
      <c r="E714" s="28">
        <v>0</v>
      </c>
      <c r="F714" s="28">
        <v>0</v>
      </c>
      <c r="G714" s="28">
        <v>0</v>
      </c>
      <c r="H714" s="28">
        <v>0</v>
      </c>
      <c r="K714" s="28">
        <f t="shared" si="34"/>
        <v>0</v>
      </c>
      <c r="L714" s="28">
        <v>1</v>
      </c>
      <c r="M714" s="28">
        <f t="shared" si="35"/>
        <v>0.13</v>
      </c>
      <c r="N714" s="28">
        <f t="shared" si="35"/>
        <v>0.1</v>
      </c>
      <c r="O714" s="28">
        <f t="shared" si="35"/>
        <v>0.17</v>
      </c>
      <c r="X714" s="28">
        <v>0.10714726728081037</v>
      </c>
      <c r="Y714" s="28">
        <f t="shared" si="36"/>
        <v>-0.10714726728081037</v>
      </c>
    </row>
    <row r="715" spans="1:25" x14ac:dyDescent="0.25">
      <c r="A715" s="29">
        <v>43035</v>
      </c>
      <c r="B715" s="30">
        <v>0.82</v>
      </c>
      <c r="C715" s="30">
        <v>1.49</v>
      </c>
      <c r="D715" s="30">
        <v>-0.2</v>
      </c>
      <c r="E715" s="30">
        <v>1.58</v>
      </c>
      <c r="F715" s="30">
        <v>0.35</v>
      </c>
      <c r="G715" s="30">
        <v>0.32</v>
      </c>
      <c r="H715" s="30">
        <v>0.5</v>
      </c>
      <c r="K715" s="28">
        <f t="shared" si="34"/>
        <v>1.58</v>
      </c>
      <c r="L715" s="28">
        <v>1</v>
      </c>
      <c r="M715" s="28">
        <f t="shared" si="35"/>
        <v>0.82</v>
      </c>
      <c r="N715" s="28">
        <f t="shared" si="35"/>
        <v>1.49</v>
      </c>
      <c r="O715" s="28">
        <f t="shared" si="35"/>
        <v>-0.2</v>
      </c>
      <c r="X715" s="28">
        <v>1.2579578214031051</v>
      </c>
      <c r="Y715" s="28">
        <f t="shared" si="36"/>
        <v>0.32204217859689499</v>
      </c>
    </row>
    <row r="716" spans="1:25" x14ac:dyDescent="0.25">
      <c r="A716" s="29">
        <v>43038</v>
      </c>
      <c r="B716" s="30">
        <v>-0.37</v>
      </c>
      <c r="C716" s="30">
        <v>-0.16</v>
      </c>
      <c r="D716" s="30">
        <v>-0.37</v>
      </c>
      <c r="E716" s="30">
        <v>-0.16</v>
      </c>
      <c r="F716" s="30">
        <v>-0.45</v>
      </c>
      <c r="G716" s="30">
        <v>-0.28999999999999998</v>
      </c>
      <c r="H716" s="30">
        <v>-0.55000000000000004</v>
      </c>
      <c r="K716" s="28">
        <f t="shared" si="34"/>
        <v>-0.16</v>
      </c>
      <c r="L716" s="28">
        <v>1</v>
      </c>
      <c r="M716" s="28">
        <f t="shared" si="35"/>
        <v>-0.37</v>
      </c>
      <c r="N716" s="28">
        <f t="shared" si="35"/>
        <v>-0.16</v>
      </c>
      <c r="O716" s="28">
        <f t="shared" si="35"/>
        <v>-0.37</v>
      </c>
      <c r="X716" s="28">
        <v>-0.26705326938668816</v>
      </c>
      <c r="Y716" s="28">
        <f t="shared" si="36"/>
        <v>0.10705326938668816</v>
      </c>
    </row>
    <row r="717" spans="1:25" x14ac:dyDescent="0.25">
      <c r="A717" s="29">
        <v>43039</v>
      </c>
      <c r="B717" s="30">
        <v>0.16</v>
      </c>
      <c r="C717" s="30">
        <v>0.13</v>
      </c>
      <c r="D717" s="30">
        <v>0.14000000000000001</v>
      </c>
      <c r="E717" s="30">
        <v>0.32</v>
      </c>
      <c r="F717" s="30">
        <v>0.3</v>
      </c>
      <c r="G717" s="30">
        <v>0.16</v>
      </c>
      <c r="H717" s="30">
        <v>0.03</v>
      </c>
      <c r="K717" s="28">
        <f t="shared" si="34"/>
        <v>0.32</v>
      </c>
      <c r="L717" s="28">
        <v>1</v>
      </c>
      <c r="M717" s="28">
        <f t="shared" si="35"/>
        <v>0.16</v>
      </c>
      <c r="N717" s="28">
        <f t="shared" si="35"/>
        <v>0.13</v>
      </c>
      <c r="O717" s="28">
        <f t="shared" si="35"/>
        <v>0.14000000000000001</v>
      </c>
      <c r="X717" s="28">
        <v>0.14435962447330558</v>
      </c>
      <c r="Y717" s="28">
        <f t="shared" si="36"/>
        <v>0.17564037552669443</v>
      </c>
    </row>
    <row r="718" spans="1:25" x14ac:dyDescent="0.25">
      <c r="A718" s="29">
        <v>43040</v>
      </c>
      <c r="B718" s="30">
        <v>0.13</v>
      </c>
      <c r="C718" s="30">
        <v>0.03</v>
      </c>
      <c r="D718" s="30">
        <v>0.27</v>
      </c>
      <c r="E718" s="30">
        <v>0.05</v>
      </c>
      <c r="F718" s="30">
        <v>0</v>
      </c>
      <c r="G718" s="30">
        <v>0.06</v>
      </c>
      <c r="H718" s="30">
        <v>0.33</v>
      </c>
      <c r="K718" s="28">
        <f t="shared" si="34"/>
        <v>0.05</v>
      </c>
      <c r="L718" s="28">
        <v>1</v>
      </c>
      <c r="M718" s="28">
        <f t="shared" si="35"/>
        <v>0.13</v>
      </c>
      <c r="N718" s="28">
        <f t="shared" si="35"/>
        <v>0.03</v>
      </c>
      <c r="O718" s="28">
        <f t="shared" si="35"/>
        <v>0.27</v>
      </c>
      <c r="X718" s="28">
        <v>6.1019899218338815E-2</v>
      </c>
      <c r="Y718" s="28">
        <f t="shared" si="36"/>
        <v>-1.1019899218338812E-2</v>
      </c>
    </row>
    <row r="719" spans="1:25" x14ac:dyDescent="0.25">
      <c r="A719" s="29">
        <v>43041</v>
      </c>
      <c r="B719" s="30">
        <v>0.04</v>
      </c>
      <c r="C719" s="30">
        <v>0.06</v>
      </c>
      <c r="D719" s="30">
        <v>7.0000000000000007E-2</v>
      </c>
      <c r="E719" s="30">
        <v>-0.11</v>
      </c>
      <c r="F719" s="30">
        <v>-0.15</v>
      </c>
      <c r="G719" s="30">
        <v>0.28999999999999998</v>
      </c>
      <c r="H719" s="30">
        <v>0.25</v>
      </c>
      <c r="K719" s="28">
        <f t="shared" si="34"/>
        <v>-0.11</v>
      </c>
      <c r="L719" s="28">
        <v>1</v>
      </c>
      <c r="M719" s="28">
        <f t="shared" si="35"/>
        <v>0.04</v>
      </c>
      <c r="N719" s="28">
        <f t="shared" si="35"/>
        <v>0.06</v>
      </c>
      <c r="O719" s="28">
        <f t="shared" si="35"/>
        <v>7.0000000000000007E-2</v>
      </c>
      <c r="X719" s="28">
        <v>4.3400771787096962E-2</v>
      </c>
      <c r="Y719" s="28">
        <f t="shared" si="36"/>
        <v>-0.15340077178709696</v>
      </c>
    </row>
    <row r="720" spans="1:25" x14ac:dyDescent="0.25">
      <c r="A720" s="29">
        <v>43042</v>
      </c>
      <c r="B720" s="30">
        <v>0.33</v>
      </c>
      <c r="C720" s="30">
        <v>0.5</v>
      </c>
      <c r="D720" s="30">
        <v>-7.0000000000000007E-2</v>
      </c>
      <c r="E720" s="30">
        <v>0.53</v>
      </c>
      <c r="F720" s="30">
        <v>0</v>
      </c>
      <c r="G720" s="30">
        <v>0.1</v>
      </c>
      <c r="H720" s="30">
        <v>0.08</v>
      </c>
      <c r="K720" s="28">
        <f t="shared" si="34"/>
        <v>0.53</v>
      </c>
      <c r="L720" s="28">
        <v>1</v>
      </c>
      <c r="M720" s="28">
        <f t="shared" si="35"/>
        <v>0.33</v>
      </c>
      <c r="N720" s="28">
        <f t="shared" si="35"/>
        <v>0.5</v>
      </c>
      <c r="O720" s="28">
        <f t="shared" si="35"/>
        <v>-7.0000000000000007E-2</v>
      </c>
      <c r="X720" s="28">
        <v>0.45605703911930384</v>
      </c>
      <c r="Y720" s="28">
        <f t="shared" si="36"/>
        <v>7.3942960880696185E-2</v>
      </c>
    </row>
    <row r="721" spans="1:25" x14ac:dyDescent="0.25">
      <c r="A721" s="29">
        <v>43045</v>
      </c>
      <c r="B721" s="30">
        <v>0.15</v>
      </c>
      <c r="C721" s="30">
        <v>0.4</v>
      </c>
      <c r="D721" s="30">
        <v>0</v>
      </c>
      <c r="E721" s="30">
        <v>0.16</v>
      </c>
      <c r="F721" s="30">
        <v>-0.4</v>
      </c>
      <c r="G721" s="30">
        <v>0.68</v>
      </c>
      <c r="H721" s="30">
        <v>-0.03</v>
      </c>
      <c r="K721" s="28">
        <f t="shared" si="34"/>
        <v>0.16</v>
      </c>
      <c r="L721" s="28">
        <v>1</v>
      </c>
      <c r="M721" s="28">
        <f t="shared" si="35"/>
        <v>0.15</v>
      </c>
      <c r="N721" s="28">
        <f t="shared" si="35"/>
        <v>0.4</v>
      </c>
      <c r="O721" s="28">
        <f t="shared" si="35"/>
        <v>0</v>
      </c>
      <c r="X721" s="28">
        <v>0.2849597992632294</v>
      </c>
      <c r="Y721" s="28">
        <f t="shared" si="36"/>
        <v>-0.12495979926322939</v>
      </c>
    </row>
    <row r="722" spans="1:25" x14ac:dyDescent="0.25">
      <c r="A722" s="29">
        <v>43046</v>
      </c>
      <c r="B722" s="30">
        <v>-7.0000000000000007E-2</v>
      </c>
      <c r="C722" s="30">
        <v>0.03</v>
      </c>
      <c r="D722" s="30">
        <v>-0.24</v>
      </c>
      <c r="E722" s="30">
        <v>0.16</v>
      </c>
      <c r="F722" s="30">
        <v>0</v>
      </c>
      <c r="G722" s="30">
        <v>-0.38</v>
      </c>
      <c r="H722" s="30">
        <v>-0.05</v>
      </c>
      <c r="K722" s="28">
        <f t="shared" si="34"/>
        <v>0.16</v>
      </c>
      <c r="L722" s="28">
        <v>1</v>
      </c>
      <c r="M722" s="28">
        <f t="shared" si="35"/>
        <v>-7.0000000000000007E-2</v>
      </c>
      <c r="N722" s="28">
        <f t="shared" si="35"/>
        <v>0.03</v>
      </c>
      <c r="O722" s="28">
        <f t="shared" si="35"/>
        <v>-0.24</v>
      </c>
      <c r="X722" s="28">
        <v>-1.8012134090333067E-3</v>
      </c>
      <c r="Y722" s="28">
        <f t="shared" si="36"/>
        <v>0.16180121340903331</v>
      </c>
    </row>
    <row r="723" spans="1:25" x14ac:dyDescent="0.25">
      <c r="A723" s="29">
        <v>43047</v>
      </c>
      <c r="B723" s="30">
        <v>0.17</v>
      </c>
      <c r="C723" s="30">
        <v>0.25</v>
      </c>
      <c r="D723" s="30">
        <v>-7.0000000000000007E-2</v>
      </c>
      <c r="E723" s="30">
        <v>0.42</v>
      </c>
      <c r="F723" s="30">
        <v>0.2</v>
      </c>
      <c r="G723" s="30">
        <v>0.19</v>
      </c>
      <c r="H723" s="30">
        <v>0.11</v>
      </c>
      <c r="K723" s="28">
        <f t="shared" si="34"/>
        <v>0.42</v>
      </c>
      <c r="L723" s="28">
        <v>1</v>
      </c>
      <c r="M723" s="28">
        <f t="shared" si="35"/>
        <v>0.17</v>
      </c>
      <c r="N723" s="28">
        <f t="shared" si="35"/>
        <v>0.25</v>
      </c>
      <c r="O723" s="28">
        <f t="shared" si="35"/>
        <v>-7.0000000000000007E-2</v>
      </c>
      <c r="X723" s="28">
        <v>0.23465049536063406</v>
      </c>
      <c r="Y723" s="28">
        <f t="shared" si="36"/>
        <v>0.18534950463936592</v>
      </c>
    </row>
    <row r="724" spans="1:25" x14ac:dyDescent="0.25">
      <c r="A724" s="29">
        <v>43048</v>
      </c>
      <c r="B724" s="30">
        <v>-0.36</v>
      </c>
      <c r="C724" s="30">
        <v>-0.46</v>
      </c>
      <c r="D724" s="30">
        <v>-0.1</v>
      </c>
      <c r="E724" s="30">
        <v>-0.47</v>
      </c>
      <c r="F724" s="30">
        <v>-0.3</v>
      </c>
      <c r="G724" s="30">
        <v>0.28999999999999998</v>
      </c>
      <c r="H724" s="30">
        <v>-0.36</v>
      </c>
      <c r="K724" s="28">
        <f t="shared" si="34"/>
        <v>-0.47</v>
      </c>
      <c r="L724" s="28">
        <v>1</v>
      </c>
      <c r="M724" s="28">
        <f t="shared" si="35"/>
        <v>-0.36</v>
      </c>
      <c r="N724" s="28">
        <f t="shared" si="35"/>
        <v>-0.46</v>
      </c>
      <c r="O724" s="28">
        <f t="shared" si="35"/>
        <v>-0.1</v>
      </c>
      <c r="X724" s="28">
        <v>-0.43840412124420636</v>
      </c>
      <c r="Y724" s="28">
        <f t="shared" si="36"/>
        <v>-3.1595878755793616E-2</v>
      </c>
    </row>
    <row r="725" spans="1:25" x14ac:dyDescent="0.25">
      <c r="A725" s="29">
        <v>43049</v>
      </c>
      <c r="B725" s="30">
        <v>-0.03</v>
      </c>
      <c r="C725" s="30">
        <v>0.03</v>
      </c>
      <c r="D725" s="30">
        <v>-0.03</v>
      </c>
      <c r="E725" s="30">
        <v>0.05</v>
      </c>
      <c r="F725" s="30">
        <v>0.1</v>
      </c>
      <c r="G725" s="30">
        <v>-0.06</v>
      </c>
      <c r="H725" s="30">
        <v>-0.16</v>
      </c>
      <c r="K725" s="28">
        <f t="shared" si="34"/>
        <v>0.05</v>
      </c>
      <c r="L725" s="28">
        <v>1</v>
      </c>
      <c r="M725" s="28">
        <f t="shared" si="35"/>
        <v>-0.03</v>
      </c>
      <c r="N725" s="28">
        <f t="shared" si="35"/>
        <v>0.03</v>
      </c>
      <c r="O725" s="28">
        <f t="shared" si="35"/>
        <v>-0.03</v>
      </c>
      <c r="X725" s="28">
        <v>-2.8472279505433406E-3</v>
      </c>
      <c r="Y725" s="28">
        <f t="shared" si="36"/>
        <v>5.2847227950543342E-2</v>
      </c>
    </row>
    <row r="726" spans="1:25" x14ac:dyDescent="0.25">
      <c r="A726" s="29">
        <v>43052</v>
      </c>
      <c r="B726" s="30">
        <v>0.09</v>
      </c>
      <c r="C726" s="30">
        <v>0.12</v>
      </c>
      <c r="D726" s="30">
        <v>0.03</v>
      </c>
      <c r="E726" s="30">
        <v>0.11</v>
      </c>
      <c r="F726" s="30">
        <v>0.2</v>
      </c>
      <c r="G726" s="30">
        <v>0.19</v>
      </c>
      <c r="H726" s="30">
        <v>0.08</v>
      </c>
      <c r="K726" s="28">
        <f t="shared" si="34"/>
        <v>0.11</v>
      </c>
      <c r="L726" s="28">
        <v>1</v>
      </c>
      <c r="M726" s="28">
        <f t="shared" si="35"/>
        <v>0.09</v>
      </c>
      <c r="N726" s="28">
        <f t="shared" si="35"/>
        <v>0.12</v>
      </c>
      <c r="O726" s="28">
        <f t="shared" si="35"/>
        <v>0.03</v>
      </c>
      <c r="X726" s="28">
        <v>0.10895048807268361</v>
      </c>
      <c r="Y726" s="28">
        <f t="shared" si="36"/>
        <v>1.0495119273163933E-3</v>
      </c>
    </row>
    <row r="727" spans="1:25" x14ac:dyDescent="0.25">
      <c r="A727" s="29">
        <v>43053</v>
      </c>
      <c r="B727" s="30">
        <v>-0.23</v>
      </c>
      <c r="C727" s="30">
        <v>-0.22</v>
      </c>
      <c r="D727" s="30">
        <v>-0.27</v>
      </c>
      <c r="E727" s="30">
        <v>-0.05</v>
      </c>
      <c r="F727" s="30">
        <v>0.25</v>
      </c>
      <c r="G727" s="30">
        <v>-0.22</v>
      </c>
      <c r="H727" s="30">
        <v>-0.08</v>
      </c>
      <c r="K727" s="28">
        <f t="shared" si="34"/>
        <v>-0.05</v>
      </c>
      <c r="L727" s="28">
        <v>1</v>
      </c>
      <c r="M727" s="28">
        <f t="shared" si="35"/>
        <v>-0.23</v>
      </c>
      <c r="N727" s="28">
        <f t="shared" si="35"/>
        <v>-0.22</v>
      </c>
      <c r="O727" s="28">
        <f t="shared" si="35"/>
        <v>-0.27</v>
      </c>
      <c r="X727" s="28">
        <v>-0.21942713576020736</v>
      </c>
      <c r="Y727" s="28">
        <f t="shared" si="36"/>
        <v>0.16942713576020735</v>
      </c>
    </row>
    <row r="728" spans="1:25" x14ac:dyDescent="0.25">
      <c r="A728" s="29">
        <v>43054</v>
      </c>
      <c r="B728" s="30">
        <v>-0.5</v>
      </c>
      <c r="C728" s="30">
        <v>-0.65</v>
      </c>
      <c r="D728" s="30">
        <v>-0.34</v>
      </c>
      <c r="E728" s="30">
        <v>-0.69</v>
      </c>
      <c r="F728" s="30">
        <v>-0.74</v>
      </c>
      <c r="G728" s="30">
        <v>-0.51</v>
      </c>
      <c r="H728" s="30">
        <v>-0.47</v>
      </c>
      <c r="K728" s="28">
        <f t="shared" si="34"/>
        <v>-0.69</v>
      </c>
      <c r="L728" s="28">
        <v>1</v>
      </c>
      <c r="M728" s="28">
        <f t="shared" si="35"/>
        <v>-0.5</v>
      </c>
      <c r="N728" s="28">
        <f t="shared" si="35"/>
        <v>-0.65</v>
      </c>
      <c r="O728" s="28">
        <f t="shared" si="35"/>
        <v>-0.34</v>
      </c>
      <c r="X728" s="28">
        <v>-0.58812055748387138</v>
      </c>
      <c r="Y728" s="28">
        <f t="shared" si="36"/>
        <v>-0.10187944251612857</v>
      </c>
    </row>
    <row r="729" spans="1:25" x14ac:dyDescent="0.25">
      <c r="A729" s="29">
        <v>43055</v>
      </c>
      <c r="B729" s="30">
        <v>0.85</v>
      </c>
      <c r="C729" s="30">
        <v>0.87</v>
      </c>
      <c r="D729" s="30">
        <v>0.75</v>
      </c>
      <c r="E729" s="30">
        <v>1.17</v>
      </c>
      <c r="F729" s="30">
        <v>0.3</v>
      </c>
      <c r="G729" s="30">
        <v>0.67</v>
      </c>
      <c r="H729" s="30">
        <v>0.66</v>
      </c>
      <c r="K729" s="28">
        <f t="shared" si="34"/>
        <v>1.17</v>
      </c>
      <c r="L729" s="28">
        <v>1</v>
      </c>
      <c r="M729" s="28">
        <f t="shared" si="35"/>
        <v>0.85</v>
      </c>
      <c r="N729" s="28">
        <f t="shared" si="35"/>
        <v>0.87</v>
      </c>
      <c r="O729" s="28">
        <f t="shared" si="35"/>
        <v>0.75</v>
      </c>
      <c r="X729" s="28">
        <v>0.86036355274551468</v>
      </c>
      <c r="Y729" s="28">
        <f t="shared" si="36"/>
        <v>0.30963644725448525</v>
      </c>
    </row>
    <row r="730" spans="1:25" x14ac:dyDescent="0.25">
      <c r="A730" s="29">
        <v>43056</v>
      </c>
      <c r="B730" s="30">
        <v>-0.28999999999999998</v>
      </c>
      <c r="C730" s="30">
        <v>-0.34</v>
      </c>
      <c r="D730" s="30">
        <v>-0.14000000000000001</v>
      </c>
      <c r="E730" s="30">
        <v>-0.47</v>
      </c>
      <c r="F730" s="30">
        <v>0</v>
      </c>
      <c r="G730" s="30">
        <v>0.22</v>
      </c>
      <c r="H730" s="30">
        <v>-0.22</v>
      </c>
      <c r="K730" s="28">
        <f t="shared" si="34"/>
        <v>-0.47</v>
      </c>
      <c r="L730" s="28">
        <v>1</v>
      </c>
      <c r="M730" s="28">
        <f t="shared" si="35"/>
        <v>-0.28999999999999998</v>
      </c>
      <c r="N730" s="28">
        <f t="shared" si="35"/>
        <v>-0.34</v>
      </c>
      <c r="O730" s="28">
        <f t="shared" si="35"/>
        <v>-0.14000000000000001</v>
      </c>
      <c r="X730" s="28">
        <v>-0.33140926869958037</v>
      </c>
      <c r="Y730" s="28">
        <f t="shared" si="36"/>
        <v>-0.1385907313004196</v>
      </c>
    </row>
  </sheetData>
  <conditionalFormatting sqref="U2:U5">
    <cfRule type="cellIs" dxfId="0" priority="1" operator="between">
      <formula>-2</formula>
      <formula>2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11</vt:i4>
      </vt:variant>
    </vt:vector>
  </HeadingPairs>
  <TitlesOfParts>
    <vt:vector size="15" baseType="lpstr">
      <vt:lpstr>Q1</vt:lpstr>
      <vt:lpstr>Q2</vt:lpstr>
      <vt:lpstr>Q4</vt:lpstr>
      <vt:lpstr>Q5</vt:lpstr>
      <vt:lpstr>'Q1'!Area_de_impressao</vt:lpstr>
      <vt:lpstr>beta1</vt:lpstr>
      <vt:lpstr>beta2</vt:lpstr>
      <vt:lpstr>beta3</vt:lpstr>
      <vt:lpstr>beta4</vt:lpstr>
      <vt:lpstr>Lamb1</vt:lpstr>
      <vt:lpstr>Lamb2</vt:lpstr>
      <vt:lpstr>Omega</vt:lpstr>
      <vt:lpstr>P</vt:lpstr>
      <vt:lpstr>Q</vt:lpstr>
      <vt:lpstr>SSR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Tebaldi</dc:creator>
  <cp:lastModifiedBy>Tebaldi</cp:lastModifiedBy>
  <dcterms:created xsi:type="dcterms:W3CDTF">2018-10-02T19:35:12Z</dcterms:created>
  <dcterms:modified xsi:type="dcterms:W3CDTF">2018-10-15T22:54:45Z</dcterms:modified>
</cp:coreProperties>
</file>