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 1\"/>
    </mc:Choice>
  </mc:AlternateContent>
  <xr:revisionPtr revIDLastSave="0" documentId="13_ncr:1_{34D001DE-EAE6-4306-AFA8-6D61DC5AE6F6}" xr6:coauthVersionLast="37" xr6:coauthVersionMax="37" xr10:uidLastSave="{00000000-0000-0000-0000-000000000000}"/>
  <bookViews>
    <workbookView xWindow="0" yWindow="0" windowWidth="15345" windowHeight="4470" tabRatio="500" xr2:uid="{00000000-000D-0000-FFFF-FFFF00000000}"/>
  </bookViews>
  <sheets>
    <sheet name="Q6" sheetId="7" r:id="rId1"/>
    <sheet name="Sheet1" sheetId="1" r:id="rId2"/>
    <sheet name="Planilha1" sheetId="2" r:id="rId3"/>
    <sheet name="Q6-Dados" sheetId="3" r:id="rId4"/>
    <sheet name="Q6-Graf" sheetId="4" r:id="rId5"/>
    <sheet name="Q7-Dados" sheetId="5" r:id="rId6"/>
    <sheet name="Q7-Graf" sheetId="6" r:id="rId7"/>
  </sheets>
  <externalReferences>
    <externalReference r:id="rId8"/>
  </externalReferenc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I202" i="7"/>
  <c r="L202" i="7"/>
  <c r="K202" i="7"/>
  <c r="I201" i="7"/>
  <c r="L201" i="7"/>
  <c r="K201" i="7"/>
  <c r="I200" i="7"/>
  <c r="L200" i="7"/>
  <c r="K200" i="7"/>
  <c r="I199" i="7"/>
  <c r="L199" i="7"/>
  <c r="K199" i="7"/>
  <c r="I198" i="7"/>
  <c r="L198" i="7"/>
  <c r="K198" i="7"/>
  <c r="I197" i="7"/>
  <c r="L197" i="7"/>
  <c r="K197" i="7"/>
  <c r="I196" i="7"/>
  <c r="L196" i="7"/>
  <c r="K196" i="7"/>
  <c r="I195" i="7"/>
  <c r="L195" i="7"/>
  <c r="K195" i="7"/>
  <c r="I194" i="7"/>
  <c r="L194" i="7"/>
  <c r="K194" i="7"/>
  <c r="I193" i="7"/>
  <c r="L193" i="7"/>
  <c r="K193" i="7"/>
  <c r="I192" i="7"/>
  <c r="L192" i="7"/>
  <c r="K192" i="7"/>
  <c r="I191" i="7"/>
  <c r="L191" i="7"/>
  <c r="K191" i="7"/>
  <c r="I190" i="7"/>
  <c r="L190" i="7"/>
  <c r="K190" i="7"/>
  <c r="I189" i="7"/>
  <c r="L189" i="7"/>
  <c r="K189" i="7"/>
  <c r="I188" i="7"/>
  <c r="L188" i="7"/>
  <c r="K188" i="7"/>
  <c r="I187" i="7"/>
  <c r="L187" i="7"/>
  <c r="K187" i="7"/>
  <c r="I186" i="7"/>
  <c r="L186" i="7"/>
  <c r="K186" i="7"/>
  <c r="I185" i="7"/>
  <c r="L185" i="7"/>
  <c r="K185" i="7"/>
  <c r="I184" i="7"/>
  <c r="L184" i="7"/>
  <c r="K184" i="7"/>
  <c r="I183" i="7"/>
  <c r="L183" i="7"/>
  <c r="K183" i="7"/>
  <c r="I182" i="7"/>
  <c r="L182" i="7"/>
  <c r="K182" i="7"/>
  <c r="I181" i="7"/>
  <c r="L181" i="7"/>
  <c r="K181" i="7"/>
  <c r="I180" i="7"/>
  <c r="L180" i="7"/>
  <c r="K180" i="7"/>
  <c r="I179" i="7"/>
  <c r="L179" i="7"/>
  <c r="K179" i="7"/>
  <c r="I178" i="7"/>
  <c r="L178" i="7"/>
  <c r="K178" i="7"/>
  <c r="I177" i="7"/>
  <c r="L177" i="7"/>
  <c r="K177" i="7"/>
  <c r="I176" i="7"/>
  <c r="L176" i="7"/>
  <c r="K176" i="7"/>
  <c r="I175" i="7"/>
  <c r="L175" i="7"/>
  <c r="K175" i="7"/>
  <c r="I174" i="7"/>
  <c r="L174" i="7"/>
  <c r="K174" i="7"/>
  <c r="I173" i="7"/>
  <c r="L173" i="7"/>
  <c r="K173" i="7"/>
  <c r="I172" i="7"/>
  <c r="L172" i="7"/>
  <c r="K172" i="7"/>
  <c r="I171" i="7"/>
  <c r="L171" i="7"/>
  <c r="K171" i="7"/>
  <c r="I170" i="7"/>
  <c r="L170" i="7"/>
  <c r="K170" i="7"/>
  <c r="I169" i="7"/>
  <c r="L169" i="7"/>
  <c r="K169" i="7"/>
  <c r="I168" i="7"/>
  <c r="L168" i="7"/>
  <c r="K168" i="7"/>
  <c r="I167" i="7"/>
  <c r="L167" i="7"/>
  <c r="K167" i="7"/>
  <c r="I166" i="7"/>
  <c r="L166" i="7"/>
  <c r="K166" i="7"/>
  <c r="I165" i="7"/>
  <c r="L165" i="7"/>
  <c r="K165" i="7"/>
  <c r="I164" i="7"/>
  <c r="L164" i="7"/>
  <c r="K164" i="7"/>
  <c r="I163" i="7"/>
  <c r="L163" i="7"/>
  <c r="K163" i="7"/>
  <c r="I162" i="7"/>
  <c r="L162" i="7"/>
  <c r="K162" i="7"/>
  <c r="I161" i="7"/>
  <c r="L161" i="7"/>
  <c r="K161" i="7"/>
  <c r="I160" i="7"/>
  <c r="L160" i="7"/>
  <c r="K160" i="7"/>
  <c r="I159" i="7"/>
  <c r="L159" i="7"/>
  <c r="K159" i="7"/>
  <c r="I158" i="7"/>
  <c r="L158" i="7"/>
  <c r="K158" i="7"/>
  <c r="I157" i="7"/>
  <c r="L157" i="7"/>
  <c r="K157" i="7"/>
  <c r="I156" i="7"/>
  <c r="L156" i="7"/>
  <c r="K156" i="7"/>
  <c r="I155" i="7"/>
  <c r="L155" i="7"/>
  <c r="K155" i="7"/>
  <c r="I154" i="7"/>
  <c r="L154" i="7"/>
  <c r="K154" i="7"/>
  <c r="I153" i="7"/>
  <c r="L153" i="7"/>
  <c r="K153" i="7"/>
  <c r="I152" i="7"/>
  <c r="L152" i="7"/>
  <c r="K152" i="7"/>
  <c r="I151" i="7"/>
  <c r="L151" i="7"/>
  <c r="K151" i="7"/>
  <c r="I150" i="7"/>
  <c r="L150" i="7"/>
  <c r="K150" i="7"/>
  <c r="I149" i="7"/>
  <c r="L149" i="7"/>
  <c r="K149" i="7"/>
  <c r="I148" i="7"/>
  <c r="L148" i="7"/>
  <c r="K148" i="7"/>
  <c r="I147" i="7"/>
  <c r="L147" i="7"/>
  <c r="K147" i="7"/>
  <c r="I146" i="7"/>
  <c r="L146" i="7"/>
  <c r="K146" i="7"/>
  <c r="I145" i="7"/>
  <c r="L145" i="7"/>
  <c r="K145" i="7"/>
  <c r="I144" i="7"/>
  <c r="L144" i="7"/>
  <c r="K144" i="7"/>
  <c r="I143" i="7"/>
  <c r="L143" i="7"/>
  <c r="K143" i="7"/>
  <c r="I142" i="7"/>
  <c r="L142" i="7"/>
  <c r="K142" i="7"/>
  <c r="I141" i="7"/>
  <c r="L141" i="7"/>
  <c r="K141" i="7"/>
  <c r="I140" i="7"/>
  <c r="L140" i="7"/>
  <c r="K140" i="7"/>
  <c r="I139" i="7"/>
  <c r="L139" i="7"/>
  <c r="K139" i="7"/>
  <c r="I138" i="7"/>
  <c r="L138" i="7"/>
  <c r="K138" i="7"/>
  <c r="I137" i="7"/>
  <c r="L137" i="7"/>
  <c r="K137" i="7"/>
  <c r="I136" i="7"/>
  <c r="L136" i="7"/>
  <c r="K136" i="7"/>
  <c r="I135" i="7"/>
  <c r="L135" i="7"/>
  <c r="K135" i="7"/>
  <c r="I134" i="7"/>
  <c r="L134" i="7"/>
  <c r="K134" i="7"/>
  <c r="I133" i="7"/>
  <c r="L133" i="7"/>
  <c r="K133" i="7"/>
  <c r="I132" i="7"/>
  <c r="L132" i="7"/>
  <c r="K132" i="7"/>
  <c r="I131" i="7"/>
  <c r="L131" i="7"/>
  <c r="K131" i="7"/>
  <c r="I130" i="7"/>
  <c r="L130" i="7"/>
  <c r="K130" i="7"/>
  <c r="I129" i="7"/>
  <c r="L129" i="7"/>
  <c r="K129" i="7"/>
  <c r="I128" i="7"/>
  <c r="L128" i="7"/>
  <c r="K128" i="7"/>
  <c r="I127" i="7"/>
  <c r="L127" i="7"/>
  <c r="K127" i="7"/>
  <c r="I126" i="7"/>
  <c r="L126" i="7"/>
  <c r="K126" i="7"/>
  <c r="I125" i="7"/>
  <c r="L125" i="7"/>
  <c r="K125" i="7"/>
  <c r="I124" i="7"/>
  <c r="L124" i="7"/>
  <c r="K124" i="7"/>
  <c r="I123" i="7"/>
  <c r="L123" i="7"/>
  <c r="K123" i="7"/>
  <c r="I122" i="7"/>
  <c r="L122" i="7"/>
  <c r="K122" i="7"/>
  <c r="I121" i="7"/>
  <c r="L121" i="7"/>
  <c r="K121" i="7"/>
  <c r="I120" i="7"/>
  <c r="L120" i="7"/>
  <c r="K120" i="7"/>
  <c r="I119" i="7"/>
  <c r="L119" i="7"/>
  <c r="K119" i="7"/>
  <c r="I118" i="7"/>
  <c r="L118" i="7"/>
  <c r="K118" i="7"/>
  <c r="I117" i="7"/>
  <c r="L117" i="7"/>
  <c r="K117" i="7"/>
  <c r="I116" i="7"/>
  <c r="L116" i="7"/>
  <c r="K116" i="7"/>
  <c r="I115" i="7"/>
  <c r="L115" i="7"/>
  <c r="K115" i="7"/>
  <c r="I114" i="7"/>
  <c r="L114" i="7"/>
  <c r="K114" i="7"/>
  <c r="I113" i="7"/>
  <c r="L113" i="7"/>
  <c r="K113" i="7"/>
  <c r="I112" i="7"/>
  <c r="L112" i="7"/>
  <c r="K112" i="7"/>
  <c r="I111" i="7"/>
  <c r="L111" i="7"/>
  <c r="K111" i="7"/>
  <c r="I110" i="7"/>
  <c r="L110" i="7"/>
  <c r="K110" i="7"/>
  <c r="I109" i="7"/>
  <c r="L109" i="7"/>
  <c r="K109" i="7"/>
  <c r="I108" i="7"/>
  <c r="L108" i="7"/>
  <c r="K108" i="7"/>
  <c r="I107" i="7"/>
  <c r="L107" i="7"/>
  <c r="K107" i="7"/>
  <c r="I106" i="7"/>
  <c r="L106" i="7"/>
  <c r="K106" i="7"/>
  <c r="I105" i="7"/>
  <c r="L105" i="7"/>
  <c r="K105" i="7"/>
  <c r="I104" i="7"/>
  <c r="L104" i="7"/>
  <c r="K104" i="7"/>
  <c r="I103" i="7"/>
  <c r="L103" i="7"/>
  <c r="K103" i="7"/>
  <c r="I102" i="7"/>
  <c r="L102" i="7"/>
  <c r="K102" i="7"/>
  <c r="I101" i="7"/>
  <c r="L101" i="7"/>
  <c r="K101" i="7"/>
  <c r="I100" i="7"/>
  <c r="L100" i="7"/>
  <c r="K100" i="7"/>
  <c r="I99" i="7"/>
  <c r="L99" i="7"/>
  <c r="K99" i="7"/>
  <c r="I98" i="7"/>
  <c r="L98" i="7"/>
  <c r="K98" i="7"/>
  <c r="I97" i="7"/>
  <c r="L97" i="7"/>
  <c r="K97" i="7"/>
  <c r="I96" i="7"/>
  <c r="L96" i="7"/>
  <c r="K96" i="7"/>
  <c r="I95" i="7"/>
  <c r="L95" i="7"/>
  <c r="K95" i="7"/>
  <c r="I94" i="7"/>
  <c r="L94" i="7"/>
  <c r="K94" i="7"/>
  <c r="I93" i="7"/>
  <c r="L93" i="7"/>
  <c r="K93" i="7"/>
  <c r="I92" i="7"/>
  <c r="L92" i="7"/>
  <c r="K92" i="7"/>
  <c r="I91" i="7"/>
  <c r="L91" i="7"/>
  <c r="K91" i="7"/>
  <c r="I90" i="7"/>
  <c r="L90" i="7"/>
  <c r="K90" i="7"/>
  <c r="I89" i="7"/>
  <c r="L89" i="7"/>
  <c r="K89" i="7"/>
  <c r="I88" i="7"/>
  <c r="L88" i="7"/>
  <c r="K88" i="7"/>
  <c r="I87" i="7"/>
  <c r="L87" i="7"/>
  <c r="K87" i="7"/>
  <c r="I86" i="7"/>
  <c r="L86" i="7"/>
  <c r="K86" i="7"/>
  <c r="I85" i="7"/>
  <c r="L85" i="7"/>
  <c r="K85" i="7"/>
  <c r="I84" i="7"/>
  <c r="L84" i="7"/>
  <c r="K84" i="7"/>
  <c r="I83" i="7"/>
  <c r="L83" i="7"/>
  <c r="K83" i="7"/>
  <c r="I82" i="7"/>
  <c r="L82" i="7"/>
  <c r="K82" i="7"/>
  <c r="I81" i="7"/>
  <c r="L81" i="7"/>
  <c r="K81" i="7"/>
  <c r="I80" i="7"/>
  <c r="L80" i="7"/>
  <c r="K80" i="7"/>
  <c r="I79" i="7"/>
  <c r="L79" i="7"/>
  <c r="K79" i="7"/>
  <c r="I78" i="7"/>
  <c r="L78" i="7"/>
  <c r="K78" i="7"/>
  <c r="I77" i="7"/>
  <c r="L77" i="7"/>
  <c r="K77" i="7"/>
  <c r="I76" i="7"/>
  <c r="L76" i="7"/>
  <c r="K76" i="7"/>
  <c r="I75" i="7"/>
  <c r="L75" i="7"/>
  <c r="K75" i="7"/>
  <c r="I74" i="7"/>
  <c r="L74" i="7"/>
  <c r="K74" i="7"/>
  <c r="I73" i="7"/>
  <c r="L73" i="7"/>
  <c r="K73" i="7"/>
  <c r="I72" i="7"/>
  <c r="L72" i="7"/>
  <c r="K72" i="7"/>
  <c r="I71" i="7"/>
  <c r="L71" i="7"/>
  <c r="K71" i="7"/>
  <c r="I70" i="7"/>
  <c r="L70" i="7"/>
  <c r="K70" i="7"/>
  <c r="I69" i="7"/>
  <c r="L69" i="7"/>
  <c r="K69" i="7"/>
  <c r="I68" i="7"/>
  <c r="L68" i="7"/>
  <c r="K68" i="7"/>
  <c r="I67" i="7"/>
  <c r="L67" i="7"/>
  <c r="K67" i="7"/>
  <c r="I66" i="7"/>
  <c r="L66" i="7"/>
  <c r="K66" i="7"/>
  <c r="I65" i="7"/>
  <c r="L65" i="7"/>
  <c r="K65" i="7"/>
  <c r="I64" i="7"/>
  <c r="L64" i="7"/>
  <c r="K64" i="7"/>
  <c r="I63" i="7"/>
  <c r="L63" i="7"/>
  <c r="K63" i="7"/>
  <c r="I62" i="7"/>
  <c r="L62" i="7"/>
  <c r="K62" i="7"/>
  <c r="I61" i="7"/>
  <c r="L61" i="7"/>
  <c r="K61" i="7"/>
  <c r="I60" i="7"/>
  <c r="L60" i="7"/>
  <c r="K60" i="7"/>
  <c r="I59" i="7"/>
  <c r="L59" i="7"/>
  <c r="K59" i="7"/>
  <c r="I58" i="7"/>
  <c r="L58" i="7"/>
  <c r="K58" i="7"/>
  <c r="I57" i="7"/>
  <c r="L57" i="7"/>
  <c r="K57" i="7"/>
  <c r="I56" i="7"/>
  <c r="L56" i="7"/>
  <c r="K56" i="7"/>
  <c r="I55" i="7"/>
  <c r="L55" i="7"/>
  <c r="K55" i="7"/>
  <c r="I54" i="7"/>
  <c r="L54" i="7"/>
  <c r="K54" i="7"/>
  <c r="I53" i="7"/>
  <c r="L53" i="7"/>
  <c r="K53" i="7"/>
  <c r="I52" i="7"/>
  <c r="L52" i="7"/>
  <c r="K52" i="7"/>
  <c r="I51" i="7"/>
  <c r="L51" i="7"/>
  <c r="K51" i="7"/>
  <c r="I50" i="7"/>
  <c r="L50" i="7"/>
  <c r="K50" i="7"/>
  <c r="I49" i="7"/>
  <c r="L49" i="7"/>
  <c r="K49" i="7"/>
  <c r="I48" i="7"/>
  <c r="L48" i="7"/>
  <c r="K48" i="7"/>
  <c r="I47" i="7"/>
  <c r="L47" i="7"/>
  <c r="K47" i="7"/>
  <c r="I46" i="7"/>
  <c r="L46" i="7"/>
  <c r="K46" i="7"/>
  <c r="I45" i="7"/>
  <c r="L45" i="7"/>
  <c r="K45" i="7"/>
  <c r="I44" i="7"/>
  <c r="L44" i="7"/>
  <c r="K44" i="7"/>
  <c r="I43" i="7"/>
  <c r="L43" i="7"/>
  <c r="K43" i="7"/>
  <c r="I42" i="7"/>
  <c r="L42" i="7"/>
  <c r="K42" i="7"/>
  <c r="I41" i="7"/>
  <c r="L41" i="7"/>
  <c r="K41" i="7"/>
  <c r="I40" i="7"/>
  <c r="L40" i="7"/>
  <c r="K40" i="7"/>
  <c r="I39" i="7"/>
  <c r="L39" i="7"/>
  <c r="K39" i="7"/>
  <c r="I38" i="7"/>
  <c r="L38" i="7"/>
  <c r="K38" i="7"/>
  <c r="I37" i="7"/>
  <c r="L37" i="7"/>
  <c r="K37" i="7"/>
  <c r="I36" i="7"/>
  <c r="L36" i="7"/>
  <c r="K36" i="7"/>
  <c r="I35" i="7"/>
  <c r="L35" i="7"/>
  <c r="K35" i="7"/>
  <c r="I34" i="7"/>
  <c r="L34" i="7"/>
  <c r="K34" i="7"/>
  <c r="I33" i="7"/>
  <c r="L33" i="7"/>
  <c r="K33" i="7"/>
  <c r="I32" i="7"/>
  <c r="L32" i="7"/>
  <c r="K32" i="7"/>
  <c r="I31" i="7"/>
  <c r="L31" i="7"/>
  <c r="K31" i="7"/>
  <c r="I30" i="7"/>
  <c r="L30" i="7"/>
  <c r="K30" i="7"/>
  <c r="I29" i="7"/>
  <c r="L29" i="7"/>
  <c r="K29" i="7"/>
  <c r="I28" i="7"/>
  <c r="L28" i="7"/>
  <c r="K28" i="7"/>
  <c r="I27" i="7"/>
  <c r="L27" i="7"/>
  <c r="K27" i="7"/>
  <c r="I26" i="7"/>
  <c r="L26" i="7"/>
  <c r="K26" i="7"/>
  <c r="I25" i="7"/>
  <c r="L25" i="7"/>
  <c r="K25" i="7"/>
  <c r="I24" i="7"/>
  <c r="L24" i="7"/>
  <c r="K24" i="7"/>
  <c r="I23" i="7"/>
  <c r="L23" i="7"/>
  <c r="K23" i="7"/>
  <c r="I22" i="7"/>
  <c r="L22" i="7"/>
  <c r="K22" i="7"/>
  <c r="I21" i="7"/>
  <c r="L21" i="7"/>
  <c r="K21" i="7"/>
  <c r="I20" i="7"/>
  <c r="L20" i="7"/>
  <c r="K20" i="7"/>
  <c r="I19" i="7"/>
  <c r="L19" i="7"/>
  <c r="K19" i="7"/>
  <c r="I18" i="7"/>
  <c r="L18" i="7"/>
  <c r="K18" i="7"/>
  <c r="I17" i="7"/>
  <c r="L17" i="7"/>
  <c r="K17" i="7"/>
  <c r="I16" i="7"/>
  <c r="L16" i="7"/>
  <c r="K16" i="7"/>
  <c r="I15" i="7"/>
  <c r="L15" i="7"/>
  <c r="K15" i="7"/>
  <c r="I14" i="7"/>
  <c r="L14" i="7"/>
  <c r="K14" i="7"/>
  <c r="I13" i="7"/>
  <c r="L13" i="7"/>
  <c r="K13" i="7"/>
  <c r="I12" i="7"/>
  <c r="L12" i="7"/>
  <c r="K12" i="7"/>
  <c r="I11" i="7"/>
  <c r="L11" i="7"/>
  <c r="K11" i="7"/>
  <c r="I10" i="7"/>
  <c r="L10" i="7"/>
  <c r="K10" i="7"/>
  <c r="C10" i="7"/>
  <c r="B10" i="7"/>
  <c r="I9" i="7"/>
  <c r="L9" i="7"/>
  <c r="K9" i="7"/>
  <c r="I8" i="7"/>
  <c r="L8" i="7"/>
  <c r="K8" i="7"/>
  <c r="I7" i="7"/>
  <c r="L7" i="7"/>
  <c r="K7" i="7"/>
  <c r="I6" i="7"/>
  <c r="L6" i="7"/>
  <c r="K6" i="7"/>
  <c r="I5" i="7"/>
  <c r="L5" i="7"/>
  <c r="K5" i="7"/>
  <c r="I4" i="7"/>
  <c r="L4" i="7"/>
  <c r="K4" i="7"/>
  <c r="I3" i="7"/>
  <c r="L3" i="7"/>
  <c r="K3" i="7"/>
  <c r="I2" i="7"/>
  <c r="L2" i="7"/>
  <c r="K2" i="7"/>
  <c r="Q21" i="1" a="1"/>
  <c r="Q21" i="1"/>
  <c r="R21" i="1" a="1"/>
  <c r="R21" i="1"/>
  <c r="R12" i="1" a="1"/>
  <c r="R12" i="1"/>
  <c r="Q12" i="1" a="1"/>
  <c r="Q12" i="1"/>
  <c r="S21" i="1"/>
  <c r="P21" i="1" a="1"/>
  <c r="P21" i="1"/>
  <c r="P22" i="1"/>
  <c r="P23" i="1"/>
  <c r="P24" i="1"/>
  <c r="P25" i="1"/>
  <c r="O22" i="1"/>
  <c r="O23" i="1"/>
  <c r="O24" i="1"/>
  <c r="O25" i="1"/>
  <c r="O21" i="1"/>
  <c r="O16" i="1"/>
  <c r="O15" i="1"/>
  <c r="O14" i="1"/>
  <c r="O13" i="1"/>
  <c r="O12" i="1"/>
  <c r="AF203" i="5"/>
  <c r="AI203" i="5"/>
  <c r="AH203" i="5"/>
  <c r="AG203" i="5"/>
  <c r="AE203" i="5"/>
  <c r="AF202" i="5"/>
  <c r="AH202" i="5"/>
  <c r="AE202" i="5"/>
  <c r="AF201" i="5"/>
  <c r="AH201" i="5"/>
  <c r="AE201" i="5"/>
  <c r="AF200" i="5"/>
  <c r="AH200" i="5"/>
  <c r="AE200" i="5"/>
  <c r="S5" i="5"/>
  <c r="AA5" i="5"/>
  <c r="AF199" i="5"/>
  <c r="AH199" i="5"/>
  <c r="AE199" i="5"/>
  <c r="AF198" i="5"/>
  <c r="AH198" i="5"/>
  <c r="AE198" i="5"/>
  <c r="AF197" i="5"/>
  <c r="AH197" i="5"/>
  <c r="AE197" i="5"/>
  <c r="AF196" i="5"/>
  <c r="AH196" i="5"/>
  <c r="AE196" i="5"/>
  <c r="AF195" i="5"/>
  <c r="AH195" i="5"/>
  <c r="AE195" i="5"/>
  <c r="AF194" i="5"/>
  <c r="AH194" i="5"/>
  <c r="AE194" i="5"/>
  <c r="AF193" i="5"/>
  <c r="AH193" i="5"/>
  <c r="AE193" i="5"/>
  <c r="AF192" i="5"/>
  <c r="AH192" i="5"/>
  <c r="AE192" i="5"/>
  <c r="AF191" i="5"/>
  <c r="AH191" i="5"/>
  <c r="AE191" i="5"/>
  <c r="AF190" i="5"/>
  <c r="AH190" i="5"/>
  <c r="AE190" i="5"/>
  <c r="AF189" i="5"/>
  <c r="AH189" i="5"/>
  <c r="AE189" i="5"/>
  <c r="AF188" i="5"/>
  <c r="AH188" i="5"/>
  <c r="AE188" i="5"/>
  <c r="AF187" i="5"/>
  <c r="AH187" i="5"/>
  <c r="AE187" i="5"/>
  <c r="AF186" i="5"/>
  <c r="AH186" i="5"/>
  <c r="AE186" i="5"/>
  <c r="AF185" i="5"/>
  <c r="AH185" i="5"/>
  <c r="AE185" i="5"/>
  <c r="AF184" i="5"/>
  <c r="AH184" i="5"/>
  <c r="AE184" i="5"/>
  <c r="AF183" i="5"/>
  <c r="AH183" i="5"/>
  <c r="AE183" i="5"/>
  <c r="AF182" i="5"/>
  <c r="AH182" i="5"/>
  <c r="AE182" i="5"/>
  <c r="AF181" i="5"/>
  <c r="AH181" i="5"/>
  <c r="AE181" i="5"/>
  <c r="AF180" i="5"/>
  <c r="AH180" i="5"/>
  <c r="AE180" i="5"/>
  <c r="AF179" i="5"/>
  <c r="AH179" i="5"/>
  <c r="AE179" i="5"/>
  <c r="AF178" i="5"/>
  <c r="AH178" i="5"/>
  <c r="AE178" i="5"/>
  <c r="AF177" i="5"/>
  <c r="AH177" i="5"/>
  <c r="AE177" i="5"/>
  <c r="AF176" i="5"/>
  <c r="AH176" i="5"/>
  <c r="AE176" i="5"/>
  <c r="AF175" i="5"/>
  <c r="AH175" i="5"/>
  <c r="AE175" i="5"/>
  <c r="AF174" i="5"/>
  <c r="AH174" i="5"/>
  <c r="AE174" i="5"/>
  <c r="AF173" i="5"/>
  <c r="AH173" i="5"/>
  <c r="AE173" i="5"/>
  <c r="AF172" i="5"/>
  <c r="AH172" i="5"/>
  <c r="AE172" i="5"/>
  <c r="AF171" i="5"/>
  <c r="AH171" i="5"/>
  <c r="AE171" i="5"/>
  <c r="AF170" i="5"/>
  <c r="AH170" i="5"/>
  <c r="AE170" i="5"/>
  <c r="AF169" i="5"/>
  <c r="AH169" i="5"/>
  <c r="AE169" i="5"/>
  <c r="AF168" i="5"/>
  <c r="AH168" i="5"/>
  <c r="AE168" i="5"/>
  <c r="AF167" i="5"/>
  <c r="AH167" i="5"/>
  <c r="AE167" i="5"/>
  <c r="AF166" i="5"/>
  <c r="AH166" i="5"/>
  <c r="AE166" i="5"/>
  <c r="AF165" i="5"/>
  <c r="AH165" i="5"/>
  <c r="AE165" i="5"/>
  <c r="AF164" i="5"/>
  <c r="AH164" i="5"/>
  <c r="AE164" i="5"/>
  <c r="AF163" i="5"/>
  <c r="AH163" i="5"/>
  <c r="AE163" i="5"/>
  <c r="AF162" i="5"/>
  <c r="AH162" i="5"/>
  <c r="AE162" i="5"/>
  <c r="AF161" i="5"/>
  <c r="AH161" i="5"/>
  <c r="AE161" i="5"/>
  <c r="AF160" i="5"/>
  <c r="AH160" i="5"/>
  <c r="AE160" i="5"/>
  <c r="AF159" i="5"/>
  <c r="AH159" i="5"/>
  <c r="AE159" i="5"/>
  <c r="AF158" i="5"/>
  <c r="AH158" i="5"/>
  <c r="AE158" i="5"/>
  <c r="AF157" i="5"/>
  <c r="AH157" i="5"/>
  <c r="AE157" i="5"/>
  <c r="AF156" i="5"/>
  <c r="AH156" i="5"/>
  <c r="AE156" i="5"/>
  <c r="AF155" i="5"/>
  <c r="AH155" i="5"/>
  <c r="AE155" i="5"/>
  <c r="AF154" i="5"/>
  <c r="AH154" i="5"/>
  <c r="AE154" i="5"/>
  <c r="AF153" i="5"/>
  <c r="AH153" i="5"/>
  <c r="AE153" i="5"/>
  <c r="AF152" i="5"/>
  <c r="AH152" i="5"/>
  <c r="AE152" i="5"/>
  <c r="AF151" i="5"/>
  <c r="AH151" i="5"/>
  <c r="AE151" i="5"/>
  <c r="AF150" i="5"/>
  <c r="AH150" i="5"/>
  <c r="AE150" i="5"/>
  <c r="AF149" i="5"/>
  <c r="AH149" i="5"/>
  <c r="AE149" i="5"/>
  <c r="AF148" i="5"/>
  <c r="AH148" i="5"/>
  <c r="AE148" i="5"/>
  <c r="AF147" i="5"/>
  <c r="AH147" i="5"/>
  <c r="AE147" i="5"/>
  <c r="AF146" i="5"/>
  <c r="AH146" i="5"/>
  <c r="AE146" i="5"/>
  <c r="AF145" i="5"/>
  <c r="AH145" i="5"/>
  <c r="AE145" i="5"/>
  <c r="AF144" i="5"/>
  <c r="AH144" i="5"/>
  <c r="AE144" i="5"/>
  <c r="AF143" i="5"/>
  <c r="AH143" i="5"/>
  <c r="AE143" i="5"/>
  <c r="AF142" i="5"/>
  <c r="AH142" i="5"/>
  <c r="AE142" i="5"/>
  <c r="AF141" i="5"/>
  <c r="AH141" i="5"/>
  <c r="AE141" i="5"/>
  <c r="AF140" i="5"/>
  <c r="AH140" i="5"/>
  <c r="AE140" i="5"/>
  <c r="AF139" i="5"/>
  <c r="AH139" i="5"/>
  <c r="AE139" i="5"/>
  <c r="AF138" i="5"/>
  <c r="AH138" i="5"/>
  <c r="AE138" i="5"/>
  <c r="AF137" i="5"/>
  <c r="AH137" i="5"/>
  <c r="AE137" i="5"/>
  <c r="AF136" i="5"/>
  <c r="AH136" i="5"/>
  <c r="AE136" i="5"/>
  <c r="AF135" i="5"/>
  <c r="AH135" i="5"/>
  <c r="AE135" i="5"/>
  <c r="AF134" i="5"/>
  <c r="AH134" i="5"/>
  <c r="AE134" i="5"/>
  <c r="AF133" i="5"/>
  <c r="AH133" i="5"/>
  <c r="AE133" i="5"/>
  <c r="AF132" i="5"/>
  <c r="AH132" i="5"/>
  <c r="AE132" i="5"/>
  <c r="AF131" i="5"/>
  <c r="AH131" i="5"/>
  <c r="AE131" i="5"/>
  <c r="AF130" i="5"/>
  <c r="AH130" i="5"/>
  <c r="AE130" i="5"/>
  <c r="AF129" i="5"/>
  <c r="AH129" i="5"/>
  <c r="AE129" i="5"/>
  <c r="AF128" i="5"/>
  <c r="AH128" i="5"/>
  <c r="AE128" i="5"/>
  <c r="AF127" i="5"/>
  <c r="AH127" i="5"/>
  <c r="AE127" i="5"/>
  <c r="AF126" i="5"/>
  <c r="AH126" i="5"/>
  <c r="AE126" i="5"/>
  <c r="AF125" i="5"/>
  <c r="AH125" i="5"/>
  <c r="AE125" i="5"/>
  <c r="AF124" i="5"/>
  <c r="AH124" i="5"/>
  <c r="AE124" i="5"/>
  <c r="AF123" i="5"/>
  <c r="AH123" i="5"/>
  <c r="AE123" i="5"/>
  <c r="AF122" i="5"/>
  <c r="AH122" i="5"/>
  <c r="AE122" i="5"/>
  <c r="AF121" i="5"/>
  <c r="AH121" i="5"/>
  <c r="AE121" i="5"/>
  <c r="AF120" i="5"/>
  <c r="AH120" i="5"/>
  <c r="AE120" i="5"/>
  <c r="AF119" i="5"/>
  <c r="AH119" i="5"/>
  <c r="AE119" i="5"/>
  <c r="AF118" i="5"/>
  <c r="AH118" i="5"/>
  <c r="AE118" i="5"/>
  <c r="AF117" i="5"/>
  <c r="AH117" i="5"/>
  <c r="AE117" i="5"/>
  <c r="AF116" i="5"/>
  <c r="AH116" i="5"/>
  <c r="AE116" i="5"/>
  <c r="AF115" i="5"/>
  <c r="AH115" i="5"/>
  <c r="AE115" i="5"/>
  <c r="AF114" i="5"/>
  <c r="AH114" i="5"/>
  <c r="AE114" i="5"/>
  <c r="AF113" i="5"/>
  <c r="AH113" i="5"/>
  <c r="AE113" i="5"/>
  <c r="AF112" i="5"/>
  <c r="AH112" i="5"/>
  <c r="AE112" i="5"/>
  <c r="AF111" i="5"/>
  <c r="AH111" i="5"/>
  <c r="AE111" i="5"/>
  <c r="AF110" i="5"/>
  <c r="AH110" i="5"/>
  <c r="AE110" i="5"/>
  <c r="AF109" i="5"/>
  <c r="AH109" i="5"/>
  <c r="AE109" i="5"/>
  <c r="AF108" i="5"/>
  <c r="AH108" i="5"/>
  <c r="AE108" i="5"/>
  <c r="AF107" i="5"/>
  <c r="AH107" i="5"/>
  <c r="AE107" i="5"/>
  <c r="AF106" i="5"/>
  <c r="AH106" i="5"/>
  <c r="AE106" i="5"/>
  <c r="AF105" i="5"/>
  <c r="AH105" i="5"/>
  <c r="AE105" i="5"/>
  <c r="AF104" i="5"/>
  <c r="AH104" i="5"/>
  <c r="AE104" i="5"/>
  <c r="AF103" i="5"/>
  <c r="AH103" i="5"/>
  <c r="AE103" i="5"/>
  <c r="AF102" i="5"/>
  <c r="AH102" i="5"/>
  <c r="AE102" i="5"/>
  <c r="AF101" i="5"/>
  <c r="AH101" i="5"/>
  <c r="AE101" i="5"/>
  <c r="AF100" i="5"/>
  <c r="AH100" i="5"/>
  <c r="AE100" i="5"/>
  <c r="AF99" i="5"/>
  <c r="AH99" i="5"/>
  <c r="AE99" i="5"/>
  <c r="AF98" i="5"/>
  <c r="AH98" i="5"/>
  <c r="AE98" i="5"/>
  <c r="AF97" i="5"/>
  <c r="AH97" i="5"/>
  <c r="AE97" i="5"/>
  <c r="AF96" i="5"/>
  <c r="AH96" i="5"/>
  <c r="AE96" i="5"/>
  <c r="AF95" i="5"/>
  <c r="AH95" i="5"/>
  <c r="AE95" i="5"/>
  <c r="AF94" i="5"/>
  <c r="AH94" i="5"/>
  <c r="AE94" i="5"/>
  <c r="AF93" i="5"/>
  <c r="AH93" i="5"/>
  <c r="AE93" i="5"/>
  <c r="AF92" i="5"/>
  <c r="AH92" i="5"/>
  <c r="AE92" i="5"/>
  <c r="AF91" i="5"/>
  <c r="AH91" i="5"/>
  <c r="AE91" i="5"/>
  <c r="AF90" i="5"/>
  <c r="AH90" i="5"/>
  <c r="AE90" i="5"/>
  <c r="AF89" i="5"/>
  <c r="AH89" i="5"/>
  <c r="AE89" i="5"/>
  <c r="AF88" i="5"/>
  <c r="AH88" i="5"/>
  <c r="AE88" i="5"/>
  <c r="AF87" i="5"/>
  <c r="AH87" i="5"/>
  <c r="AE87" i="5"/>
  <c r="AF86" i="5"/>
  <c r="AH86" i="5"/>
  <c r="AE86" i="5"/>
  <c r="AF85" i="5"/>
  <c r="AH85" i="5"/>
  <c r="AE85" i="5"/>
  <c r="AF84" i="5"/>
  <c r="AH84" i="5"/>
  <c r="AE84" i="5"/>
  <c r="AF83" i="5"/>
  <c r="AH83" i="5"/>
  <c r="AE83" i="5"/>
  <c r="AF82" i="5"/>
  <c r="AH82" i="5"/>
  <c r="AE82" i="5"/>
  <c r="AF81" i="5"/>
  <c r="AH81" i="5"/>
  <c r="AE81" i="5"/>
  <c r="AF80" i="5"/>
  <c r="AH80" i="5"/>
  <c r="AE80" i="5"/>
  <c r="AF79" i="5"/>
  <c r="AH79" i="5"/>
  <c r="AE79" i="5"/>
  <c r="AF78" i="5"/>
  <c r="AH78" i="5"/>
  <c r="AE78" i="5"/>
  <c r="AF77" i="5"/>
  <c r="AH77" i="5"/>
  <c r="AE77" i="5"/>
  <c r="AF76" i="5"/>
  <c r="AH76" i="5"/>
  <c r="AE76" i="5"/>
  <c r="AF75" i="5"/>
  <c r="AH75" i="5"/>
  <c r="AE75" i="5"/>
  <c r="AF74" i="5"/>
  <c r="AH74" i="5"/>
  <c r="AE74" i="5"/>
  <c r="AF73" i="5"/>
  <c r="AH73" i="5"/>
  <c r="AE73" i="5"/>
  <c r="AF72" i="5"/>
  <c r="AH72" i="5"/>
  <c r="AE72" i="5"/>
  <c r="AF71" i="5"/>
  <c r="AH71" i="5"/>
  <c r="AE71" i="5"/>
  <c r="AF70" i="5"/>
  <c r="AH70" i="5"/>
  <c r="AE70" i="5"/>
  <c r="AF69" i="5"/>
  <c r="AH69" i="5"/>
  <c r="AE69" i="5"/>
  <c r="AF68" i="5"/>
  <c r="AH68" i="5"/>
  <c r="AE68" i="5"/>
  <c r="AF67" i="5"/>
  <c r="AH67" i="5"/>
  <c r="AE67" i="5"/>
  <c r="AF66" i="5"/>
  <c r="AH66" i="5"/>
  <c r="AE66" i="5"/>
  <c r="AF65" i="5"/>
  <c r="AH65" i="5"/>
  <c r="AE65" i="5"/>
  <c r="AF64" i="5"/>
  <c r="AH64" i="5"/>
  <c r="AE64" i="5"/>
  <c r="AF63" i="5"/>
  <c r="AH63" i="5"/>
  <c r="AE63" i="5"/>
  <c r="AF62" i="5"/>
  <c r="AH62" i="5"/>
  <c r="AE62" i="5"/>
  <c r="AF61" i="5"/>
  <c r="AH61" i="5"/>
  <c r="AE61" i="5"/>
  <c r="AF60" i="5"/>
  <c r="AH60" i="5"/>
  <c r="AE60" i="5"/>
  <c r="AF59" i="5"/>
  <c r="AH59" i="5"/>
  <c r="AE59" i="5"/>
  <c r="AF58" i="5"/>
  <c r="AH58" i="5"/>
  <c r="AE58" i="5"/>
  <c r="AF57" i="5"/>
  <c r="AH57" i="5"/>
  <c r="AE57" i="5"/>
  <c r="AF56" i="5"/>
  <c r="AH56" i="5"/>
  <c r="AE56" i="5"/>
  <c r="AF55" i="5"/>
  <c r="AH55" i="5"/>
  <c r="AE55" i="5"/>
  <c r="AF54" i="5"/>
  <c r="AH54" i="5"/>
  <c r="AE54" i="5"/>
  <c r="AF53" i="5"/>
  <c r="AH53" i="5"/>
  <c r="AE53" i="5"/>
  <c r="AF52" i="5"/>
  <c r="AH52" i="5"/>
  <c r="AE52" i="5"/>
  <c r="AF51" i="5"/>
  <c r="AH51" i="5"/>
  <c r="AE51" i="5"/>
  <c r="AF50" i="5"/>
  <c r="AH50" i="5"/>
  <c r="AE50" i="5"/>
  <c r="AF49" i="5"/>
  <c r="AH49" i="5"/>
  <c r="AE49" i="5"/>
  <c r="AF48" i="5"/>
  <c r="AH48" i="5"/>
  <c r="AE48" i="5"/>
  <c r="AF47" i="5"/>
  <c r="AH47" i="5"/>
  <c r="AE47" i="5"/>
  <c r="AF46" i="5"/>
  <c r="AH46" i="5"/>
  <c r="AE46" i="5"/>
  <c r="AF45" i="5"/>
  <c r="AH45" i="5"/>
  <c r="AE45" i="5"/>
  <c r="AF44" i="5"/>
  <c r="AH44" i="5"/>
  <c r="AE44" i="5"/>
  <c r="AF43" i="5"/>
  <c r="AH43" i="5"/>
  <c r="AE43" i="5"/>
  <c r="AF42" i="5"/>
  <c r="AH42" i="5"/>
  <c r="AE42" i="5"/>
  <c r="AF41" i="5"/>
  <c r="AH41" i="5"/>
  <c r="AE41" i="5"/>
  <c r="AF40" i="5"/>
  <c r="AH40" i="5"/>
  <c r="AE40" i="5"/>
  <c r="AF39" i="5"/>
  <c r="AH39" i="5"/>
  <c r="AE39" i="5"/>
  <c r="AF38" i="5"/>
  <c r="AH38" i="5"/>
  <c r="AE38" i="5"/>
  <c r="AF37" i="5"/>
  <c r="AH37" i="5"/>
  <c r="AE37" i="5"/>
  <c r="AF36" i="5"/>
  <c r="AH36" i="5"/>
  <c r="AE36" i="5"/>
  <c r="AF35" i="5"/>
  <c r="AH35" i="5"/>
  <c r="AE35" i="5"/>
  <c r="AF34" i="5"/>
  <c r="AH34" i="5"/>
  <c r="AE34" i="5"/>
  <c r="AF33" i="5"/>
  <c r="AH33" i="5"/>
  <c r="AE33" i="5"/>
  <c r="AF32" i="5"/>
  <c r="AH32" i="5"/>
  <c r="AE32" i="5"/>
  <c r="AF31" i="5"/>
  <c r="AH31" i="5"/>
  <c r="AE31" i="5"/>
  <c r="AF30" i="5"/>
  <c r="AH30" i="5"/>
  <c r="AE30" i="5"/>
  <c r="AF29" i="5"/>
  <c r="AH29" i="5"/>
  <c r="AE29" i="5"/>
  <c r="AF28" i="5"/>
  <c r="AH28" i="5"/>
  <c r="AE28" i="5"/>
  <c r="AF27" i="5"/>
  <c r="AH27" i="5"/>
  <c r="AE27" i="5"/>
  <c r="AF26" i="5"/>
  <c r="AH26" i="5"/>
  <c r="AE26" i="5"/>
  <c r="AF25" i="5"/>
  <c r="AH25" i="5"/>
  <c r="AE25" i="5"/>
  <c r="AF24" i="5"/>
  <c r="AH24" i="5"/>
  <c r="AE24" i="5"/>
  <c r="AF23" i="5"/>
  <c r="AH23" i="5"/>
  <c r="AE23" i="5"/>
  <c r="AF22" i="5"/>
  <c r="AH22" i="5"/>
  <c r="AE22" i="5"/>
  <c r="AF21" i="5"/>
  <c r="AH21" i="5"/>
  <c r="AE21" i="5"/>
  <c r="AF20" i="5"/>
  <c r="AH20" i="5"/>
  <c r="AE20" i="5"/>
  <c r="AF19" i="5"/>
  <c r="AH19" i="5"/>
  <c r="AE19" i="5"/>
  <c r="AF18" i="5"/>
  <c r="AH18" i="5"/>
  <c r="AE18" i="5"/>
  <c r="AF17" i="5"/>
  <c r="AH17" i="5"/>
  <c r="AE17" i="5"/>
  <c r="AF16" i="5"/>
  <c r="AH16" i="5"/>
  <c r="AE16" i="5"/>
  <c r="AF15" i="5"/>
  <c r="AH15" i="5"/>
  <c r="AE15" i="5"/>
  <c r="AF14" i="5"/>
  <c r="AH14" i="5"/>
  <c r="AE14" i="5"/>
  <c r="AF13" i="5"/>
  <c r="AH13" i="5"/>
  <c r="AE13" i="5"/>
  <c r="AF12" i="5"/>
  <c r="AH12" i="5"/>
  <c r="AE12" i="5"/>
  <c r="AF11" i="5"/>
  <c r="AH11" i="5"/>
  <c r="AE11" i="5"/>
  <c r="AF10" i="5"/>
  <c r="AH10" i="5"/>
  <c r="AE10" i="5"/>
  <c r="AF9" i="5"/>
  <c r="AH9" i="5"/>
  <c r="AE9" i="5"/>
  <c r="AF8" i="5"/>
  <c r="AH8" i="5"/>
  <c r="AE8" i="5"/>
  <c r="AF7" i="5"/>
  <c r="AH7" i="5"/>
  <c r="AE7" i="5"/>
  <c r="AF6" i="5"/>
  <c r="AH6" i="5"/>
  <c r="AE6" i="5"/>
  <c r="AF5" i="5"/>
  <c r="AH5" i="5"/>
  <c r="AE5" i="5"/>
  <c r="AB5" i="5"/>
  <c r="AB6" i="5"/>
  <c r="AB7" i="5"/>
  <c r="AB8" i="5"/>
  <c r="AC8" i="5"/>
  <c r="F8" i="5"/>
  <c r="X5" i="5"/>
  <c r="F5" i="5"/>
  <c r="Y5" i="5"/>
  <c r="Y6" i="5"/>
  <c r="Y7" i="5"/>
  <c r="Y8" i="5"/>
  <c r="Z8" i="5"/>
  <c r="AD8" i="5"/>
  <c r="AB9" i="5"/>
  <c r="AB10" i="5"/>
  <c r="AB11" i="5"/>
  <c r="AB12" i="5"/>
  <c r="AC12" i="5"/>
  <c r="F12" i="5"/>
  <c r="Y9" i="5"/>
  <c r="Y10" i="5"/>
  <c r="Y11" i="5"/>
  <c r="Y12" i="5"/>
  <c r="Z12" i="5"/>
  <c r="AD12" i="5"/>
  <c r="AB13" i="5"/>
  <c r="AB14" i="5"/>
  <c r="AB15" i="5"/>
  <c r="AB16" i="5"/>
  <c r="AC16" i="5"/>
  <c r="F16" i="5"/>
  <c r="Y13" i="5"/>
  <c r="Y14" i="5"/>
  <c r="Y15" i="5"/>
  <c r="Y16" i="5"/>
  <c r="Z16" i="5"/>
  <c r="AD16" i="5"/>
  <c r="AB17" i="5"/>
  <c r="AB18" i="5"/>
  <c r="AB19" i="5"/>
  <c r="AB20" i="5"/>
  <c r="AC20" i="5"/>
  <c r="F20" i="5"/>
  <c r="Y17" i="5"/>
  <c r="Y18" i="5"/>
  <c r="Y19" i="5"/>
  <c r="Y20" i="5"/>
  <c r="Z20" i="5"/>
  <c r="AD20" i="5"/>
  <c r="AB21" i="5"/>
  <c r="AB22" i="5"/>
  <c r="AB23" i="5"/>
  <c r="AB24" i="5"/>
  <c r="AC24" i="5"/>
  <c r="F24" i="5"/>
  <c r="Y21" i="5"/>
  <c r="Y22" i="5"/>
  <c r="Y23" i="5"/>
  <c r="Y24" i="5"/>
  <c r="Z24" i="5"/>
  <c r="AD24" i="5"/>
  <c r="AB25" i="5"/>
  <c r="AB26" i="5"/>
  <c r="AB27" i="5"/>
  <c r="AB28" i="5"/>
  <c r="AC28" i="5"/>
  <c r="F28" i="5"/>
  <c r="Y25" i="5"/>
  <c r="Y26" i="5"/>
  <c r="Y27" i="5"/>
  <c r="Y28" i="5"/>
  <c r="Z28" i="5"/>
  <c r="AD28" i="5"/>
  <c r="AB29" i="5"/>
  <c r="AB30" i="5"/>
  <c r="AB31" i="5"/>
  <c r="AB32" i="5"/>
  <c r="AC32" i="5"/>
  <c r="F32" i="5"/>
  <c r="Y29" i="5"/>
  <c r="Y30" i="5"/>
  <c r="Y31" i="5"/>
  <c r="Y32" i="5"/>
  <c r="Z32" i="5"/>
  <c r="AD32" i="5"/>
  <c r="AB33" i="5"/>
  <c r="AB34" i="5"/>
  <c r="AB35" i="5"/>
  <c r="AB36" i="5"/>
  <c r="AC36" i="5"/>
  <c r="F36" i="5"/>
  <c r="Y33" i="5"/>
  <c r="Y34" i="5"/>
  <c r="Y35" i="5"/>
  <c r="Y36" i="5"/>
  <c r="Z36" i="5"/>
  <c r="AD36" i="5"/>
  <c r="AB37" i="5"/>
  <c r="AB38" i="5"/>
  <c r="AB39" i="5"/>
  <c r="AB40" i="5"/>
  <c r="AC40" i="5"/>
  <c r="F40" i="5"/>
  <c r="Y37" i="5"/>
  <c r="Y38" i="5"/>
  <c r="Y39" i="5"/>
  <c r="Y40" i="5"/>
  <c r="Z40" i="5"/>
  <c r="AD40" i="5"/>
  <c r="AB41" i="5"/>
  <c r="AB42" i="5"/>
  <c r="AB43" i="5"/>
  <c r="AB44" i="5"/>
  <c r="AC44" i="5"/>
  <c r="F44" i="5"/>
  <c r="Y41" i="5"/>
  <c r="Y42" i="5"/>
  <c r="Y43" i="5"/>
  <c r="Y44" i="5"/>
  <c r="Z44" i="5"/>
  <c r="AD44" i="5"/>
  <c r="AB45" i="5"/>
  <c r="AB46" i="5"/>
  <c r="AB47" i="5"/>
  <c r="AB48" i="5"/>
  <c r="AC48" i="5"/>
  <c r="F48" i="5"/>
  <c r="Y45" i="5"/>
  <c r="Y46" i="5"/>
  <c r="Y47" i="5"/>
  <c r="Y48" i="5"/>
  <c r="Z48" i="5"/>
  <c r="AD48" i="5"/>
  <c r="AB49" i="5"/>
  <c r="AB50" i="5"/>
  <c r="AB51" i="5"/>
  <c r="AB52" i="5"/>
  <c r="AC52" i="5"/>
  <c r="F52" i="5"/>
  <c r="Y49" i="5"/>
  <c r="Y50" i="5"/>
  <c r="Y51" i="5"/>
  <c r="Y52" i="5"/>
  <c r="Z52" i="5"/>
  <c r="AD52" i="5"/>
  <c r="AB53" i="5"/>
  <c r="AB54" i="5"/>
  <c r="AB55" i="5"/>
  <c r="AB56" i="5"/>
  <c r="AC56" i="5"/>
  <c r="F56" i="5"/>
  <c r="Y53" i="5"/>
  <c r="Y54" i="5"/>
  <c r="Y55" i="5"/>
  <c r="Y56" i="5"/>
  <c r="Z56" i="5"/>
  <c r="AD56" i="5"/>
  <c r="AB57" i="5"/>
  <c r="AB58" i="5"/>
  <c r="AB59" i="5"/>
  <c r="AB60" i="5"/>
  <c r="AC60" i="5"/>
  <c r="F60" i="5"/>
  <c r="Y57" i="5"/>
  <c r="Y58" i="5"/>
  <c r="Y59" i="5"/>
  <c r="Y60" i="5"/>
  <c r="Z60" i="5"/>
  <c r="AD60" i="5"/>
  <c r="AB61" i="5"/>
  <c r="AB62" i="5"/>
  <c r="AB63" i="5"/>
  <c r="AB64" i="5"/>
  <c r="AC64" i="5"/>
  <c r="F64" i="5"/>
  <c r="Y61" i="5"/>
  <c r="Y62" i="5"/>
  <c r="Y63" i="5"/>
  <c r="Y64" i="5"/>
  <c r="Z64" i="5"/>
  <c r="AD64" i="5"/>
  <c r="AB65" i="5"/>
  <c r="AB66" i="5"/>
  <c r="AB67" i="5"/>
  <c r="AB68" i="5"/>
  <c r="AC68" i="5"/>
  <c r="F68" i="5"/>
  <c r="Y65" i="5"/>
  <c r="Y66" i="5"/>
  <c r="Y67" i="5"/>
  <c r="Y68" i="5"/>
  <c r="Z68" i="5"/>
  <c r="AD68" i="5"/>
  <c r="AB69" i="5"/>
  <c r="AB70" i="5"/>
  <c r="AB71" i="5"/>
  <c r="AB72" i="5"/>
  <c r="AC72" i="5"/>
  <c r="F72" i="5"/>
  <c r="Y69" i="5"/>
  <c r="Y70" i="5"/>
  <c r="Y71" i="5"/>
  <c r="Y72" i="5"/>
  <c r="Z72" i="5"/>
  <c r="AD72" i="5"/>
  <c r="AB73" i="5"/>
  <c r="AB74" i="5"/>
  <c r="AB75" i="5"/>
  <c r="AB76" i="5"/>
  <c r="AC76" i="5"/>
  <c r="F76" i="5"/>
  <c r="Y73" i="5"/>
  <c r="Y74" i="5"/>
  <c r="Y75" i="5"/>
  <c r="Y76" i="5"/>
  <c r="Z76" i="5"/>
  <c r="AD76" i="5"/>
  <c r="AB77" i="5"/>
  <c r="AB78" i="5"/>
  <c r="AB79" i="5"/>
  <c r="AB80" i="5"/>
  <c r="AC80" i="5"/>
  <c r="F80" i="5"/>
  <c r="Y77" i="5"/>
  <c r="Y78" i="5"/>
  <c r="Y79" i="5"/>
  <c r="Y80" i="5"/>
  <c r="Z80" i="5"/>
  <c r="AD80" i="5"/>
  <c r="AB81" i="5"/>
  <c r="AB82" i="5"/>
  <c r="AB83" i="5"/>
  <c r="AB84" i="5"/>
  <c r="AC84" i="5"/>
  <c r="F84" i="5"/>
  <c r="Y81" i="5"/>
  <c r="Y82" i="5"/>
  <c r="Y83" i="5"/>
  <c r="Y84" i="5"/>
  <c r="Z84" i="5"/>
  <c r="AD84" i="5"/>
  <c r="AB85" i="5"/>
  <c r="AB86" i="5"/>
  <c r="AB87" i="5"/>
  <c r="AB88" i="5"/>
  <c r="AC88" i="5"/>
  <c r="F88" i="5"/>
  <c r="Y85" i="5"/>
  <c r="Y86" i="5"/>
  <c r="Y87" i="5"/>
  <c r="Y88" i="5"/>
  <c r="Z88" i="5"/>
  <c r="AD88" i="5"/>
  <c r="AB89" i="5"/>
  <c r="AB90" i="5"/>
  <c r="AB91" i="5"/>
  <c r="AB92" i="5"/>
  <c r="AC92" i="5"/>
  <c r="F92" i="5"/>
  <c r="Y89" i="5"/>
  <c r="Y90" i="5"/>
  <c r="Y91" i="5"/>
  <c r="Y92" i="5"/>
  <c r="Z92" i="5"/>
  <c r="AD92" i="5"/>
  <c r="AB93" i="5"/>
  <c r="AB94" i="5"/>
  <c r="AB95" i="5"/>
  <c r="AB96" i="5"/>
  <c r="AC96" i="5"/>
  <c r="F96" i="5"/>
  <c r="Y93" i="5"/>
  <c r="Y94" i="5"/>
  <c r="Y95" i="5"/>
  <c r="Y96" i="5"/>
  <c r="Z96" i="5"/>
  <c r="AD96" i="5"/>
  <c r="AB97" i="5"/>
  <c r="AB98" i="5"/>
  <c r="AB99" i="5"/>
  <c r="AB100" i="5"/>
  <c r="AC100" i="5"/>
  <c r="F100" i="5"/>
  <c r="Y97" i="5"/>
  <c r="Y98" i="5"/>
  <c r="Y99" i="5"/>
  <c r="Y100" i="5"/>
  <c r="Z100" i="5"/>
  <c r="AD100" i="5"/>
  <c r="AB101" i="5"/>
  <c r="AB102" i="5"/>
  <c r="AB103" i="5"/>
  <c r="AB104" i="5"/>
  <c r="AC104" i="5"/>
  <c r="F104" i="5"/>
  <c r="Y101" i="5"/>
  <c r="Y102" i="5"/>
  <c r="Y103" i="5"/>
  <c r="Y104" i="5"/>
  <c r="Z104" i="5"/>
  <c r="AD104" i="5"/>
  <c r="AB105" i="5"/>
  <c r="AB106" i="5"/>
  <c r="AB107" i="5"/>
  <c r="AB108" i="5"/>
  <c r="AC108" i="5"/>
  <c r="F108" i="5"/>
  <c r="Y105" i="5"/>
  <c r="Y106" i="5"/>
  <c r="Y107" i="5"/>
  <c r="Y108" i="5"/>
  <c r="Z108" i="5"/>
  <c r="AD108" i="5"/>
  <c r="AB109" i="5"/>
  <c r="AB110" i="5"/>
  <c r="AB111" i="5"/>
  <c r="AB112" i="5"/>
  <c r="AC112" i="5"/>
  <c r="F112" i="5"/>
  <c r="Y109" i="5"/>
  <c r="Y110" i="5"/>
  <c r="Y111" i="5"/>
  <c r="Y112" i="5"/>
  <c r="Z112" i="5"/>
  <c r="AD112" i="5"/>
  <c r="AB113" i="5"/>
  <c r="AB114" i="5"/>
  <c r="AB115" i="5"/>
  <c r="AB116" i="5"/>
  <c r="AC116" i="5"/>
  <c r="F116" i="5"/>
  <c r="Y113" i="5"/>
  <c r="Y114" i="5"/>
  <c r="Y115" i="5"/>
  <c r="Y116" i="5"/>
  <c r="Z116" i="5"/>
  <c r="AD116" i="5"/>
  <c r="AB117" i="5"/>
  <c r="AB118" i="5"/>
  <c r="AB119" i="5"/>
  <c r="AB120" i="5"/>
  <c r="AC120" i="5"/>
  <c r="F120" i="5"/>
  <c r="Y117" i="5"/>
  <c r="Y118" i="5"/>
  <c r="Y119" i="5"/>
  <c r="Y120" i="5"/>
  <c r="Z120" i="5"/>
  <c r="AD120" i="5"/>
  <c r="AB121" i="5"/>
  <c r="AB122" i="5"/>
  <c r="AB123" i="5"/>
  <c r="AB124" i="5"/>
  <c r="AC124" i="5"/>
  <c r="F124" i="5"/>
  <c r="Y121" i="5"/>
  <c r="Y122" i="5"/>
  <c r="Y123" i="5"/>
  <c r="Y124" i="5"/>
  <c r="Z124" i="5"/>
  <c r="AD124" i="5"/>
  <c r="AB125" i="5"/>
  <c r="AB126" i="5"/>
  <c r="AB127" i="5"/>
  <c r="AB128" i="5"/>
  <c r="AC128" i="5"/>
  <c r="F128" i="5"/>
  <c r="Y125" i="5"/>
  <c r="Y126" i="5"/>
  <c r="Y127" i="5"/>
  <c r="Y128" i="5"/>
  <c r="Z128" i="5"/>
  <c r="AD128" i="5"/>
  <c r="AB129" i="5"/>
  <c r="AB130" i="5"/>
  <c r="AB131" i="5"/>
  <c r="AB132" i="5"/>
  <c r="AC132" i="5"/>
  <c r="F132" i="5"/>
  <c r="Y129" i="5"/>
  <c r="Y130" i="5"/>
  <c r="Y131" i="5"/>
  <c r="Y132" i="5"/>
  <c r="Z132" i="5"/>
  <c r="AD132" i="5"/>
  <c r="AB133" i="5"/>
  <c r="AB134" i="5"/>
  <c r="AB135" i="5"/>
  <c r="AB136" i="5"/>
  <c r="AC136" i="5"/>
  <c r="F136" i="5"/>
  <c r="Y133" i="5"/>
  <c r="Y134" i="5"/>
  <c r="Y135" i="5"/>
  <c r="Y136" i="5"/>
  <c r="Z136" i="5"/>
  <c r="AD136" i="5"/>
  <c r="AB137" i="5"/>
  <c r="AB138" i="5"/>
  <c r="AB139" i="5"/>
  <c r="AB140" i="5"/>
  <c r="AC140" i="5"/>
  <c r="F140" i="5"/>
  <c r="Y137" i="5"/>
  <c r="Y138" i="5"/>
  <c r="Y139" i="5"/>
  <c r="Y140" i="5"/>
  <c r="Z140" i="5"/>
  <c r="AD140" i="5"/>
  <c r="AB141" i="5"/>
  <c r="AB142" i="5"/>
  <c r="AB143" i="5"/>
  <c r="AB144" i="5"/>
  <c r="AC144" i="5"/>
  <c r="F144" i="5"/>
  <c r="Y141" i="5"/>
  <c r="Y142" i="5"/>
  <c r="Y143" i="5"/>
  <c r="Y144" i="5"/>
  <c r="Z144" i="5"/>
  <c r="AD144" i="5"/>
  <c r="AB145" i="5"/>
  <c r="AB146" i="5"/>
  <c r="AB147" i="5"/>
  <c r="AB148" i="5"/>
  <c r="AC148" i="5"/>
  <c r="F148" i="5"/>
  <c r="Y145" i="5"/>
  <c r="Y146" i="5"/>
  <c r="Y147" i="5"/>
  <c r="Y148" i="5"/>
  <c r="Z148" i="5"/>
  <c r="AD148" i="5"/>
  <c r="AB149" i="5"/>
  <c r="AB150" i="5"/>
  <c r="AB151" i="5"/>
  <c r="AB152" i="5"/>
  <c r="AC152" i="5"/>
  <c r="F152" i="5"/>
  <c r="Y149" i="5"/>
  <c r="Y150" i="5"/>
  <c r="Y151" i="5"/>
  <c r="Y152" i="5"/>
  <c r="Z152" i="5"/>
  <c r="AD152" i="5"/>
  <c r="AB153" i="5"/>
  <c r="AB154" i="5"/>
  <c r="AB155" i="5"/>
  <c r="AB156" i="5"/>
  <c r="AC156" i="5"/>
  <c r="F156" i="5"/>
  <c r="Y153" i="5"/>
  <c r="Y154" i="5"/>
  <c r="Y155" i="5"/>
  <c r="Y156" i="5"/>
  <c r="Z156" i="5"/>
  <c r="AD156" i="5"/>
  <c r="AB157" i="5"/>
  <c r="AB158" i="5"/>
  <c r="AB159" i="5"/>
  <c r="AB160" i="5"/>
  <c r="AC160" i="5"/>
  <c r="F160" i="5"/>
  <c r="Y157" i="5"/>
  <c r="Y158" i="5"/>
  <c r="Y159" i="5"/>
  <c r="Y160" i="5"/>
  <c r="Z160" i="5"/>
  <c r="AD160" i="5"/>
  <c r="AB161" i="5"/>
  <c r="AB162" i="5"/>
  <c r="AB163" i="5"/>
  <c r="AB164" i="5"/>
  <c r="AC164" i="5"/>
  <c r="F164" i="5"/>
  <c r="Y161" i="5"/>
  <c r="Y162" i="5"/>
  <c r="Y163" i="5"/>
  <c r="Y164" i="5"/>
  <c r="Z164" i="5"/>
  <c r="AD164" i="5"/>
  <c r="AB165" i="5"/>
  <c r="AB166" i="5"/>
  <c r="AB167" i="5"/>
  <c r="AB168" i="5"/>
  <c r="AC168" i="5"/>
  <c r="F168" i="5"/>
  <c r="Y165" i="5"/>
  <c r="Y166" i="5"/>
  <c r="Y167" i="5"/>
  <c r="Y168" i="5"/>
  <c r="Z168" i="5"/>
  <c r="AD168" i="5"/>
  <c r="AB169" i="5"/>
  <c r="AB170" i="5"/>
  <c r="AB171" i="5"/>
  <c r="AB172" i="5"/>
  <c r="AC172" i="5"/>
  <c r="F172" i="5"/>
  <c r="Y169" i="5"/>
  <c r="Y170" i="5"/>
  <c r="Y171" i="5"/>
  <c r="Y172" i="5"/>
  <c r="Z172" i="5"/>
  <c r="AD172" i="5"/>
  <c r="AB173" i="5"/>
  <c r="AB174" i="5"/>
  <c r="AB175" i="5"/>
  <c r="AB176" i="5"/>
  <c r="AC176" i="5"/>
  <c r="F176" i="5"/>
  <c r="Y173" i="5"/>
  <c r="Y174" i="5"/>
  <c r="Y175" i="5"/>
  <c r="Y176" i="5"/>
  <c r="Z176" i="5"/>
  <c r="AD176" i="5"/>
  <c r="AB177" i="5"/>
  <c r="AB178" i="5"/>
  <c r="AB179" i="5"/>
  <c r="AB180" i="5"/>
  <c r="AC180" i="5"/>
  <c r="F180" i="5"/>
  <c r="Y177" i="5"/>
  <c r="Y178" i="5"/>
  <c r="Y179" i="5"/>
  <c r="Y180" i="5"/>
  <c r="Z180" i="5"/>
  <c r="AD180" i="5"/>
  <c r="AB181" i="5"/>
  <c r="AB182" i="5"/>
  <c r="AB183" i="5"/>
  <c r="AB184" i="5"/>
  <c r="AC184" i="5"/>
  <c r="F184" i="5"/>
  <c r="Y181" i="5"/>
  <c r="Y182" i="5"/>
  <c r="Y183" i="5"/>
  <c r="Y184" i="5"/>
  <c r="Z184" i="5"/>
  <c r="AD184" i="5"/>
  <c r="AB185" i="5"/>
  <c r="AB186" i="5"/>
  <c r="AB187" i="5"/>
  <c r="AB188" i="5"/>
  <c r="AC188" i="5"/>
  <c r="F188" i="5"/>
  <c r="Y185" i="5"/>
  <c r="Y186" i="5"/>
  <c r="Y187" i="5"/>
  <c r="Y188" i="5"/>
  <c r="Z188" i="5"/>
  <c r="AD188" i="5"/>
  <c r="AB189" i="5"/>
  <c r="AB190" i="5"/>
  <c r="AB191" i="5"/>
  <c r="AB192" i="5"/>
  <c r="AC192" i="5"/>
  <c r="F192" i="5"/>
  <c r="Y189" i="5"/>
  <c r="Y190" i="5"/>
  <c r="Y191" i="5"/>
  <c r="Y192" i="5"/>
  <c r="Z192" i="5"/>
  <c r="AD192" i="5"/>
  <c r="AB193" i="5"/>
  <c r="AB194" i="5"/>
  <c r="AB195" i="5"/>
  <c r="AB196" i="5"/>
  <c r="AC196" i="5"/>
  <c r="F196" i="5"/>
  <c r="Y193" i="5"/>
  <c r="Y194" i="5"/>
  <c r="Y195" i="5"/>
  <c r="Y196" i="5"/>
  <c r="Z196" i="5"/>
  <c r="AD196" i="5"/>
  <c r="AB197" i="5"/>
  <c r="AB198" i="5"/>
  <c r="AB199" i="5"/>
  <c r="AB200" i="5"/>
  <c r="AC200" i="5"/>
  <c r="F200" i="5"/>
  <c r="Y197" i="5"/>
  <c r="Y198" i="5"/>
  <c r="Y199" i="5"/>
  <c r="Y200" i="5"/>
  <c r="Z200" i="5"/>
  <c r="AD200" i="5"/>
  <c r="AB201" i="5"/>
  <c r="AB202" i="5"/>
  <c r="AB203" i="5"/>
  <c r="AC203" i="5"/>
  <c r="F203" i="5"/>
  <c r="Y201" i="5"/>
  <c r="Y202" i="5"/>
  <c r="Y203" i="5"/>
  <c r="Z203" i="5"/>
  <c r="AD203" i="5"/>
  <c r="AA203" i="5"/>
  <c r="X203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R203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U203" i="5"/>
  <c r="V203" i="5"/>
  <c r="S203" i="5"/>
  <c r="P203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N203" i="5"/>
  <c r="L203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J203" i="5"/>
  <c r="H203" i="5"/>
  <c r="AI202" i="5"/>
  <c r="AG202" i="5"/>
  <c r="AC202" i="5"/>
  <c r="F202" i="5"/>
  <c r="Z202" i="5"/>
  <c r="AD202" i="5"/>
  <c r="AA202" i="5"/>
  <c r="X202" i="5"/>
  <c r="R202" i="5"/>
  <c r="U202" i="5"/>
  <c r="V202" i="5"/>
  <c r="S202" i="5"/>
  <c r="P202" i="5"/>
  <c r="N202" i="5"/>
  <c r="L202" i="5"/>
  <c r="J202" i="5"/>
  <c r="H202" i="5"/>
  <c r="AI201" i="5"/>
  <c r="AG201" i="5"/>
  <c r="AC201" i="5"/>
  <c r="F201" i="5"/>
  <c r="Z201" i="5"/>
  <c r="AD201" i="5"/>
  <c r="AA201" i="5"/>
  <c r="X201" i="5"/>
  <c r="R201" i="5"/>
  <c r="U201" i="5"/>
  <c r="V201" i="5"/>
  <c r="S201" i="5"/>
  <c r="P201" i="5"/>
  <c r="N201" i="5"/>
  <c r="L201" i="5"/>
  <c r="J201" i="5"/>
  <c r="H201" i="5"/>
  <c r="AI200" i="5"/>
  <c r="AG200" i="5"/>
  <c r="AA200" i="5"/>
  <c r="X200" i="5"/>
  <c r="R200" i="5"/>
  <c r="U200" i="5"/>
  <c r="V200" i="5"/>
  <c r="S200" i="5"/>
  <c r="P200" i="5"/>
  <c r="N200" i="5"/>
  <c r="L200" i="5"/>
  <c r="J200" i="5"/>
  <c r="H200" i="5"/>
  <c r="AI199" i="5"/>
  <c r="AG199" i="5"/>
  <c r="AC199" i="5"/>
  <c r="F199" i="5"/>
  <c r="Z199" i="5"/>
  <c r="AD199" i="5"/>
  <c r="AA199" i="5"/>
  <c r="X199" i="5"/>
  <c r="R199" i="5"/>
  <c r="U199" i="5"/>
  <c r="V199" i="5"/>
  <c r="S199" i="5"/>
  <c r="P199" i="5"/>
  <c r="N199" i="5"/>
  <c r="L199" i="5"/>
  <c r="J199" i="5"/>
  <c r="H199" i="5"/>
  <c r="AI198" i="5"/>
  <c r="AG198" i="5"/>
  <c r="AC198" i="5"/>
  <c r="F198" i="5"/>
  <c r="Z198" i="5"/>
  <c r="AD198" i="5"/>
  <c r="AA198" i="5"/>
  <c r="X198" i="5"/>
  <c r="R198" i="5"/>
  <c r="U198" i="5"/>
  <c r="V198" i="5"/>
  <c r="S198" i="5"/>
  <c r="P198" i="5"/>
  <c r="N198" i="5"/>
  <c r="L198" i="5"/>
  <c r="J198" i="5"/>
  <c r="H198" i="5"/>
  <c r="AI197" i="5"/>
  <c r="AG197" i="5"/>
  <c r="AC197" i="5"/>
  <c r="F197" i="5"/>
  <c r="Z197" i="5"/>
  <c r="AD197" i="5"/>
  <c r="AA197" i="5"/>
  <c r="X197" i="5"/>
  <c r="R197" i="5"/>
  <c r="U197" i="5"/>
  <c r="V197" i="5"/>
  <c r="S197" i="5"/>
  <c r="P197" i="5"/>
  <c r="N197" i="5"/>
  <c r="L197" i="5"/>
  <c r="J197" i="5"/>
  <c r="H197" i="5"/>
  <c r="AI196" i="5"/>
  <c r="AG196" i="5"/>
  <c r="AA196" i="5"/>
  <c r="X196" i="5"/>
  <c r="R196" i="5"/>
  <c r="U196" i="5"/>
  <c r="V196" i="5"/>
  <c r="S196" i="5"/>
  <c r="P196" i="5"/>
  <c r="N196" i="5"/>
  <c r="L196" i="5"/>
  <c r="J196" i="5"/>
  <c r="H196" i="5"/>
  <c r="AI195" i="5"/>
  <c r="AG195" i="5"/>
  <c r="AC195" i="5"/>
  <c r="F195" i="5"/>
  <c r="Z195" i="5"/>
  <c r="AD195" i="5"/>
  <c r="AA195" i="5"/>
  <c r="X195" i="5"/>
  <c r="R195" i="5"/>
  <c r="U195" i="5"/>
  <c r="V195" i="5"/>
  <c r="S195" i="5"/>
  <c r="P195" i="5"/>
  <c r="N195" i="5"/>
  <c r="L195" i="5"/>
  <c r="J195" i="5"/>
  <c r="H195" i="5"/>
  <c r="AI194" i="5"/>
  <c r="AG194" i="5"/>
  <c r="AC194" i="5"/>
  <c r="F194" i="5"/>
  <c r="Z194" i="5"/>
  <c r="AD194" i="5"/>
  <c r="AA194" i="5"/>
  <c r="X194" i="5"/>
  <c r="R194" i="5"/>
  <c r="U194" i="5"/>
  <c r="V194" i="5"/>
  <c r="S194" i="5"/>
  <c r="P194" i="5"/>
  <c r="N194" i="5"/>
  <c r="L194" i="5"/>
  <c r="J194" i="5"/>
  <c r="H194" i="5"/>
  <c r="AI193" i="5"/>
  <c r="AG193" i="5"/>
  <c r="AC193" i="5"/>
  <c r="F193" i="5"/>
  <c r="Z193" i="5"/>
  <c r="AD193" i="5"/>
  <c r="AA193" i="5"/>
  <c r="X193" i="5"/>
  <c r="R193" i="5"/>
  <c r="U193" i="5"/>
  <c r="V193" i="5"/>
  <c r="S193" i="5"/>
  <c r="P193" i="5"/>
  <c r="N193" i="5"/>
  <c r="L193" i="5"/>
  <c r="J193" i="5"/>
  <c r="H193" i="5"/>
  <c r="AI192" i="5"/>
  <c r="AG192" i="5"/>
  <c r="AA192" i="5"/>
  <c r="X192" i="5"/>
  <c r="R192" i="5"/>
  <c r="U192" i="5"/>
  <c r="V192" i="5"/>
  <c r="S192" i="5"/>
  <c r="P192" i="5"/>
  <c r="N192" i="5"/>
  <c r="L192" i="5"/>
  <c r="J192" i="5"/>
  <c r="H192" i="5"/>
  <c r="AI191" i="5"/>
  <c r="AG191" i="5"/>
  <c r="AC191" i="5"/>
  <c r="F191" i="5"/>
  <c r="Z191" i="5"/>
  <c r="AD191" i="5"/>
  <c r="AA191" i="5"/>
  <c r="X191" i="5"/>
  <c r="R191" i="5"/>
  <c r="U191" i="5"/>
  <c r="V191" i="5"/>
  <c r="S191" i="5"/>
  <c r="P191" i="5"/>
  <c r="N191" i="5"/>
  <c r="L191" i="5"/>
  <c r="J191" i="5"/>
  <c r="H191" i="5"/>
  <c r="AI190" i="5"/>
  <c r="AG190" i="5"/>
  <c r="AC190" i="5"/>
  <c r="F190" i="5"/>
  <c r="Z190" i="5"/>
  <c r="AD190" i="5"/>
  <c r="AA190" i="5"/>
  <c r="X190" i="5"/>
  <c r="R190" i="5"/>
  <c r="U190" i="5"/>
  <c r="V190" i="5"/>
  <c r="S190" i="5"/>
  <c r="P190" i="5"/>
  <c r="N190" i="5"/>
  <c r="L190" i="5"/>
  <c r="J190" i="5"/>
  <c r="H190" i="5"/>
  <c r="AI189" i="5"/>
  <c r="AG189" i="5"/>
  <c r="AC189" i="5"/>
  <c r="F189" i="5"/>
  <c r="Z189" i="5"/>
  <c r="AD189" i="5"/>
  <c r="AA189" i="5"/>
  <c r="X189" i="5"/>
  <c r="R189" i="5"/>
  <c r="U189" i="5"/>
  <c r="V189" i="5"/>
  <c r="S189" i="5"/>
  <c r="P189" i="5"/>
  <c r="N189" i="5"/>
  <c r="L189" i="5"/>
  <c r="J189" i="5"/>
  <c r="H189" i="5"/>
  <c r="AI188" i="5"/>
  <c r="AG188" i="5"/>
  <c r="AA188" i="5"/>
  <c r="X188" i="5"/>
  <c r="R188" i="5"/>
  <c r="U188" i="5"/>
  <c r="V188" i="5"/>
  <c r="S188" i="5"/>
  <c r="P188" i="5"/>
  <c r="N188" i="5"/>
  <c r="L188" i="5"/>
  <c r="J188" i="5"/>
  <c r="H188" i="5"/>
  <c r="AI187" i="5"/>
  <c r="AG187" i="5"/>
  <c r="AC187" i="5"/>
  <c r="F187" i="5"/>
  <c r="Z187" i="5"/>
  <c r="AD187" i="5"/>
  <c r="AA187" i="5"/>
  <c r="X187" i="5"/>
  <c r="R187" i="5"/>
  <c r="U187" i="5"/>
  <c r="V187" i="5"/>
  <c r="S187" i="5"/>
  <c r="P187" i="5"/>
  <c r="N187" i="5"/>
  <c r="L187" i="5"/>
  <c r="J187" i="5"/>
  <c r="H187" i="5"/>
  <c r="AI186" i="5"/>
  <c r="AG186" i="5"/>
  <c r="AC186" i="5"/>
  <c r="F186" i="5"/>
  <c r="Z186" i="5"/>
  <c r="AD186" i="5"/>
  <c r="AA186" i="5"/>
  <c r="X186" i="5"/>
  <c r="R186" i="5"/>
  <c r="U186" i="5"/>
  <c r="V186" i="5"/>
  <c r="S186" i="5"/>
  <c r="P186" i="5"/>
  <c r="N186" i="5"/>
  <c r="L186" i="5"/>
  <c r="J186" i="5"/>
  <c r="H186" i="5"/>
  <c r="AI185" i="5"/>
  <c r="AG185" i="5"/>
  <c r="AC185" i="5"/>
  <c r="F185" i="5"/>
  <c r="Z185" i="5"/>
  <c r="AD185" i="5"/>
  <c r="AA185" i="5"/>
  <c r="X185" i="5"/>
  <c r="R185" i="5"/>
  <c r="U185" i="5"/>
  <c r="V185" i="5"/>
  <c r="S185" i="5"/>
  <c r="P185" i="5"/>
  <c r="N185" i="5"/>
  <c r="L185" i="5"/>
  <c r="J185" i="5"/>
  <c r="H185" i="5"/>
  <c r="AI184" i="5"/>
  <c r="AG184" i="5"/>
  <c r="AA184" i="5"/>
  <c r="X184" i="5"/>
  <c r="R184" i="5"/>
  <c r="U184" i="5"/>
  <c r="V184" i="5"/>
  <c r="S184" i="5"/>
  <c r="P184" i="5"/>
  <c r="N184" i="5"/>
  <c r="L184" i="5"/>
  <c r="J184" i="5"/>
  <c r="H184" i="5"/>
  <c r="AI183" i="5"/>
  <c r="AG183" i="5"/>
  <c r="AC183" i="5"/>
  <c r="F183" i="5"/>
  <c r="Z183" i="5"/>
  <c r="AD183" i="5"/>
  <c r="AA183" i="5"/>
  <c r="X183" i="5"/>
  <c r="R183" i="5"/>
  <c r="U183" i="5"/>
  <c r="V183" i="5"/>
  <c r="S183" i="5"/>
  <c r="P183" i="5"/>
  <c r="N183" i="5"/>
  <c r="L183" i="5"/>
  <c r="J183" i="5"/>
  <c r="H183" i="5"/>
  <c r="AI182" i="5"/>
  <c r="AG182" i="5"/>
  <c r="AC182" i="5"/>
  <c r="F182" i="5"/>
  <c r="Z182" i="5"/>
  <c r="AD182" i="5"/>
  <c r="AA182" i="5"/>
  <c r="X182" i="5"/>
  <c r="R182" i="5"/>
  <c r="U182" i="5"/>
  <c r="V182" i="5"/>
  <c r="S182" i="5"/>
  <c r="P182" i="5"/>
  <c r="N182" i="5"/>
  <c r="L182" i="5"/>
  <c r="J182" i="5"/>
  <c r="H182" i="5"/>
  <c r="AI181" i="5"/>
  <c r="AG181" i="5"/>
  <c r="AC181" i="5"/>
  <c r="F181" i="5"/>
  <c r="Z181" i="5"/>
  <c r="AD181" i="5"/>
  <c r="AA181" i="5"/>
  <c r="X181" i="5"/>
  <c r="R181" i="5"/>
  <c r="U181" i="5"/>
  <c r="V181" i="5"/>
  <c r="S181" i="5"/>
  <c r="P181" i="5"/>
  <c r="N181" i="5"/>
  <c r="L181" i="5"/>
  <c r="J181" i="5"/>
  <c r="H181" i="5"/>
  <c r="AI180" i="5"/>
  <c r="AG180" i="5"/>
  <c r="AA180" i="5"/>
  <c r="X180" i="5"/>
  <c r="R180" i="5"/>
  <c r="U180" i="5"/>
  <c r="V180" i="5"/>
  <c r="S180" i="5"/>
  <c r="P180" i="5"/>
  <c r="N180" i="5"/>
  <c r="L180" i="5"/>
  <c r="J180" i="5"/>
  <c r="H180" i="5"/>
  <c r="AI179" i="5"/>
  <c r="AG179" i="5"/>
  <c r="AC179" i="5"/>
  <c r="F179" i="5"/>
  <c r="Z179" i="5"/>
  <c r="AD179" i="5"/>
  <c r="AA179" i="5"/>
  <c r="X179" i="5"/>
  <c r="R179" i="5"/>
  <c r="U179" i="5"/>
  <c r="V179" i="5"/>
  <c r="S179" i="5"/>
  <c r="P179" i="5"/>
  <c r="N179" i="5"/>
  <c r="L179" i="5"/>
  <c r="J179" i="5"/>
  <c r="H179" i="5"/>
  <c r="AI178" i="5"/>
  <c r="AG178" i="5"/>
  <c r="AC178" i="5"/>
  <c r="F178" i="5"/>
  <c r="Z178" i="5"/>
  <c r="AD178" i="5"/>
  <c r="AA178" i="5"/>
  <c r="X178" i="5"/>
  <c r="R178" i="5"/>
  <c r="U178" i="5"/>
  <c r="V178" i="5"/>
  <c r="S178" i="5"/>
  <c r="P178" i="5"/>
  <c r="N178" i="5"/>
  <c r="L178" i="5"/>
  <c r="J178" i="5"/>
  <c r="H178" i="5"/>
  <c r="AI177" i="5"/>
  <c r="AG177" i="5"/>
  <c r="AC177" i="5"/>
  <c r="F177" i="5"/>
  <c r="Z177" i="5"/>
  <c r="AD177" i="5"/>
  <c r="AA177" i="5"/>
  <c r="X177" i="5"/>
  <c r="R177" i="5"/>
  <c r="U177" i="5"/>
  <c r="V177" i="5"/>
  <c r="S177" i="5"/>
  <c r="P177" i="5"/>
  <c r="N177" i="5"/>
  <c r="L177" i="5"/>
  <c r="J177" i="5"/>
  <c r="H177" i="5"/>
  <c r="AI176" i="5"/>
  <c r="AG176" i="5"/>
  <c r="AA176" i="5"/>
  <c r="X176" i="5"/>
  <c r="R176" i="5"/>
  <c r="U176" i="5"/>
  <c r="V176" i="5"/>
  <c r="S176" i="5"/>
  <c r="P176" i="5"/>
  <c r="N176" i="5"/>
  <c r="L176" i="5"/>
  <c r="J176" i="5"/>
  <c r="H176" i="5"/>
  <c r="AI175" i="5"/>
  <c r="AG175" i="5"/>
  <c r="AC175" i="5"/>
  <c r="F175" i="5"/>
  <c r="Z175" i="5"/>
  <c r="AD175" i="5"/>
  <c r="AA175" i="5"/>
  <c r="X175" i="5"/>
  <c r="R175" i="5"/>
  <c r="U175" i="5"/>
  <c r="V175" i="5"/>
  <c r="S175" i="5"/>
  <c r="P175" i="5"/>
  <c r="N175" i="5"/>
  <c r="L175" i="5"/>
  <c r="J175" i="5"/>
  <c r="H175" i="5"/>
  <c r="AI174" i="5"/>
  <c r="AG174" i="5"/>
  <c r="AC174" i="5"/>
  <c r="F174" i="5"/>
  <c r="Z174" i="5"/>
  <c r="AD174" i="5"/>
  <c r="AA174" i="5"/>
  <c r="X174" i="5"/>
  <c r="R174" i="5"/>
  <c r="U174" i="5"/>
  <c r="V174" i="5"/>
  <c r="S174" i="5"/>
  <c r="P174" i="5"/>
  <c r="N174" i="5"/>
  <c r="L174" i="5"/>
  <c r="J174" i="5"/>
  <c r="H174" i="5"/>
  <c r="AI173" i="5"/>
  <c r="AG173" i="5"/>
  <c r="AC173" i="5"/>
  <c r="F173" i="5"/>
  <c r="Z173" i="5"/>
  <c r="AD173" i="5"/>
  <c r="AA173" i="5"/>
  <c r="X173" i="5"/>
  <c r="R173" i="5"/>
  <c r="U173" i="5"/>
  <c r="V173" i="5"/>
  <c r="S173" i="5"/>
  <c r="P173" i="5"/>
  <c r="N173" i="5"/>
  <c r="L173" i="5"/>
  <c r="J173" i="5"/>
  <c r="H173" i="5"/>
  <c r="AI172" i="5"/>
  <c r="AG172" i="5"/>
  <c r="AA172" i="5"/>
  <c r="X172" i="5"/>
  <c r="R172" i="5"/>
  <c r="U172" i="5"/>
  <c r="V172" i="5"/>
  <c r="S172" i="5"/>
  <c r="P172" i="5"/>
  <c r="N172" i="5"/>
  <c r="L172" i="5"/>
  <c r="J172" i="5"/>
  <c r="H172" i="5"/>
  <c r="AI171" i="5"/>
  <c r="AG171" i="5"/>
  <c r="AC171" i="5"/>
  <c r="F171" i="5"/>
  <c r="Z171" i="5"/>
  <c r="AD171" i="5"/>
  <c r="AA171" i="5"/>
  <c r="X171" i="5"/>
  <c r="R171" i="5"/>
  <c r="U171" i="5"/>
  <c r="V171" i="5"/>
  <c r="S171" i="5"/>
  <c r="P171" i="5"/>
  <c r="N171" i="5"/>
  <c r="L171" i="5"/>
  <c r="J171" i="5"/>
  <c r="H171" i="5"/>
  <c r="AI170" i="5"/>
  <c r="AG170" i="5"/>
  <c r="AC170" i="5"/>
  <c r="F170" i="5"/>
  <c r="Z170" i="5"/>
  <c r="AD170" i="5"/>
  <c r="AA170" i="5"/>
  <c r="X170" i="5"/>
  <c r="R170" i="5"/>
  <c r="U170" i="5"/>
  <c r="V170" i="5"/>
  <c r="S170" i="5"/>
  <c r="P170" i="5"/>
  <c r="N170" i="5"/>
  <c r="L170" i="5"/>
  <c r="J170" i="5"/>
  <c r="H170" i="5"/>
  <c r="AI169" i="5"/>
  <c r="AG169" i="5"/>
  <c r="AC169" i="5"/>
  <c r="F169" i="5"/>
  <c r="Z169" i="5"/>
  <c r="AD169" i="5"/>
  <c r="AA169" i="5"/>
  <c r="X169" i="5"/>
  <c r="R169" i="5"/>
  <c r="U169" i="5"/>
  <c r="V169" i="5"/>
  <c r="S169" i="5"/>
  <c r="P169" i="5"/>
  <c r="N169" i="5"/>
  <c r="L169" i="5"/>
  <c r="J169" i="5"/>
  <c r="H169" i="5"/>
  <c r="AI168" i="5"/>
  <c r="AG168" i="5"/>
  <c r="AA168" i="5"/>
  <c r="X168" i="5"/>
  <c r="R168" i="5"/>
  <c r="U168" i="5"/>
  <c r="V168" i="5"/>
  <c r="S168" i="5"/>
  <c r="P168" i="5"/>
  <c r="N168" i="5"/>
  <c r="L168" i="5"/>
  <c r="J168" i="5"/>
  <c r="H168" i="5"/>
  <c r="AI167" i="5"/>
  <c r="AG167" i="5"/>
  <c r="AC167" i="5"/>
  <c r="F167" i="5"/>
  <c r="Z167" i="5"/>
  <c r="AD167" i="5"/>
  <c r="AA167" i="5"/>
  <c r="X167" i="5"/>
  <c r="R167" i="5"/>
  <c r="U167" i="5"/>
  <c r="V167" i="5"/>
  <c r="S167" i="5"/>
  <c r="P167" i="5"/>
  <c r="N167" i="5"/>
  <c r="L167" i="5"/>
  <c r="J167" i="5"/>
  <c r="H167" i="5"/>
  <c r="AI166" i="5"/>
  <c r="AG166" i="5"/>
  <c r="AC166" i="5"/>
  <c r="F166" i="5"/>
  <c r="Z166" i="5"/>
  <c r="AD166" i="5"/>
  <c r="AA166" i="5"/>
  <c r="X166" i="5"/>
  <c r="R166" i="5"/>
  <c r="U166" i="5"/>
  <c r="V166" i="5"/>
  <c r="S166" i="5"/>
  <c r="P166" i="5"/>
  <c r="N166" i="5"/>
  <c r="L166" i="5"/>
  <c r="J166" i="5"/>
  <c r="H166" i="5"/>
  <c r="AI165" i="5"/>
  <c r="AG165" i="5"/>
  <c r="AC165" i="5"/>
  <c r="F165" i="5"/>
  <c r="Z165" i="5"/>
  <c r="AD165" i="5"/>
  <c r="AA165" i="5"/>
  <c r="X165" i="5"/>
  <c r="R165" i="5"/>
  <c r="U165" i="5"/>
  <c r="V165" i="5"/>
  <c r="S165" i="5"/>
  <c r="P165" i="5"/>
  <c r="N165" i="5"/>
  <c r="L165" i="5"/>
  <c r="J165" i="5"/>
  <c r="H165" i="5"/>
  <c r="AI164" i="5"/>
  <c r="AG164" i="5"/>
  <c r="AA164" i="5"/>
  <c r="X164" i="5"/>
  <c r="R164" i="5"/>
  <c r="U164" i="5"/>
  <c r="V164" i="5"/>
  <c r="S164" i="5"/>
  <c r="P164" i="5"/>
  <c r="N164" i="5"/>
  <c r="L164" i="5"/>
  <c r="J164" i="5"/>
  <c r="H164" i="5"/>
  <c r="AI163" i="5"/>
  <c r="AG163" i="5"/>
  <c r="AC163" i="5"/>
  <c r="F163" i="5"/>
  <c r="Z163" i="5"/>
  <c r="AD163" i="5"/>
  <c r="AA163" i="5"/>
  <c r="X163" i="5"/>
  <c r="R163" i="5"/>
  <c r="U163" i="5"/>
  <c r="V163" i="5"/>
  <c r="S163" i="5"/>
  <c r="P163" i="5"/>
  <c r="N163" i="5"/>
  <c r="L163" i="5"/>
  <c r="J163" i="5"/>
  <c r="H163" i="5"/>
  <c r="AI162" i="5"/>
  <c r="AG162" i="5"/>
  <c r="AC162" i="5"/>
  <c r="F162" i="5"/>
  <c r="Z162" i="5"/>
  <c r="AD162" i="5"/>
  <c r="AA162" i="5"/>
  <c r="X162" i="5"/>
  <c r="R162" i="5"/>
  <c r="U162" i="5"/>
  <c r="V162" i="5"/>
  <c r="S162" i="5"/>
  <c r="P162" i="5"/>
  <c r="N162" i="5"/>
  <c r="L162" i="5"/>
  <c r="J162" i="5"/>
  <c r="H162" i="5"/>
  <c r="AI161" i="5"/>
  <c r="AG161" i="5"/>
  <c r="AC161" i="5"/>
  <c r="F161" i="5"/>
  <c r="Z161" i="5"/>
  <c r="AD161" i="5"/>
  <c r="AA161" i="5"/>
  <c r="X161" i="5"/>
  <c r="R161" i="5"/>
  <c r="U161" i="5"/>
  <c r="V161" i="5"/>
  <c r="S161" i="5"/>
  <c r="P161" i="5"/>
  <c r="N161" i="5"/>
  <c r="L161" i="5"/>
  <c r="J161" i="5"/>
  <c r="H161" i="5"/>
  <c r="AI160" i="5"/>
  <c r="AG160" i="5"/>
  <c r="AA160" i="5"/>
  <c r="X160" i="5"/>
  <c r="R160" i="5"/>
  <c r="U160" i="5"/>
  <c r="V160" i="5"/>
  <c r="S160" i="5"/>
  <c r="P160" i="5"/>
  <c r="N160" i="5"/>
  <c r="L160" i="5"/>
  <c r="J160" i="5"/>
  <c r="H160" i="5"/>
  <c r="AI159" i="5"/>
  <c r="AG159" i="5"/>
  <c r="AC159" i="5"/>
  <c r="F159" i="5"/>
  <c r="Z159" i="5"/>
  <c r="AD159" i="5"/>
  <c r="AA159" i="5"/>
  <c r="X159" i="5"/>
  <c r="R159" i="5"/>
  <c r="U159" i="5"/>
  <c r="V159" i="5"/>
  <c r="S159" i="5"/>
  <c r="P159" i="5"/>
  <c r="N159" i="5"/>
  <c r="L159" i="5"/>
  <c r="J159" i="5"/>
  <c r="H159" i="5"/>
  <c r="AI158" i="5"/>
  <c r="AG158" i="5"/>
  <c r="AC158" i="5"/>
  <c r="F158" i="5"/>
  <c r="Z158" i="5"/>
  <c r="AD158" i="5"/>
  <c r="AA158" i="5"/>
  <c r="X158" i="5"/>
  <c r="R158" i="5"/>
  <c r="U158" i="5"/>
  <c r="V158" i="5"/>
  <c r="S158" i="5"/>
  <c r="P158" i="5"/>
  <c r="N158" i="5"/>
  <c r="L158" i="5"/>
  <c r="J158" i="5"/>
  <c r="H158" i="5"/>
  <c r="AI157" i="5"/>
  <c r="AG157" i="5"/>
  <c r="AC157" i="5"/>
  <c r="F157" i="5"/>
  <c r="Z157" i="5"/>
  <c r="AD157" i="5"/>
  <c r="AA157" i="5"/>
  <c r="X157" i="5"/>
  <c r="R157" i="5"/>
  <c r="U157" i="5"/>
  <c r="V157" i="5"/>
  <c r="S157" i="5"/>
  <c r="P157" i="5"/>
  <c r="N157" i="5"/>
  <c r="L157" i="5"/>
  <c r="J157" i="5"/>
  <c r="H157" i="5"/>
  <c r="AI156" i="5"/>
  <c r="AG156" i="5"/>
  <c r="AA156" i="5"/>
  <c r="X156" i="5"/>
  <c r="R156" i="5"/>
  <c r="U156" i="5"/>
  <c r="V156" i="5"/>
  <c r="S156" i="5"/>
  <c r="P156" i="5"/>
  <c r="N156" i="5"/>
  <c r="L156" i="5"/>
  <c r="J156" i="5"/>
  <c r="H156" i="5"/>
  <c r="AI155" i="5"/>
  <c r="AG155" i="5"/>
  <c r="AC155" i="5"/>
  <c r="F155" i="5"/>
  <c r="Z155" i="5"/>
  <c r="AD155" i="5"/>
  <c r="AA155" i="5"/>
  <c r="X155" i="5"/>
  <c r="R155" i="5"/>
  <c r="U155" i="5"/>
  <c r="V155" i="5"/>
  <c r="S155" i="5"/>
  <c r="P155" i="5"/>
  <c r="N155" i="5"/>
  <c r="L155" i="5"/>
  <c r="J155" i="5"/>
  <c r="H155" i="5"/>
  <c r="AI154" i="5"/>
  <c r="AG154" i="5"/>
  <c r="AC154" i="5"/>
  <c r="F154" i="5"/>
  <c r="Z154" i="5"/>
  <c r="AD154" i="5"/>
  <c r="AA154" i="5"/>
  <c r="X154" i="5"/>
  <c r="R154" i="5"/>
  <c r="U154" i="5"/>
  <c r="V154" i="5"/>
  <c r="S154" i="5"/>
  <c r="P154" i="5"/>
  <c r="N154" i="5"/>
  <c r="L154" i="5"/>
  <c r="J154" i="5"/>
  <c r="H154" i="5"/>
  <c r="AI153" i="5"/>
  <c r="AG153" i="5"/>
  <c r="AC153" i="5"/>
  <c r="F153" i="5"/>
  <c r="Z153" i="5"/>
  <c r="AD153" i="5"/>
  <c r="AA153" i="5"/>
  <c r="X153" i="5"/>
  <c r="R153" i="5"/>
  <c r="U153" i="5"/>
  <c r="V153" i="5"/>
  <c r="S153" i="5"/>
  <c r="P153" i="5"/>
  <c r="N153" i="5"/>
  <c r="L153" i="5"/>
  <c r="J153" i="5"/>
  <c r="H153" i="5"/>
  <c r="AI152" i="5"/>
  <c r="AG152" i="5"/>
  <c r="AA152" i="5"/>
  <c r="X152" i="5"/>
  <c r="R152" i="5"/>
  <c r="U152" i="5"/>
  <c r="V152" i="5"/>
  <c r="S152" i="5"/>
  <c r="P152" i="5"/>
  <c r="N152" i="5"/>
  <c r="L152" i="5"/>
  <c r="J152" i="5"/>
  <c r="H152" i="5"/>
  <c r="AI151" i="5"/>
  <c r="AG151" i="5"/>
  <c r="AC151" i="5"/>
  <c r="F151" i="5"/>
  <c r="Z151" i="5"/>
  <c r="AD151" i="5"/>
  <c r="AA151" i="5"/>
  <c r="X151" i="5"/>
  <c r="R151" i="5"/>
  <c r="U151" i="5"/>
  <c r="V151" i="5"/>
  <c r="S151" i="5"/>
  <c r="P151" i="5"/>
  <c r="N151" i="5"/>
  <c r="L151" i="5"/>
  <c r="J151" i="5"/>
  <c r="H151" i="5"/>
  <c r="AI150" i="5"/>
  <c r="AG150" i="5"/>
  <c r="AC150" i="5"/>
  <c r="F150" i="5"/>
  <c r="Z150" i="5"/>
  <c r="AD150" i="5"/>
  <c r="AA150" i="5"/>
  <c r="X150" i="5"/>
  <c r="R150" i="5"/>
  <c r="U150" i="5"/>
  <c r="V150" i="5"/>
  <c r="S150" i="5"/>
  <c r="P150" i="5"/>
  <c r="N150" i="5"/>
  <c r="L150" i="5"/>
  <c r="J150" i="5"/>
  <c r="H150" i="5"/>
  <c r="AI149" i="5"/>
  <c r="AG149" i="5"/>
  <c r="AC149" i="5"/>
  <c r="F149" i="5"/>
  <c r="Z149" i="5"/>
  <c r="AD149" i="5"/>
  <c r="AA149" i="5"/>
  <c r="X149" i="5"/>
  <c r="R149" i="5"/>
  <c r="U149" i="5"/>
  <c r="V149" i="5"/>
  <c r="S149" i="5"/>
  <c r="P149" i="5"/>
  <c r="N149" i="5"/>
  <c r="L149" i="5"/>
  <c r="J149" i="5"/>
  <c r="H149" i="5"/>
  <c r="AI148" i="5"/>
  <c r="AG148" i="5"/>
  <c r="AA148" i="5"/>
  <c r="X148" i="5"/>
  <c r="R148" i="5"/>
  <c r="U148" i="5"/>
  <c r="V148" i="5"/>
  <c r="S148" i="5"/>
  <c r="P148" i="5"/>
  <c r="N148" i="5"/>
  <c r="L148" i="5"/>
  <c r="J148" i="5"/>
  <c r="H148" i="5"/>
  <c r="AI147" i="5"/>
  <c r="AG147" i="5"/>
  <c r="AC147" i="5"/>
  <c r="F147" i="5"/>
  <c r="Z147" i="5"/>
  <c r="AD147" i="5"/>
  <c r="AA147" i="5"/>
  <c r="X147" i="5"/>
  <c r="R147" i="5"/>
  <c r="U147" i="5"/>
  <c r="V147" i="5"/>
  <c r="S147" i="5"/>
  <c r="P147" i="5"/>
  <c r="N147" i="5"/>
  <c r="L147" i="5"/>
  <c r="J147" i="5"/>
  <c r="H147" i="5"/>
  <c r="AI146" i="5"/>
  <c r="AG146" i="5"/>
  <c r="AC146" i="5"/>
  <c r="F146" i="5"/>
  <c r="Z146" i="5"/>
  <c r="AD146" i="5"/>
  <c r="AA146" i="5"/>
  <c r="X146" i="5"/>
  <c r="R146" i="5"/>
  <c r="U146" i="5"/>
  <c r="V146" i="5"/>
  <c r="S146" i="5"/>
  <c r="P146" i="5"/>
  <c r="N146" i="5"/>
  <c r="L146" i="5"/>
  <c r="J146" i="5"/>
  <c r="H146" i="5"/>
  <c r="AI145" i="5"/>
  <c r="AG145" i="5"/>
  <c r="AC145" i="5"/>
  <c r="F145" i="5"/>
  <c r="Z145" i="5"/>
  <c r="AD145" i="5"/>
  <c r="AA145" i="5"/>
  <c r="X145" i="5"/>
  <c r="R145" i="5"/>
  <c r="U145" i="5"/>
  <c r="V145" i="5"/>
  <c r="S145" i="5"/>
  <c r="P145" i="5"/>
  <c r="N145" i="5"/>
  <c r="L145" i="5"/>
  <c r="J145" i="5"/>
  <c r="H145" i="5"/>
  <c r="AI144" i="5"/>
  <c r="AG144" i="5"/>
  <c r="AA144" i="5"/>
  <c r="X144" i="5"/>
  <c r="R144" i="5"/>
  <c r="U144" i="5"/>
  <c r="V144" i="5"/>
  <c r="S144" i="5"/>
  <c r="P144" i="5"/>
  <c r="N144" i="5"/>
  <c r="L144" i="5"/>
  <c r="J144" i="5"/>
  <c r="H144" i="5"/>
  <c r="AI143" i="5"/>
  <c r="AG143" i="5"/>
  <c r="AC143" i="5"/>
  <c r="F143" i="5"/>
  <c r="Z143" i="5"/>
  <c r="AD143" i="5"/>
  <c r="AA143" i="5"/>
  <c r="X143" i="5"/>
  <c r="R143" i="5"/>
  <c r="U143" i="5"/>
  <c r="V143" i="5"/>
  <c r="S143" i="5"/>
  <c r="P143" i="5"/>
  <c r="N143" i="5"/>
  <c r="L143" i="5"/>
  <c r="J143" i="5"/>
  <c r="H143" i="5"/>
  <c r="AI142" i="5"/>
  <c r="AG142" i="5"/>
  <c r="AC142" i="5"/>
  <c r="F142" i="5"/>
  <c r="Z142" i="5"/>
  <c r="AD142" i="5"/>
  <c r="AA142" i="5"/>
  <c r="X142" i="5"/>
  <c r="R142" i="5"/>
  <c r="U142" i="5"/>
  <c r="V142" i="5"/>
  <c r="S142" i="5"/>
  <c r="P142" i="5"/>
  <c r="N142" i="5"/>
  <c r="L142" i="5"/>
  <c r="J142" i="5"/>
  <c r="H142" i="5"/>
  <c r="AI141" i="5"/>
  <c r="AG141" i="5"/>
  <c r="AC141" i="5"/>
  <c r="F141" i="5"/>
  <c r="Z141" i="5"/>
  <c r="AD141" i="5"/>
  <c r="AA141" i="5"/>
  <c r="X141" i="5"/>
  <c r="R141" i="5"/>
  <c r="U141" i="5"/>
  <c r="V141" i="5"/>
  <c r="S141" i="5"/>
  <c r="P141" i="5"/>
  <c r="N141" i="5"/>
  <c r="L141" i="5"/>
  <c r="J141" i="5"/>
  <c r="H141" i="5"/>
  <c r="AI140" i="5"/>
  <c r="AG140" i="5"/>
  <c r="AA140" i="5"/>
  <c r="X140" i="5"/>
  <c r="R140" i="5"/>
  <c r="U140" i="5"/>
  <c r="V140" i="5"/>
  <c r="S140" i="5"/>
  <c r="P140" i="5"/>
  <c r="N140" i="5"/>
  <c r="L140" i="5"/>
  <c r="J140" i="5"/>
  <c r="H140" i="5"/>
  <c r="AI139" i="5"/>
  <c r="AG139" i="5"/>
  <c r="AC139" i="5"/>
  <c r="F139" i="5"/>
  <c r="Z139" i="5"/>
  <c r="AD139" i="5"/>
  <c r="AA139" i="5"/>
  <c r="X139" i="5"/>
  <c r="R139" i="5"/>
  <c r="U139" i="5"/>
  <c r="V139" i="5"/>
  <c r="S139" i="5"/>
  <c r="P139" i="5"/>
  <c r="N139" i="5"/>
  <c r="L139" i="5"/>
  <c r="J139" i="5"/>
  <c r="H139" i="5"/>
  <c r="AI138" i="5"/>
  <c r="AG138" i="5"/>
  <c r="AC138" i="5"/>
  <c r="F138" i="5"/>
  <c r="Z138" i="5"/>
  <c r="AD138" i="5"/>
  <c r="AA138" i="5"/>
  <c r="X138" i="5"/>
  <c r="R138" i="5"/>
  <c r="U138" i="5"/>
  <c r="V138" i="5"/>
  <c r="S138" i="5"/>
  <c r="P138" i="5"/>
  <c r="N138" i="5"/>
  <c r="L138" i="5"/>
  <c r="J138" i="5"/>
  <c r="H138" i="5"/>
  <c r="AI137" i="5"/>
  <c r="AG137" i="5"/>
  <c r="AC137" i="5"/>
  <c r="F137" i="5"/>
  <c r="Z137" i="5"/>
  <c r="AD137" i="5"/>
  <c r="AA137" i="5"/>
  <c r="X137" i="5"/>
  <c r="R137" i="5"/>
  <c r="U137" i="5"/>
  <c r="V137" i="5"/>
  <c r="S137" i="5"/>
  <c r="P137" i="5"/>
  <c r="N137" i="5"/>
  <c r="L137" i="5"/>
  <c r="J137" i="5"/>
  <c r="H137" i="5"/>
  <c r="AI136" i="5"/>
  <c r="AG136" i="5"/>
  <c r="AA136" i="5"/>
  <c r="X136" i="5"/>
  <c r="R136" i="5"/>
  <c r="U136" i="5"/>
  <c r="V136" i="5"/>
  <c r="S136" i="5"/>
  <c r="P136" i="5"/>
  <c r="N136" i="5"/>
  <c r="L136" i="5"/>
  <c r="J136" i="5"/>
  <c r="H136" i="5"/>
  <c r="AI135" i="5"/>
  <c r="AG135" i="5"/>
  <c r="AC135" i="5"/>
  <c r="F135" i="5"/>
  <c r="Z135" i="5"/>
  <c r="AD135" i="5"/>
  <c r="AA135" i="5"/>
  <c r="X135" i="5"/>
  <c r="R135" i="5"/>
  <c r="U135" i="5"/>
  <c r="V135" i="5"/>
  <c r="S135" i="5"/>
  <c r="P135" i="5"/>
  <c r="N135" i="5"/>
  <c r="L135" i="5"/>
  <c r="J135" i="5"/>
  <c r="H135" i="5"/>
  <c r="AI134" i="5"/>
  <c r="AG134" i="5"/>
  <c r="AC134" i="5"/>
  <c r="F134" i="5"/>
  <c r="Z134" i="5"/>
  <c r="AD134" i="5"/>
  <c r="AA134" i="5"/>
  <c r="X134" i="5"/>
  <c r="R134" i="5"/>
  <c r="U134" i="5"/>
  <c r="V134" i="5"/>
  <c r="S134" i="5"/>
  <c r="P134" i="5"/>
  <c r="N134" i="5"/>
  <c r="L134" i="5"/>
  <c r="J134" i="5"/>
  <c r="H134" i="5"/>
  <c r="AI133" i="5"/>
  <c r="AG133" i="5"/>
  <c r="AC133" i="5"/>
  <c r="F133" i="5"/>
  <c r="Z133" i="5"/>
  <c r="AD133" i="5"/>
  <c r="AA133" i="5"/>
  <c r="X133" i="5"/>
  <c r="R133" i="5"/>
  <c r="U133" i="5"/>
  <c r="V133" i="5"/>
  <c r="S133" i="5"/>
  <c r="P133" i="5"/>
  <c r="N133" i="5"/>
  <c r="L133" i="5"/>
  <c r="J133" i="5"/>
  <c r="H133" i="5"/>
  <c r="AI132" i="5"/>
  <c r="AG132" i="5"/>
  <c r="AA132" i="5"/>
  <c r="X132" i="5"/>
  <c r="R132" i="5"/>
  <c r="U132" i="5"/>
  <c r="V132" i="5"/>
  <c r="S132" i="5"/>
  <c r="P132" i="5"/>
  <c r="N132" i="5"/>
  <c r="L132" i="5"/>
  <c r="J132" i="5"/>
  <c r="H132" i="5"/>
  <c r="AI131" i="5"/>
  <c r="AG131" i="5"/>
  <c r="AC131" i="5"/>
  <c r="F131" i="5"/>
  <c r="Z131" i="5"/>
  <c r="AD131" i="5"/>
  <c r="AA131" i="5"/>
  <c r="X131" i="5"/>
  <c r="R131" i="5"/>
  <c r="U131" i="5"/>
  <c r="V131" i="5"/>
  <c r="S131" i="5"/>
  <c r="P131" i="5"/>
  <c r="N131" i="5"/>
  <c r="L131" i="5"/>
  <c r="J131" i="5"/>
  <c r="H131" i="5"/>
  <c r="AI130" i="5"/>
  <c r="AG130" i="5"/>
  <c r="AC130" i="5"/>
  <c r="F130" i="5"/>
  <c r="Z130" i="5"/>
  <c r="AD130" i="5"/>
  <c r="AA130" i="5"/>
  <c r="X130" i="5"/>
  <c r="R130" i="5"/>
  <c r="U130" i="5"/>
  <c r="V130" i="5"/>
  <c r="S130" i="5"/>
  <c r="P130" i="5"/>
  <c r="N130" i="5"/>
  <c r="L130" i="5"/>
  <c r="J130" i="5"/>
  <c r="H130" i="5"/>
  <c r="AI129" i="5"/>
  <c r="AG129" i="5"/>
  <c r="AC129" i="5"/>
  <c r="F129" i="5"/>
  <c r="Z129" i="5"/>
  <c r="AD129" i="5"/>
  <c r="AA129" i="5"/>
  <c r="X129" i="5"/>
  <c r="R129" i="5"/>
  <c r="U129" i="5"/>
  <c r="V129" i="5"/>
  <c r="S129" i="5"/>
  <c r="P129" i="5"/>
  <c r="N129" i="5"/>
  <c r="L129" i="5"/>
  <c r="J129" i="5"/>
  <c r="H129" i="5"/>
  <c r="AI128" i="5"/>
  <c r="AG128" i="5"/>
  <c r="AA128" i="5"/>
  <c r="X128" i="5"/>
  <c r="R128" i="5"/>
  <c r="U128" i="5"/>
  <c r="V128" i="5"/>
  <c r="S128" i="5"/>
  <c r="P128" i="5"/>
  <c r="N128" i="5"/>
  <c r="L128" i="5"/>
  <c r="J128" i="5"/>
  <c r="H128" i="5"/>
  <c r="AI127" i="5"/>
  <c r="AG127" i="5"/>
  <c r="AC127" i="5"/>
  <c r="F127" i="5"/>
  <c r="Z127" i="5"/>
  <c r="AD127" i="5"/>
  <c r="AA127" i="5"/>
  <c r="X127" i="5"/>
  <c r="R127" i="5"/>
  <c r="U127" i="5"/>
  <c r="V127" i="5"/>
  <c r="S127" i="5"/>
  <c r="P127" i="5"/>
  <c r="N127" i="5"/>
  <c r="L127" i="5"/>
  <c r="J127" i="5"/>
  <c r="H127" i="5"/>
  <c r="AI126" i="5"/>
  <c r="AG126" i="5"/>
  <c r="AC126" i="5"/>
  <c r="F126" i="5"/>
  <c r="Z126" i="5"/>
  <c r="AD126" i="5"/>
  <c r="AA126" i="5"/>
  <c r="X126" i="5"/>
  <c r="R126" i="5"/>
  <c r="U126" i="5"/>
  <c r="V126" i="5"/>
  <c r="S126" i="5"/>
  <c r="P126" i="5"/>
  <c r="N126" i="5"/>
  <c r="L126" i="5"/>
  <c r="J126" i="5"/>
  <c r="H126" i="5"/>
  <c r="AI125" i="5"/>
  <c r="AG125" i="5"/>
  <c r="AC125" i="5"/>
  <c r="F125" i="5"/>
  <c r="Z125" i="5"/>
  <c r="AD125" i="5"/>
  <c r="AA125" i="5"/>
  <c r="X125" i="5"/>
  <c r="R125" i="5"/>
  <c r="U125" i="5"/>
  <c r="V125" i="5"/>
  <c r="S125" i="5"/>
  <c r="P125" i="5"/>
  <c r="N125" i="5"/>
  <c r="L125" i="5"/>
  <c r="J125" i="5"/>
  <c r="H125" i="5"/>
  <c r="AI124" i="5"/>
  <c r="AG124" i="5"/>
  <c r="AA124" i="5"/>
  <c r="X124" i="5"/>
  <c r="R124" i="5"/>
  <c r="U124" i="5"/>
  <c r="V124" i="5"/>
  <c r="S124" i="5"/>
  <c r="P124" i="5"/>
  <c r="N124" i="5"/>
  <c r="L124" i="5"/>
  <c r="J124" i="5"/>
  <c r="H124" i="5"/>
  <c r="AI123" i="5"/>
  <c r="AG123" i="5"/>
  <c r="AC123" i="5"/>
  <c r="F123" i="5"/>
  <c r="Z123" i="5"/>
  <c r="AD123" i="5"/>
  <c r="AA123" i="5"/>
  <c r="X123" i="5"/>
  <c r="R123" i="5"/>
  <c r="U123" i="5"/>
  <c r="V123" i="5"/>
  <c r="S123" i="5"/>
  <c r="P123" i="5"/>
  <c r="N123" i="5"/>
  <c r="L123" i="5"/>
  <c r="J123" i="5"/>
  <c r="H123" i="5"/>
  <c r="AI122" i="5"/>
  <c r="AG122" i="5"/>
  <c r="AC122" i="5"/>
  <c r="F122" i="5"/>
  <c r="Z122" i="5"/>
  <c r="AD122" i="5"/>
  <c r="AA122" i="5"/>
  <c r="X122" i="5"/>
  <c r="R122" i="5"/>
  <c r="U122" i="5"/>
  <c r="V122" i="5"/>
  <c r="S122" i="5"/>
  <c r="P122" i="5"/>
  <c r="N122" i="5"/>
  <c r="L122" i="5"/>
  <c r="J122" i="5"/>
  <c r="H122" i="5"/>
  <c r="AI121" i="5"/>
  <c r="AG121" i="5"/>
  <c r="AC121" i="5"/>
  <c r="F121" i="5"/>
  <c r="Z121" i="5"/>
  <c r="AD121" i="5"/>
  <c r="AA121" i="5"/>
  <c r="X121" i="5"/>
  <c r="R121" i="5"/>
  <c r="U121" i="5"/>
  <c r="V121" i="5"/>
  <c r="S121" i="5"/>
  <c r="P121" i="5"/>
  <c r="N121" i="5"/>
  <c r="L121" i="5"/>
  <c r="J121" i="5"/>
  <c r="H121" i="5"/>
  <c r="AI120" i="5"/>
  <c r="AG120" i="5"/>
  <c r="AA120" i="5"/>
  <c r="X120" i="5"/>
  <c r="R120" i="5"/>
  <c r="U120" i="5"/>
  <c r="V120" i="5"/>
  <c r="S120" i="5"/>
  <c r="P120" i="5"/>
  <c r="N120" i="5"/>
  <c r="L120" i="5"/>
  <c r="J120" i="5"/>
  <c r="H120" i="5"/>
  <c r="AI119" i="5"/>
  <c r="AG119" i="5"/>
  <c r="AC119" i="5"/>
  <c r="F119" i="5"/>
  <c r="Z119" i="5"/>
  <c r="AD119" i="5"/>
  <c r="AA119" i="5"/>
  <c r="X119" i="5"/>
  <c r="R119" i="5"/>
  <c r="U119" i="5"/>
  <c r="V119" i="5"/>
  <c r="S119" i="5"/>
  <c r="P119" i="5"/>
  <c r="N119" i="5"/>
  <c r="L119" i="5"/>
  <c r="J119" i="5"/>
  <c r="H119" i="5"/>
  <c r="AI118" i="5"/>
  <c r="AG118" i="5"/>
  <c r="AC118" i="5"/>
  <c r="F118" i="5"/>
  <c r="Z118" i="5"/>
  <c r="AD118" i="5"/>
  <c r="AA118" i="5"/>
  <c r="X118" i="5"/>
  <c r="R118" i="5"/>
  <c r="U118" i="5"/>
  <c r="V118" i="5"/>
  <c r="S118" i="5"/>
  <c r="P118" i="5"/>
  <c r="N118" i="5"/>
  <c r="L118" i="5"/>
  <c r="J118" i="5"/>
  <c r="H118" i="5"/>
  <c r="AI117" i="5"/>
  <c r="AG117" i="5"/>
  <c r="AC117" i="5"/>
  <c r="F117" i="5"/>
  <c r="Z117" i="5"/>
  <c r="AD117" i="5"/>
  <c r="AA117" i="5"/>
  <c r="X117" i="5"/>
  <c r="R117" i="5"/>
  <c r="U117" i="5"/>
  <c r="V117" i="5"/>
  <c r="S117" i="5"/>
  <c r="P117" i="5"/>
  <c r="N117" i="5"/>
  <c r="L117" i="5"/>
  <c r="J117" i="5"/>
  <c r="H117" i="5"/>
  <c r="AI116" i="5"/>
  <c r="AG116" i="5"/>
  <c r="AA116" i="5"/>
  <c r="X116" i="5"/>
  <c r="R116" i="5"/>
  <c r="U116" i="5"/>
  <c r="V116" i="5"/>
  <c r="S116" i="5"/>
  <c r="P116" i="5"/>
  <c r="N116" i="5"/>
  <c r="L116" i="5"/>
  <c r="J116" i="5"/>
  <c r="H116" i="5"/>
  <c r="AI115" i="5"/>
  <c r="AG115" i="5"/>
  <c r="AC115" i="5"/>
  <c r="F115" i="5"/>
  <c r="Z115" i="5"/>
  <c r="AD115" i="5"/>
  <c r="AA115" i="5"/>
  <c r="X115" i="5"/>
  <c r="R115" i="5"/>
  <c r="U115" i="5"/>
  <c r="V115" i="5"/>
  <c r="S115" i="5"/>
  <c r="P115" i="5"/>
  <c r="N115" i="5"/>
  <c r="L115" i="5"/>
  <c r="J115" i="5"/>
  <c r="H115" i="5"/>
  <c r="AI114" i="5"/>
  <c r="AG114" i="5"/>
  <c r="AC114" i="5"/>
  <c r="F114" i="5"/>
  <c r="Z114" i="5"/>
  <c r="AD114" i="5"/>
  <c r="AA114" i="5"/>
  <c r="X114" i="5"/>
  <c r="R114" i="5"/>
  <c r="U114" i="5"/>
  <c r="V114" i="5"/>
  <c r="S114" i="5"/>
  <c r="P114" i="5"/>
  <c r="N114" i="5"/>
  <c r="L114" i="5"/>
  <c r="J114" i="5"/>
  <c r="H114" i="5"/>
  <c r="AI113" i="5"/>
  <c r="AG113" i="5"/>
  <c r="AC113" i="5"/>
  <c r="F113" i="5"/>
  <c r="Z113" i="5"/>
  <c r="AD113" i="5"/>
  <c r="AA113" i="5"/>
  <c r="X113" i="5"/>
  <c r="R113" i="5"/>
  <c r="U113" i="5"/>
  <c r="V113" i="5"/>
  <c r="S113" i="5"/>
  <c r="P113" i="5"/>
  <c r="N113" i="5"/>
  <c r="L113" i="5"/>
  <c r="J113" i="5"/>
  <c r="H113" i="5"/>
  <c r="AI112" i="5"/>
  <c r="AG112" i="5"/>
  <c r="AA112" i="5"/>
  <c r="X112" i="5"/>
  <c r="R112" i="5"/>
  <c r="U112" i="5"/>
  <c r="V112" i="5"/>
  <c r="S112" i="5"/>
  <c r="P112" i="5"/>
  <c r="N112" i="5"/>
  <c r="L112" i="5"/>
  <c r="J112" i="5"/>
  <c r="H112" i="5"/>
  <c r="AI111" i="5"/>
  <c r="AG111" i="5"/>
  <c r="AC111" i="5"/>
  <c r="F111" i="5"/>
  <c r="Z111" i="5"/>
  <c r="AD111" i="5"/>
  <c r="AA111" i="5"/>
  <c r="X111" i="5"/>
  <c r="R111" i="5"/>
  <c r="U111" i="5"/>
  <c r="V111" i="5"/>
  <c r="S111" i="5"/>
  <c r="P111" i="5"/>
  <c r="N111" i="5"/>
  <c r="L111" i="5"/>
  <c r="J111" i="5"/>
  <c r="H111" i="5"/>
  <c r="AI110" i="5"/>
  <c r="AG110" i="5"/>
  <c r="AC110" i="5"/>
  <c r="F110" i="5"/>
  <c r="Z110" i="5"/>
  <c r="AD110" i="5"/>
  <c r="AA110" i="5"/>
  <c r="X110" i="5"/>
  <c r="R110" i="5"/>
  <c r="U110" i="5"/>
  <c r="V110" i="5"/>
  <c r="S110" i="5"/>
  <c r="P110" i="5"/>
  <c r="N110" i="5"/>
  <c r="L110" i="5"/>
  <c r="J110" i="5"/>
  <c r="H110" i="5"/>
  <c r="AI109" i="5"/>
  <c r="AG109" i="5"/>
  <c r="AC109" i="5"/>
  <c r="F109" i="5"/>
  <c r="Z109" i="5"/>
  <c r="AD109" i="5"/>
  <c r="AA109" i="5"/>
  <c r="X109" i="5"/>
  <c r="R109" i="5"/>
  <c r="U109" i="5"/>
  <c r="V109" i="5"/>
  <c r="S109" i="5"/>
  <c r="P109" i="5"/>
  <c r="N109" i="5"/>
  <c r="L109" i="5"/>
  <c r="J109" i="5"/>
  <c r="H109" i="5"/>
  <c r="AI108" i="5"/>
  <c r="AG108" i="5"/>
  <c r="AA108" i="5"/>
  <c r="X108" i="5"/>
  <c r="R108" i="5"/>
  <c r="U108" i="5"/>
  <c r="V108" i="5"/>
  <c r="S108" i="5"/>
  <c r="P108" i="5"/>
  <c r="N108" i="5"/>
  <c r="L108" i="5"/>
  <c r="J108" i="5"/>
  <c r="H108" i="5"/>
  <c r="AI107" i="5"/>
  <c r="AG107" i="5"/>
  <c r="AC107" i="5"/>
  <c r="F107" i="5"/>
  <c r="Z107" i="5"/>
  <c r="AD107" i="5"/>
  <c r="AA107" i="5"/>
  <c r="X107" i="5"/>
  <c r="R107" i="5"/>
  <c r="U107" i="5"/>
  <c r="V107" i="5"/>
  <c r="S107" i="5"/>
  <c r="P107" i="5"/>
  <c r="N107" i="5"/>
  <c r="L107" i="5"/>
  <c r="J107" i="5"/>
  <c r="H107" i="5"/>
  <c r="AI106" i="5"/>
  <c r="AG106" i="5"/>
  <c r="AC106" i="5"/>
  <c r="F106" i="5"/>
  <c r="Z106" i="5"/>
  <c r="AD106" i="5"/>
  <c r="AA106" i="5"/>
  <c r="X106" i="5"/>
  <c r="R106" i="5"/>
  <c r="U106" i="5"/>
  <c r="V106" i="5"/>
  <c r="S106" i="5"/>
  <c r="P106" i="5"/>
  <c r="N106" i="5"/>
  <c r="L106" i="5"/>
  <c r="J106" i="5"/>
  <c r="H106" i="5"/>
  <c r="AI105" i="5"/>
  <c r="AG105" i="5"/>
  <c r="AC105" i="5"/>
  <c r="F105" i="5"/>
  <c r="Z105" i="5"/>
  <c r="AD105" i="5"/>
  <c r="AA105" i="5"/>
  <c r="X105" i="5"/>
  <c r="R105" i="5"/>
  <c r="U105" i="5"/>
  <c r="V105" i="5"/>
  <c r="S105" i="5"/>
  <c r="P105" i="5"/>
  <c r="N105" i="5"/>
  <c r="L105" i="5"/>
  <c r="J105" i="5"/>
  <c r="H105" i="5"/>
  <c r="AI104" i="5"/>
  <c r="AG104" i="5"/>
  <c r="AA104" i="5"/>
  <c r="X104" i="5"/>
  <c r="R104" i="5"/>
  <c r="U104" i="5"/>
  <c r="V104" i="5"/>
  <c r="S104" i="5"/>
  <c r="P104" i="5"/>
  <c r="N104" i="5"/>
  <c r="L104" i="5"/>
  <c r="J104" i="5"/>
  <c r="H104" i="5"/>
  <c r="AI103" i="5"/>
  <c r="AG103" i="5"/>
  <c r="AC103" i="5"/>
  <c r="F103" i="5"/>
  <c r="Z103" i="5"/>
  <c r="AD103" i="5"/>
  <c r="AA103" i="5"/>
  <c r="X103" i="5"/>
  <c r="R103" i="5"/>
  <c r="U103" i="5"/>
  <c r="V103" i="5"/>
  <c r="S103" i="5"/>
  <c r="P103" i="5"/>
  <c r="N103" i="5"/>
  <c r="L103" i="5"/>
  <c r="J103" i="5"/>
  <c r="H103" i="5"/>
  <c r="AI102" i="5"/>
  <c r="AG102" i="5"/>
  <c r="AC102" i="5"/>
  <c r="F102" i="5"/>
  <c r="Z102" i="5"/>
  <c r="AD102" i="5"/>
  <c r="AA102" i="5"/>
  <c r="X102" i="5"/>
  <c r="R102" i="5"/>
  <c r="U102" i="5"/>
  <c r="V102" i="5"/>
  <c r="S102" i="5"/>
  <c r="P102" i="5"/>
  <c r="N102" i="5"/>
  <c r="L102" i="5"/>
  <c r="J102" i="5"/>
  <c r="H102" i="5"/>
  <c r="AI101" i="5"/>
  <c r="AG101" i="5"/>
  <c r="AC101" i="5"/>
  <c r="F101" i="5"/>
  <c r="Z101" i="5"/>
  <c r="AD101" i="5"/>
  <c r="AA101" i="5"/>
  <c r="X101" i="5"/>
  <c r="R101" i="5"/>
  <c r="U101" i="5"/>
  <c r="V101" i="5"/>
  <c r="S101" i="5"/>
  <c r="P101" i="5"/>
  <c r="N101" i="5"/>
  <c r="L101" i="5"/>
  <c r="J101" i="5"/>
  <c r="H101" i="5"/>
  <c r="AI100" i="5"/>
  <c r="AG100" i="5"/>
  <c r="AA100" i="5"/>
  <c r="X100" i="5"/>
  <c r="R100" i="5"/>
  <c r="U100" i="5"/>
  <c r="V100" i="5"/>
  <c r="S100" i="5"/>
  <c r="P100" i="5"/>
  <c r="N100" i="5"/>
  <c r="L100" i="5"/>
  <c r="J100" i="5"/>
  <c r="H100" i="5"/>
  <c r="AI99" i="5"/>
  <c r="AG99" i="5"/>
  <c r="AC99" i="5"/>
  <c r="F99" i="5"/>
  <c r="Z99" i="5"/>
  <c r="AD99" i="5"/>
  <c r="AA99" i="5"/>
  <c r="X99" i="5"/>
  <c r="R99" i="5"/>
  <c r="U99" i="5"/>
  <c r="V99" i="5"/>
  <c r="S99" i="5"/>
  <c r="P99" i="5"/>
  <c r="N99" i="5"/>
  <c r="L99" i="5"/>
  <c r="J99" i="5"/>
  <c r="H99" i="5"/>
  <c r="AI98" i="5"/>
  <c r="AG98" i="5"/>
  <c r="AC98" i="5"/>
  <c r="F98" i="5"/>
  <c r="Z98" i="5"/>
  <c r="AD98" i="5"/>
  <c r="AA98" i="5"/>
  <c r="X98" i="5"/>
  <c r="R98" i="5"/>
  <c r="U98" i="5"/>
  <c r="V98" i="5"/>
  <c r="S98" i="5"/>
  <c r="P98" i="5"/>
  <c r="N98" i="5"/>
  <c r="L98" i="5"/>
  <c r="J98" i="5"/>
  <c r="H98" i="5"/>
  <c r="AI97" i="5"/>
  <c r="AG97" i="5"/>
  <c r="AC97" i="5"/>
  <c r="F97" i="5"/>
  <c r="Z97" i="5"/>
  <c r="AD97" i="5"/>
  <c r="AA97" i="5"/>
  <c r="X97" i="5"/>
  <c r="R97" i="5"/>
  <c r="U97" i="5"/>
  <c r="V97" i="5"/>
  <c r="S97" i="5"/>
  <c r="P97" i="5"/>
  <c r="N97" i="5"/>
  <c r="L97" i="5"/>
  <c r="J97" i="5"/>
  <c r="H97" i="5"/>
  <c r="AI96" i="5"/>
  <c r="AG96" i="5"/>
  <c r="AA96" i="5"/>
  <c r="X96" i="5"/>
  <c r="R96" i="5"/>
  <c r="U96" i="5"/>
  <c r="V96" i="5"/>
  <c r="S96" i="5"/>
  <c r="P96" i="5"/>
  <c r="N96" i="5"/>
  <c r="L96" i="5"/>
  <c r="J96" i="5"/>
  <c r="H96" i="5"/>
  <c r="AI95" i="5"/>
  <c r="AG95" i="5"/>
  <c r="AC95" i="5"/>
  <c r="F95" i="5"/>
  <c r="Z95" i="5"/>
  <c r="AD95" i="5"/>
  <c r="AA95" i="5"/>
  <c r="X95" i="5"/>
  <c r="R95" i="5"/>
  <c r="U95" i="5"/>
  <c r="V95" i="5"/>
  <c r="S95" i="5"/>
  <c r="P95" i="5"/>
  <c r="N95" i="5"/>
  <c r="L95" i="5"/>
  <c r="J95" i="5"/>
  <c r="H95" i="5"/>
  <c r="AI94" i="5"/>
  <c r="AG94" i="5"/>
  <c r="AC94" i="5"/>
  <c r="F94" i="5"/>
  <c r="Z94" i="5"/>
  <c r="AD94" i="5"/>
  <c r="AA94" i="5"/>
  <c r="X94" i="5"/>
  <c r="R94" i="5"/>
  <c r="U94" i="5"/>
  <c r="V94" i="5"/>
  <c r="S94" i="5"/>
  <c r="P94" i="5"/>
  <c r="N94" i="5"/>
  <c r="L94" i="5"/>
  <c r="J94" i="5"/>
  <c r="H94" i="5"/>
  <c r="AI93" i="5"/>
  <c r="AG93" i="5"/>
  <c r="AC93" i="5"/>
  <c r="F93" i="5"/>
  <c r="Z93" i="5"/>
  <c r="AD93" i="5"/>
  <c r="AA93" i="5"/>
  <c r="X93" i="5"/>
  <c r="R93" i="5"/>
  <c r="U93" i="5"/>
  <c r="V93" i="5"/>
  <c r="S93" i="5"/>
  <c r="P93" i="5"/>
  <c r="N93" i="5"/>
  <c r="L93" i="5"/>
  <c r="J93" i="5"/>
  <c r="H93" i="5"/>
  <c r="AI92" i="5"/>
  <c r="AG92" i="5"/>
  <c r="AA92" i="5"/>
  <c r="X92" i="5"/>
  <c r="R92" i="5"/>
  <c r="U92" i="5"/>
  <c r="V92" i="5"/>
  <c r="S92" i="5"/>
  <c r="P92" i="5"/>
  <c r="N92" i="5"/>
  <c r="L92" i="5"/>
  <c r="J92" i="5"/>
  <c r="H92" i="5"/>
  <c r="AI91" i="5"/>
  <c r="AG91" i="5"/>
  <c r="AC91" i="5"/>
  <c r="F91" i="5"/>
  <c r="Z91" i="5"/>
  <c r="AD91" i="5"/>
  <c r="AA91" i="5"/>
  <c r="X91" i="5"/>
  <c r="R91" i="5"/>
  <c r="U91" i="5"/>
  <c r="V91" i="5"/>
  <c r="S91" i="5"/>
  <c r="P91" i="5"/>
  <c r="N91" i="5"/>
  <c r="L91" i="5"/>
  <c r="J91" i="5"/>
  <c r="H91" i="5"/>
  <c r="AI90" i="5"/>
  <c r="AG90" i="5"/>
  <c r="AC90" i="5"/>
  <c r="F90" i="5"/>
  <c r="Z90" i="5"/>
  <c r="AD90" i="5"/>
  <c r="AA90" i="5"/>
  <c r="X90" i="5"/>
  <c r="R90" i="5"/>
  <c r="U90" i="5"/>
  <c r="V90" i="5"/>
  <c r="S90" i="5"/>
  <c r="P90" i="5"/>
  <c r="N90" i="5"/>
  <c r="L90" i="5"/>
  <c r="J90" i="5"/>
  <c r="H90" i="5"/>
  <c r="AI89" i="5"/>
  <c r="AG89" i="5"/>
  <c r="AC89" i="5"/>
  <c r="F89" i="5"/>
  <c r="Z89" i="5"/>
  <c r="AD89" i="5"/>
  <c r="AA89" i="5"/>
  <c r="X89" i="5"/>
  <c r="R89" i="5"/>
  <c r="U89" i="5"/>
  <c r="V89" i="5"/>
  <c r="S89" i="5"/>
  <c r="P89" i="5"/>
  <c r="N89" i="5"/>
  <c r="L89" i="5"/>
  <c r="J89" i="5"/>
  <c r="H89" i="5"/>
  <c r="AI88" i="5"/>
  <c r="AG88" i="5"/>
  <c r="AA88" i="5"/>
  <c r="X88" i="5"/>
  <c r="R88" i="5"/>
  <c r="U88" i="5"/>
  <c r="V88" i="5"/>
  <c r="S88" i="5"/>
  <c r="P88" i="5"/>
  <c r="N88" i="5"/>
  <c r="L88" i="5"/>
  <c r="J88" i="5"/>
  <c r="H88" i="5"/>
  <c r="AI87" i="5"/>
  <c r="AG87" i="5"/>
  <c r="AC87" i="5"/>
  <c r="F87" i="5"/>
  <c r="Z87" i="5"/>
  <c r="AD87" i="5"/>
  <c r="AA87" i="5"/>
  <c r="X87" i="5"/>
  <c r="R87" i="5"/>
  <c r="U87" i="5"/>
  <c r="V87" i="5"/>
  <c r="S87" i="5"/>
  <c r="P87" i="5"/>
  <c r="N87" i="5"/>
  <c r="L87" i="5"/>
  <c r="J87" i="5"/>
  <c r="H87" i="5"/>
  <c r="AI86" i="5"/>
  <c r="AG86" i="5"/>
  <c r="AC86" i="5"/>
  <c r="F86" i="5"/>
  <c r="Z86" i="5"/>
  <c r="AD86" i="5"/>
  <c r="AA86" i="5"/>
  <c r="X86" i="5"/>
  <c r="R86" i="5"/>
  <c r="U86" i="5"/>
  <c r="V86" i="5"/>
  <c r="S86" i="5"/>
  <c r="P86" i="5"/>
  <c r="N86" i="5"/>
  <c r="L86" i="5"/>
  <c r="J86" i="5"/>
  <c r="H86" i="5"/>
  <c r="AI85" i="5"/>
  <c r="AG85" i="5"/>
  <c r="AC85" i="5"/>
  <c r="F85" i="5"/>
  <c r="Z85" i="5"/>
  <c r="AD85" i="5"/>
  <c r="AA85" i="5"/>
  <c r="X85" i="5"/>
  <c r="R85" i="5"/>
  <c r="U85" i="5"/>
  <c r="V85" i="5"/>
  <c r="S85" i="5"/>
  <c r="P85" i="5"/>
  <c r="N85" i="5"/>
  <c r="L85" i="5"/>
  <c r="J85" i="5"/>
  <c r="H85" i="5"/>
  <c r="AI84" i="5"/>
  <c r="AG84" i="5"/>
  <c r="AA84" i="5"/>
  <c r="X84" i="5"/>
  <c r="R84" i="5"/>
  <c r="U84" i="5"/>
  <c r="V84" i="5"/>
  <c r="S84" i="5"/>
  <c r="P84" i="5"/>
  <c r="N84" i="5"/>
  <c r="L84" i="5"/>
  <c r="J84" i="5"/>
  <c r="H84" i="5"/>
  <c r="AI83" i="5"/>
  <c r="AG83" i="5"/>
  <c r="AC83" i="5"/>
  <c r="F83" i="5"/>
  <c r="Z83" i="5"/>
  <c r="AD83" i="5"/>
  <c r="AA83" i="5"/>
  <c r="X83" i="5"/>
  <c r="R83" i="5"/>
  <c r="U83" i="5"/>
  <c r="V83" i="5"/>
  <c r="S83" i="5"/>
  <c r="P83" i="5"/>
  <c r="N83" i="5"/>
  <c r="L83" i="5"/>
  <c r="J83" i="5"/>
  <c r="H83" i="5"/>
  <c r="AI82" i="5"/>
  <c r="AG82" i="5"/>
  <c r="AC82" i="5"/>
  <c r="F82" i="5"/>
  <c r="Z82" i="5"/>
  <c r="AD82" i="5"/>
  <c r="AA82" i="5"/>
  <c r="X82" i="5"/>
  <c r="R82" i="5"/>
  <c r="U82" i="5"/>
  <c r="V82" i="5"/>
  <c r="S82" i="5"/>
  <c r="P82" i="5"/>
  <c r="N82" i="5"/>
  <c r="L82" i="5"/>
  <c r="J82" i="5"/>
  <c r="H82" i="5"/>
  <c r="AI81" i="5"/>
  <c r="AG81" i="5"/>
  <c r="AC81" i="5"/>
  <c r="F81" i="5"/>
  <c r="Z81" i="5"/>
  <c r="AD81" i="5"/>
  <c r="AA81" i="5"/>
  <c r="X81" i="5"/>
  <c r="R81" i="5"/>
  <c r="U81" i="5"/>
  <c r="V81" i="5"/>
  <c r="S81" i="5"/>
  <c r="P81" i="5"/>
  <c r="N81" i="5"/>
  <c r="L81" i="5"/>
  <c r="J81" i="5"/>
  <c r="H81" i="5"/>
  <c r="AI80" i="5"/>
  <c r="AG80" i="5"/>
  <c r="AA80" i="5"/>
  <c r="X80" i="5"/>
  <c r="R80" i="5"/>
  <c r="U80" i="5"/>
  <c r="V80" i="5"/>
  <c r="S80" i="5"/>
  <c r="P80" i="5"/>
  <c r="N80" i="5"/>
  <c r="L80" i="5"/>
  <c r="J80" i="5"/>
  <c r="H80" i="5"/>
  <c r="AI79" i="5"/>
  <c r="AG79" i="5"/>
  <c r="AC79" i="5"/>
  <c r="F79" i="5"/>
  <c r="Z79" i="5"/>
  <c r="AD79" i="5"/>
  <c r="AA79" i="5"/>
  <c r="X79" i="5"/>
  <c r="R79" i="5"/>
  <c r="U79" i="5"/>
  <c r="V79" i="5"/>
  <c r="S79" i="5"/>
  <c r="P79" i="5"/>
  <c r="N79" i="5"/>
  <c r="L79" i="5"/>
  <c r="J79" i="5"/>
  <c r="H79" i="5"/>
  <c r="AI78" i="5"/>
  <c r="AG78" i="5"/>
  <c r="AC78" i="5"/>
  <c r="F78" i="5"/>
  <c r="Z78" i="5"/>
  <c r="AD78" i="5"/>
  <c r="AA78" i="5"/>
  <c r="X78" i="5"/>
  <c r="R78" i="5"/>
  <c r="U78" i="5"/>
  <c r="V78" i="5"/>
  <c r="S78" i="5"/>
  <c r="P78" i="5"/>
  <c r="N78" i="5"/>
  <c r="L78" i="5"/>
  <c r="J78" i="5"/>
  <c r="H78" i="5"/>
  <c r="AI77" i="5"/>
  <c r="AG77" i="5"/>
  <c r="AC77" i="5"/>
  <c r="F77" i="5"/>
  <c r="Z77" i="5"/>
  <c r="AD77" i="5"/>
  <c r="AA77" i="5"/>
  <c r="X77" i="5"/>
  <c r="R77" i="5"/>
  <c r="U77" i="5"/>
  <c r="V77" i="5"/>
  <c r="S77" i="5"/>
  <c r="P77" i="5"/>
  <c r="N77" i="5"/>
  <c r="L77" i="5"/>
  <c r="J77" i="5"/>
  <c r="H77" i="5"/>
  <c r="AI76" i="5"/>
  <c r="AG76" i="5"/>
  <c r="AA76" i="5"/>
  <c r="X76" i="5"/>
  <c r="R76" i="5"/>
  <c r="U76" i="5"/>
  <c r="V76" i="5"/>
  <c r="S76" i="5"/>
  <c r="P76" i="5"/>
  <c r="N76" i="5"/>
  <c r="L76" i="5"/>
  <c r="J76" i="5"/>
  <c r="H76" i="5"/>
  <c r="AI75" i="5"/>
  <c r="AG75" i="5"/>
  <c r="AC75" i="5"/>
  <c r="F75" i="5"/>
  <c r="Z75" i="5"/>
  <c r="AD75" i="5"/>
  <c r="AA75" i="5"/>
  <c r="X75" i="5"/>
  <c r="R75" i="5"/>
  <c r="U75" i="5"/>
  <c r="V75" i="5"/>
  <c r="S75" i="5"/>
  <c r="P75" i="5"/>
  <c r="N75" i="5"/>
  <c r="L75" i="5"/>
  <c r="J75" i="5"/>
  <c r="H75" i="5"/>
  <c r="AI74" i="5"/>
  <c r="AG74" i="5"/>
  <c r="AC74" i="5"/>
  <c r="F74" i="5"/>
  <c r="Z74" i="5"/>
  <c r="AD74" i="5"/>
  <c r="AA74" i="5"/>
  <c r="X74" i="5"/>
  <c r="R74" i="5"/>
  <c r="U74" i="5"/>
  <c r="V74" i="5"/>
  <c r="S74" i="5"/>
  <c r="P74" i="5"/>
  <c r="N74" i="5"/>
  <c r="L74" i="5"/>
  <c r="J74" i="5"/>
  <c r="H74" i="5"/>
  <c r="AI73" i="5"/>
  <c r="AG73" i="5"/>
  <c r="AC73" i="5"/>
  <c r="F73" i="5"/>
  <c r="Z73" i="5"/>
  <c r="AD73" i="5"/>
  <c r="AA73" i="5"/>
  <c r="X73" i="5"/>
  <c r="R73" i="5"/>
  <c r="U73" i="5"/>
  <c r="V73" i="5"/>
  <c r="S73" i="5"/>
  <c r="P73" i="5"/>
  <c r="N73" i="5"/>
  <c r="L73" i="5"/>
  <c r="J73" i="5"/>
  <c r="H73" i="5"/>
  <c r="AI72" i="5"/>
  <c r="AG72" i="5"/>
  <c r="AA72" i="5"/>
  <c r="X72" i="5"/>
  <c r="R72" i="5"/>
  <c r="U72" i="5"/>
  <c r="V72" i="5"/>
  <c r="S72" i="5"/>
  <c r="P72" i="5"/>
  <c r="N72" i="5"/>
  <c r="L72" i="5"/>
  <c r="J72" i="5"/>
  <c r="H72" i="5"/>
  <c r="AI71" i="5"/>
  <c r="AG71" i="5"/>
  <c r="AC71" i="5"/>
  <c r="F71" i="5"/>
  <c r="Z71" i="5"/>
  <c r="AD71" i="5"/>
  <c r="AA71" i="5"/>
  <c r="X71" i="5"/>
  <c r="R71" i="5"/>
  <c r="U71" i="5"/>
  <c r="V71" i="5"/>
  <c r="S71" i="5"/>
  <c r="P71" i="5"/>
  <c r="N71" i="5"/>
  <c r="L71" i="5"/>
  <c r="J71" i="5"/>
  <c r="H71" i="5"/>
  <c r="AI70" i="5"/>
  <c r="AG70" i="5"/>
  <c r="AC70" i="5"/>
  <c r="F70" i="5"/>
  <c r="Z70" i="5"/>
  <c r="AD70" i="5"/>
  <c r="AA70" i="5"/>
  <c r="X70" i="5"/>
  <c r="R70" i="5"/>
  <c r="U70" i="5"/>
  <c r="V70" i="5"/>
  <c r="S70" i="5"/>
  <c r="P70" i="5"/>
  <c r="N70" i="5"/>
  <c r="L70" i="5"/>
  <c r="J70" i="5"/>
  <c r="H70" i="5"/>
  <c r="AI69" i="5"/>
  <c r="AG69" i="5"/>
  <c r="AC69" i="5"/>
  <c r="F69" i="5"/>
  <c r="Z69" i="5"/>
  <c r="AD69" i="5"/>
  <c r="AA69" i="5"/>
  <c r="X69" i="5"/>
  <c r="R69" i="5"/>
  <c r="U69" i="5"/>
  <c r="V69" i="5"/>
  <c r="S69" i="5"/>
  <c r="P69" i="5"/>
  <c r="N69" i="5"/>
  <c r="L69" i="5"/>
  <c r="J69" i="5"/>
  <c r="H69" i="5"/>
  <c r="AI68" i="5"/>
  <c r="AG68" i="5"/>
  <c r="AA68" i="5"/>
  <c r="X68" i="5"/>
  <c r="R68" i="5"/>
  <c r="U68" i="5"/>
  <c r="V68" i="5"/>
  <c r="S68" i="5"/>
  <c r="P68" i="5"/>
  <c r="N68" i="5"/>
  <c r="L68" i="5"/>
  <c r="J68" i="5"/>
  <c r="H68" i="5"/>
  <c r="AI67" i="5"/>
  <c r="AG67" i="5"/>
  <c r="AC67" i="5"/>
  <c r="F67" i="5"/>
  <c r="Z67" i="5"/>
  <c r="AD67" i="5"/>
  <c r="AA67" i="5"/>
  <c r="X67" i="5"/>
  <c r="R67" i="5"/>
  <c r="U67" i="5"/>
  <c r="V67" i="5"/>
  <c r="S67" i="5"/>
  <c r="P67" i="5"/>
  <c r="N67" i="5"/>
  <c r="L67" i="5"/>
  <c r="J67" i="5"/>
  <c r="H67" i="5"/>
  <c r="AI66" i="5"/>
  <c r="AG66" i="5"/>
  <c r="AC66" i="5"/>
  <c r="F66" i="5"/>
  <c r="Z66" i="5"/>
  <c r="AD66" i="5"/>
  <c r="AA66" i="5"/>
  <c r="X66" i="5"/>
  <c r="R66" i="5"/>
  <c r="U66" i="5"/>
  <c r="V66" i="5"/>
  <c r="S66" i="5"/>
  <c r="P66" i="5"/>
  <c r="N66" i="5"/>
  <c r="L66" i="5"/>
  <c r="J66" i="5"/>
  <c r="H66" i="5"/>
  <c r="AI65" i="5"/>
  <c r="AG65" i="5"/>
  <c r="AC65" i="5"/>
  <c r="F65" i="5"/>
  <c r="Z65" i="5"/>
  <c r="AD65" i="5"/>
  <c r="AA65" i="5"/>
  <c r="X65" i="5"/>
  <c r="R65" i="5"/>
  <c r="U65" i="5"/>
  <c r="V65" i="5"/>
  <c r="S65" i="5"/>
  <c r="P65" i="5"/>
  <c r="N65" i="5"/>
  <c r="L65" i="5"/>
  <c r="J65" i="5"/>
  <c r="H65" i="5"/>
  <c r="AI64" i="5"/>
  <c r="AG64" i="5"/>
  <c r="AA64" i="5"/>
  <c r="X64" i="5"/>
  <c r="R64" i="5"/>
  <c r="U64" i="5"/>
  <c r="V64" i="5"/>
  <c r="S64" i="5"/>
  <c r="P64" i="5"/>
  <c r="N64" i="5"/>
  <c r="L64" i="5"/>
  <c r="J64" i="5"/>
  <c r="H64" i="5"/>
  <c r="AI63" i="5"/>
  <c r="AG63" i="5"/>
  <c r="AC63" i="5"/>
  <c r="F63" i="5"/>
  <c r="Z63" i="5"/>
  <c r="AD63" i="5"/>
  <c r="AA63" i="5"/>
  <c r="X63" i="5"/>
  <c r="R63" i="5"/>
  <c r="U63" i="5"/>
  <c r="V63" i="5"/>
  <c r="S63" i="5"/>
  <c r="P63" i="5"/>
  <c r="N63" i="5"/>
  <c r="L63" i="5"/>
  <c r="J63" i="5"/>
  <c r="H63" i="5"/>
  <c r="AI62" i="5"/>
  <c r="AG62" i="5"/>
  <c r="AC62" i="5"/>
  <c r="F62" i="5"/>
  <c r="Z62" i="5"/>
  <c r="AD62" i="5"/>
  <c r="AA62" i="5"/>
  <c r="X62" i="5"/>
  <c r="R62" i="5"/>
  <c r="U62" i="5"/>
  <c r="V62" i="5"/>
  <c r="S62" i="5"/>
  <c r="P62" i="5"/>
  <c r="N62" i="5"/>
  <c r="L62" i="5"/>
  <c r="J62" i="5"/>
  <c r="H62" i="5"/>
  <c r="AI61" i="5"/>
  <c r="AG61" i="5"/>
  <c r="AC61" i="5"/>
  <c r="F61" i="5"/>
  <c r="Z61" i="5"/>
  <c r="AD61" i="5"/>
  <c r="AA61" i="5"/>
  <c r="X61" i="5"/>
  <c r="R61" i="5"/>
  <c r="U61" i="5"/>
  <c r="V61" i="5"/>
  <c r="S61" i="5"/>
  <c r="P61" i="5"/>
  <c r="N61" i="5"/>
  <c r="L61" i="5"/>
  <c r="J61" i="5"/>
  <c r="H61" i="5"/>
  <c r="AI60" i="5"/>
  <c r="AG60" i="5"/>
  <c r="AA60" i="5"/>
  <c r="X60" i="5"/>
  <c r="R60" i="5"/>
  <c r="U60" i="5"/>
  <c r="V60" i="5"/>
  <c r="S60" i="5"/>
  <c r="P60" i="5"/>
  <c r="N60" i="5"/>
  <c r="L60" i="5"/>
  <c r="J60" i="5"/>
  <c r="H60" i="5"/>
  <c r="AI59" i="5"/>
  <c r="AG59" i="5"/>
  <c r="AC59" i="5"/>
  <c r="F59" i="5"/>
  <c r="Z59" i="5"/>
  <c r="AD59" i="5"/>
  <c r="AA59" i="5"/>
  <c r="X59" i="5"/>
  <c r="R59" i="5"/>
  <c r="U59" i="5"/>
  <c r="V59" i="5"/>
  <c r="S59" i="5"/>
  <c r="P59" i="5"/>
  <c r="N59" i="5"/>
  <c r="L59" i="5"/>
  <c r="J59" i="5"/>
  <c r="H59" i="5"/>
  <c r="AI58" i="5"/>
  <c r="AG58" i="5"/>
  <c r="AC58" i="5"/>
  <c r="F58" i="5"/>
  <c r="Z58" i="5"/>
  <c r="AD58" i="5"/>
  <c r="AA58" i="5"/>
  <c r="X58" i="5"/>
  <c r="R58" i="5"/>
  <c r="U58" i="5"/>
  <c r="V58" i="5"/>
  <c r="S58" i="5"/>
  <c r="P58" i="5"/>
  <c r="N58" i="5"/>
  <c r="L58" i="5"/>
  <c r="J58" i="5"/>
  <c r="H58" i="5"/>
  <c r="AI57" i="5"/>
  <c r="AG57" i="5"/>
  <c r="AC57" i="5"/>
  <c r="F57" i="5"/>
  <c r="Z57" i="5"/>
  <c r="AD57" i="5"/>
  <c r="AA57" i="5"/>
  <c r="X57" i="5"/>
  <c r="R57" i="5"/>
  <c r="U57" i="5"/>
  <c r="V57" i="5"/>
  <c r="S57" i="5"/>
  <c r="P57" i="5"/>
  <c r="N57" i="5"/>
  <c r="L57" i="5"/>
  <c r="J57" i="5"/>
  <c r="H57" i="5"/>
  <c r="AI56" i="5"/>
  <c r="AG56" i="5"/>
  <c r="AA56" i="5"/>
  <c r="X56" i="5"/>
  <c r="R56" i="5"/>
  <c r="U56" i="5"/>
  <c r="V56" i="5"/>
  <c r="S56" i="5"/>
  <c r="P56" i="5"/>
  <c r="N56" i="5"/>
  <c r="L56" i="5"/>
  <c r="J56" i="5"/>
  <c r="H56" i="5"/>
  <c r="AI55" i="5"/>
  <c r="AG55" i="5"/>
  <c r="AC55" i="5"/>
  <c r="F55" i="5"/>
  <c r="Z55" i="5"/>
  <c r="AD55" i="5"/>
  <c r="AA55" i="5"/>
  <c r="X55" i="5"/>
  <c r="R55" i="5"/>
  <c r="U55" i="5"/>
  <c r="V55" i="5"/>
  <c r="S55" i="5"/>
  <c r="P55" i="5"/>
  <c r="N55" i="5"/>
  <c r="L55" i="5"/>
  <c r="J55" i="5"/>
  <c r="H55" i="5"/>
  <c r="AI54" i="5"/>
  <c r="AG54" i="5"/>
  <c r="AC54" i="5"/>
  <c r="F54" i="5"/>
  <c r="Z54" i="5"/>
  <c r="AD54" i="5"/>
  <c r="AA54" i="5"/>
  <c r="X54" i="5"/>
  <c r="R54" i="5"/>
  <c r="U54" i="5"/>
  <c r="V54" i="5"/>
  <c r="S54" i="5"/>
  <c r="P54" i="5"/>
  <c r="N54" i="5"/>
  <c r="L54" i="5"/>
  <c r="J54" i="5"/>
  <c r="H54" i="5"/>
  <c r="AI53" i="5"/>
  <c r="AG53" i="5"/>
  <c r="AC53" i="5"/>
  <c r="F53" i="5"/>
  <c r="Z53" i="5"/>
  <c r="AD53" i="5"/>
  <c r="AA53" i="5"/>
  <c r="X53" i="5"/>
  <c r="R53" i="5"/>
  <c r="U53" i="5"/>
  <c r="V53" i="5"/>
  <c r="S53" i="5"/>
  <c r="P53" i="5"/>
  <c r="N53" i="5"/>
  <c r="L53" i="5"/>
  <c r="J53" i="5"/>
  <c r="H53" i="5"/>
  <c r="AI52" i="5"/>
  <c r="AG52" i="5"/>
  <c r="AA52" i="5"/>
  <c r="X52" i="5"/>
  <c r="R52" i="5"/>
  <c r="U52" i="5"/>
  <c r="V52" i="5"/>
  <c r="S52" i="5"/>
  <c r="P52" i="5"/>
  <c r="N52" i="5"/>
  <c r="L52" i="5"/>
  <c r="J52" i="5"/>
  <c r="H52" i="5"/>
  <c r="AI51" i="5"/>
  <c r="AG51" i="5"/>
  <c r="AC51" i="5"/>
  <c r="F51" i="5"/>
  <c r="Z51" i="5"/>
  <c r="AD51" i="5"/>
  <c r="AA51" i="5"/>
  <c r="X51" i="5"/>
  <c r="R51" i="5"/>
  <c r="U51" i="5"/>
  <c r="V51" i="5"/>
  <c r="S51" i="5"/>
  <c r="P51" i="5"/>
  <c r="N51" i="5"/>
  <c r="L51" i="5"/>
  <c r="J51" i="5"/>
  <c r="H51" i="5"/>
  <c r="AI50" i="5"/>
  <c r="AG50" i="5"/>
  <c r="AC50" i="5"/>
  <c r="F50" i="5"/>
  <c r="Z50" i="5"/>
  <c r="AD50" i="5"/>
  <c r="AA50" i="5"/>
  <c r="X50" i="5"/>
  <c r="R50" i="5"/>
  <c r="U50" i="5"/>
  <c r="V50" i="5"/>
  <c r="S50" i="5"/>
  <c r="P50" i="5"/>
  <c r="N50" i="5"/>
  <c r="L50" i="5"/>
  <c r="J50" i="5"/>
  <c r="H50" i="5"/>
  <c r="AI49" i="5"/>
  <c r="AG49" i="5"/>
  <c r="AC49" i="5"/>
  <c r="F49" i="5"/>
  <c r="Z49" i="5"/>
  <c r="AD49" i="5"/>
  <c r="AA49" i="5"/>
  <c r="X49" i="5"/>
  <c r="R49" i="5"/>
  <c r="U49" i="5"/>
  <c r="V49" i="5"/>
  <c r="S49" i="5"/>
  <c r="P49" i="5"/>
  <c r="N49" i="5"/>
  <c r="L49" i="5"/>
  <c r="J49" i="5"/>
  <c r="H49" i="5"/>
  <c r="AI48" i="5"/>
  <c r="AG48" i="5"/>
  <c r="AA48" i="5"/>
  <c r="X48" i="5"/>
  <c r="R48" i="5"/>
  <c r="U48" i="5"/>
  <c r="V48" i="5"/>
  <c r="S48" i="5"/>
  <c r="P48" i="5"/>
  <c r="N48" i="5"/>
  <c r="L48" i="5"/>
  <c r="J48" i="5"/>
  <c r="H48" i="5"/>
  <c r="AI47" i="5"/>
  <c r="AG47" i="5"/>
  <c r="AC47" i="5"/>
  <c r="F47" i="5"/>
  <c r="Z47" i="5"/>
  <c r="AD47" i="5"/>
  <c r="AA47" i="5"/>
  <c r="X47" i="5"/>
  <c r="R47" i="5"/>
  <c r="U47" i="5"/>
  <c r="V47" i="5"/>
  <c r="S47" i="5"/>
  <c r="P47" i="5"/>
  <c r="N47" i="5"/>
  <c r="L47" i="5"/>
  <c r="J47" i="5"/>
  <c r="H47" i="5"/>
  <c r="AI46" i="5"/>
  <c r="AG46" i="5"/>
  <c r="AC46" i="5"/>
  <c r="F46" i="5"/>
  <c r="Z46" i="5"/>
  <c r="AD46" i="5"/>
  <c r="AA46" i="5"/>
  <c r="X46" i="5"/>
  <c r="R46" i="5"/>
  <c r="U46" i="5"/>
  <c r="V46" i="5"/>
  <c r="S46" i="5"/>
  <c r="P46" i="5"/>
  <c r="N46" i="5"/>
  <c r="L46" i="5"/>
  <c r="J46" i="5"/>
  <c r="H46" i="5"/>
  <c r="AI45" i="5"/>
  <c r="AG45" i="5"/>
  <c r="AC45" i="5"/>
  <c r="F45" i="5"/>
  <c r="Z45" i="5"/>
  <c r="AD45" i="5"/>
  <c r="AA45" i="5"/>
  <c r="X45" i="5"/>
  <c r="R45" i="5"/>
  <c r="U45" i="5"/>
  <c r="V45" i="5"/>
  <c r="S45" i="5"/>
  <c r="P45" i="5"/>
  <c r="N45" i="5"/>
  <c r="L45" i="5"/>
  <c r="J45" i="5"/>
  <c r="H45" i="5"/>
  <c r="AI44" i="5"/>
  <c r="AG44" i="5"/>
  <c r="AA44" i="5"/>
  <c r="X44" i="5"/>
  <c r="R44" i="5"/>
  <c r="U44" i="5"/>
  <c r="V44" i="5"/>
  <c r="S44" i="5"/>
  <c r="P44" i="5"/>
  <c r="N44" i="5"/>
  <c r="L44" i="5"/>
  <c r="J44" i="5"/>
  <c r="H44" i="5"/>
  <c r="AI43" i="5"/>
  <c r="AG43" i="5"/>
  <c r="AC43" i="5"/>
  <c r="F43" i="5"/>
  <c r="Z43" i="5"/>
  <c r="AD43" i="5"/>
  <c r="AA43" i="5"/>
  <c r="X43" i="5"/>
  <c r="R43" i="5"/>
  <c r="U43" i="5"/>
  <c r="V43" i="5"/>
  <c r="S43" i="5"/>
  <c r="P43" i="5"/>
  <c r="N43" i="5"/>
  <c r="L43" i="5"/>
  <c r="J43" i="5"/>
  <c r="H43" i="5"/>
  <c r="AI42" i="5"/>
  <c r="AG42" i="5"/>
  <c r="AC42" i="5"/>
  <c r="F42" i="5"/>
  <c r="Z42" i="5"/>
  <c r="AD42" i="5"/>
  <c r="AA42" i="5"/>
  <c r="X42" i="5"/>
  <c r="R42" i="5"/>
  <c r="U42" i="5"/>
  <c r="V42" i="5"/>
  <c r="S42" i="5"/>
  <c r="P42" i="5"/>
  <c r="N42" i="5"/>
  <c r="L42" i="5"/>
  <c r="J42" i="5"/>
  <c r="H42" i="5"/>
  <c r="AI41" i="5"/>
  <c r="AG41" i="5"/>
  <c r="AC41" i="5"/>
  <c r="F41" i="5"/>
  <c r="Z41" i="5"/>
  <c r="AD41" i="5"/>
  <c r="AA41" i="5"/>
  <c r="X41" i="5"/>
  <c r="R41" i="5"/>
  <c r="U41" i="5"/>
  <c r="V41" i="5"/>
  <c r="S41" i="5"/>
  <c r="P41" i="5"/>
  <c r="N41" i="5"/>
  <c r="L41" i="5"/>
  <c r="J41" i="5"/>
  <c r="H41" i="5"/>
  <c r="AI40" i="5"/>
  <c r="AG40" i="5"/>
  <c r="AA40" i="5"/>
  <c r="X40" i="5"/>
  <c r="R40" i="5"/>
  <c r="U40" i="5"/>
  <c r="V40" i="5"/>
  <c r="S40" i="5"/>
  <c r="P40" i="5"/>
  <c r="N40" i="5"/>
  <c r="L40" i="5"/>
  <c r="J40" i="5"/>
  <c r="H40" i="5"/>
  <c r="AI39" i="5"/>
  <c r="AG39" i="5"/>
  <c r="AC39" i="5"/>
  <c r="F39" i="5"/>
  <c r="Z39" i="5"/>
  <c r="AD39" i="5"/>
  <c r="AA39" i="5"/>
  <c r="X39" i="5"/>
  <c r="R39" i="5"/>
  <c r="U39" i="5"/>
  <c r="V39" i="5"/>
  <c r="S39" i="5"/>
  <c r="P39" i="5"/>
  <c r="N39" i="5"/>
  <c r="L39" i="5"/>
  <c r="J39" i="5"/>
  <c r="H39" i="5"/>
  <c r="AI38" i="5"/>
  <c r="AG38" i="5"/>
  <c r="AC38" i="5"/>
  <c r="F38" i="5"/>
  <c r="Z38" i="5"/>
  <c r="AD38" i="5"/>
  <c r="AA38" i="5"/>
  <c r="X38" i="5"/>
  <c r="R38" i="5"/>
  <c r="U38" i="5"/>
  <c r="V38" i="5"/>
  <c r="S38" i="5"/>
  <c r="P38" i="5"/>
  <c r="N38" i="5"/>
  <c r="L38" i="5"/>
  <c r="J38" i="5"/>
  <c r="H38" i="5"/>
  <c r="AI37" i="5"/>
  <c r="AG37" i="5"/>
  <c r="AC37" i="5"/>
  <c r="F37" i="5"/>
  <c r="Z37" i="5"/>
  <c r="AD37" i="5"/>
  <c r="AA37" i="5"/>
  <c r="X37" i="5"/>
  <c r="R37" i="5"/>
  <c r="U37" i="5"/>
  <c r="V37" i="5"/>
  <c r="S37" i="5"/>
  <c r="P37" i="5"/>
  <c r="N37" i="5"/>
  <c r="L37" i="5"/>
  <c r="J37" i="5"/>
  <c r="H37" i="5"/>
  <c r="AI36" i="5"/>
  <c r="AG36" i="5"/>
  <c r="AA36" i="5"/>
  <c r="X36" i="5"/>
  <c r="R36" i="5"/>
  <c r="U36" i="5"/>
  <c r="V36" i="5"/>
  <c r="S36" i="5"/>
  <c r="P36" i="5"/>
  <c r="N36" i="5"/>
  <c r="L36" i="5"/>
  <c r="J36" i="5"/>
  <c r="H36" i="5"/>
  <c r="AI35" i="5"/>
  <c r="AG35" i="5"/>
  <c r="AC35" i="5"/>
  <c r="F35" i="5"/>
  <c r="Z35" i="5"/>
  <c r="AD35" i="5"/>
  <c r="AA35" i="5"/>
  <c r="X35" i="5"/>
  <c r="R35" i="5"/>
  <c r="U35" i="5"/>
  <c r="V35" i="5"/>
  <c r="S35" i="5"/>
  <c r="P35" i="5"/>
  <c r="N35" i="5"/>
  <c r="L35" i="5"/>
  <c r="J35" i="5"/>
  <c r="H35" i="5"/>
  <c r="AI34" i="5"/>
  <c r="AG34" i="5"/>
  <c r="AC34" i="5"/>
  <c r="F34" i="5"/>
  <c r="Z34" i="5"/>
  <c r="AD34" i="5"/>
  <c r="AA34" i="5"/>
  <c r="X34" i="5"/>
  <c r="R34" i="5"/>
  <c r="U34" i="5"/>
  <c r="V34" i="5"/>
  <c r="S34" i="5"/>
  <c r="P34" i="5"/>
  <c r="N34" i="5"/>
  <c r="L34" i="5"/>
  <c r="J34" i="5"/>
  <c r="H34" i="5"/>
  <c r="AI33" i="5"/>
  <c r="AG33" i="5"/>
  <c r="AC33" i="5"/>
  <c r="F33" i="5"/>
  <c r="Z33" i="5"/>
  <c r="AD33" i="5"/>
  <c r="AA33" i="5"/>
  <c r="X33" i="5"/>
  <c r="R33" i="5"/>
  <c r="U33" i="5"/>
  <c r="V33" i="5"/>
  <c r="S33" i="5"/>
  <c r="P33" i="5"/>
  <c r="N33" i="5"/>
  <c r="L33" i="5"/>
  <c r="J33" i="5"/>
  <c r="H33" i="5"/>
  <c r="AI32" i="5"/>
  <c r="AG32" i="5"/>
  <c r="AA32" i="5"/>
  <c r="X32" i="5"/>
  <c r="R32" i="5"/>
  <c r="U32" i="5"/>
  <c r="V32" i="5"/>
  <c r="S32" i="5"/>
  <c r="P32" i="5"/>
  <c r="N32" i="5"/>
  <c r="L32" i="5"/>
  <c r="J32" i="5"/>
  <c r="H32" i="5"/>
  <c r="AI31" i="5"/>
  <c r="AG31" i="5"/>
  <c r="AC31" i="5"/>
  <c r="F31" i="5"/>
  <c r="Z31" i="5"/>
  <c r="AD31" i="5"/>
  <c r="AA31" i="5"/>
  <c r="X31" i="5"/>
  <c r="R31" i="5"/>
  <c r="U31" i="5"/>
  <c r="V31" i="5"/>
  <c r="S31" i="5"/>
  <c r="P31" i="5"/>
  <c r="N31" i="5"/>
  <c r="L31" i="5"/>
  <c r="J31" i="5"/>
  <c r="H31" i="5"/>
  <c r="AI30" i="5"/>
  <c r="AG30" i="5"/>
  <c r="AC30" i="5"/>
  <c r="F30" i="5"/>
  <c r="Z30" i="5"/>
  <c r="AD30" i="5"/>
  <c r="AA30" i="5"/>
  <c r="X30" i="5"/>
  <c r="R30" i="5"/>
  <c r="U30" i="5"/>
  <c r="V30" i="5"/>
  <c r="S30" i="5"/>
  <c r="P30" i="5"/>
  <c r="N30" i="5"/>
  <c r="L30" i="5"/>
  <c r="J30" i="5"/>
  <c r="H30" i="5"/>
  <c r="AI29" i="5"/>
  <c r="AG29" i="5"/>
  <c r="AC29" i="5"/>
  <c r="F29" i="5"/>
  <c r="Z29" i="5"/>
  <c r="AD29" i="5"/>
  <c r="AA29" i="5"/>
  <c r="X29" i="5"/>
  <c r="R29" i="5"/>
  <c r="U29" i="5"/>
  <c r="V29" i="5"/>
  <c r="S29" i="5"/>
  <c r="P29" i="5"/>
  <c r="N29" i="5"/>
  <c r="L29" i="5"/>
  <c r="J29" i="5"/>
  <c r="H29" i="5"/>
  <c r="AI28" i="5"/>
  <c r="AG28" i="5"/>
  <c r="AA28" i="5"/>
  <c r="X28" i="5"/>
  <c r="R28" i="5"/>
  <c r="U28" i="5"/>
  <c r="V28" i="5"/>
  <c r="S28" i="5"/>
  <c r="P28" i="5"/>
  <c r="N28" i="5"/>
  <c r="L28" i="5"/>
  <c r="J28" i="5"/>
  <c r="H28" i="5"/>
  <c r="AI27" i="5"/>
  <c r="AG27" i="5"/>
  <c r="AC27" i="5"/>
  <c r="F27" i="5"/>
  <c r="Z27" i="5"/>
  <c r="AD27" i="5"/>
  <c r="AA27" i="5"/>
  <c r="X27" i="5"/>
  <c r="R27" i="5"/>
  <c r="U27" i="5"/>
  <c r="V27" i="5"/>
  <c r="S27" i="5"/>
  <c r="P27" i="5"/>
  <c r="N27" i="5"/>
  <c r="L27" i="5"/>
  <c r="J27" i="5"/>
  <c r="H27" i="5"/>
  <c r="AI26" i="5"/>
  <c r="AG26" i="5"/>
  <c r="AC26" i="5"/>
  <c r="F26" i="5"/>
  <c r="Z26" i="5"/>
  <c r="AD26" i="5"/>
  <c r="AA26" i="5"/>
  <c r="X26" i="5"/>
  <c r="R26" i="5"/>
  <c r="U26" i="5"/>
  <c r="V26" i="5"/>
  <c r="S26" i="5"/>
  <c r="P26" i="5"/>
  <c r="N26" i="5"/>
  <c r="L26" i="5"/>
  <c r="J26" i="5"/>
  <c r="H26" i="5"/>
  <c r="AI25" i="5"/>
  <c r="AG25" i="5"/>
  <c r="AC25" i="5"/>
  <c r="F25" i="5"/>
  <c r="Z25" i="5"/>
  <c r="AD25" i="5"/>
  <c r="AA25" i="5"/>
  <c r="X25" i="5"/>
  <c r="R25" i="5"/>
  <c r="U25" i="5"/>
  <c r="V25" i="5"/>
  <c r="S25" i="5"/>
  <c r="P25" i="5"/>
  <c r="N25" i="5"/>
  <c r="L25" i="5"/>
  <c r="J25" i="5"/>
  <c r="H25" i="5"/>
  <c r="AI24" i="5"/>
  <c r="AG24" i="5"/>
  <c r="AA24" i="5"/>
  <c r="X24" i="5"/>
  <c r="R24" i="5"/>
  <c r="U24" i="5"/>
  <c r="V24" i="5"/>
  <c r="S24" i="5"/>
  <c r="P24" i="5"/>
  <c r="N24" i="5"/>
  <c r="L24" i="5"/>
  <c r="J24" i="5"/>
  <c r="H24" i="5"/>
  <c r="AI23" i="5"/>
  <c r="AG23" i="5"/>
  <c r="AC23" i="5"/>
  <c r="F23" i="5"/>
  <c r="Z23" i="5"/>
  <c r="AD23" i="5"/>
  <c r="AA23" i="5"/>
  <c r="X23" i="5"/>
  <c r="R23" i="5"/>
  <c r="U23" i="5"/>
  <c r="V23" i="5"/>
  <c r="S23" i="5"/>
  <c r="P23" i="5"/>
  <c r="N23" i="5"/>
  <c r="L23" i="5"/>
  <c r="J23" i="5"/>
  <c r="H23" i="5"/>
  <c r="AI22" i="5"/>
  <c r="AG22" i="5"/>
  <c r="AC22" i="5"/>
  <c r="F22" i="5"/>
  <c r="Z22" i="5"/>
  <c r="AD22" i="5"/>
  <c r="AA22" i="5"/>
  <c r="X22" i="5"/>
  <c r="R22" i="5"/>
  <c r="U22" i="5"/>
  <c r="V22" i="5"/>
  <c r="S22" i="5"/>
  <c r="P22" i="5"/>
  <c r="N22" i="5"/>
  <c r="L22" i="5"/>
  <c r="J22" i="5"/>
  <c r="H22" i="5"/>
  <c r="AI21" i="5"/>
  <c r="AG21" i="5"/>
  <c r="AC21" i="5"/>
  <c r="F21" i="5"/>
  <c r="Z21" i="5"/>
  <c r="AD21" i="5"/>
  <c r="AA21" i="5"/>
  <c r="X21" i="5"/>
  <c r="R21" i="5"/>
  <c r="U21" i="5"/>
  <c r="V21" i="5"/>
  <c r="S21" i="5"/>
  <c r="P21" i="5"/>
  <c r="N21" i="5"/>
  <c r="L21" i="5"/>
  <c r="J21" i="5"/>
  <c r="H21" i="5"/>
  <c r="AI20" i="5"/>
  <c r="AG20" i="5"/>
  <c r="AA20" i="5"/>
  <c r="X20" i="5"/>
  <c r="R20" i="5"/>
  <c r="U20" i="5"/>
  <c r="V20" i="5"/>
  <c r="S20" i="5"/>
  <c r="P20" i="5"/>
  <c r="N20" i="5"/>
  <c r="L20" i="5"/>
  <c r="J20" i="5"/>
  <c r="H20" i="5"/>
  <c r="AI19" i="5"/>
  <c r="AG19" i="5"/>
  <c r="AC19" i="5"/>
  <c r="F19" i="5"/>
  <c r="Z19" i="5"/>
  <c r="AD19" i="5"/>
  <c r="AA19" i="5"/>
  <c r="X19" i="5"/>
  <c r="R19" i="5"/>
  <c r="U19" i="5"/>
  <c r="V19" i="5"/>
  <c r="S19" i="5"/>
  <c r="P19" i="5"/>
  <c r="N19" i="5"/>
  <c r="L19" i="5"/>
  <c r="J19" i="5"/>
  <c r="H19" i="5"/>
  <c r="AI18" i="5"/>
  <c r="AG18" i="5"/>
  <c r="AC18" i="5"/>
  <c r="F18" i="5"/>
  <c r="Z18" i="5"/>
  <c r="AD18" i="5"/>
  <c r="AA18" i="5"/>
  <c r="X18" i="5"/>
  <c r="R18" i="5"/>
  <c r="U18" i="5"/>
  <c r="V18" i="5"/>
  <c r="S18" i="5"/>
  <c r="P18" i="5"/>
  <c r="N18" i="5"/>
  <c r="L18" i="5"/>
  <c r="J18" i="5"/>
  <c r="H18" i="5"/>
  <c r="AI17" i="5"/>
  <c r="AG17" i="5"/>
  <c r="AC17" i="5"/>
  <c r="F17" i="5"/>
  <c r="Z17" i="5"/>
  <c r="AD17" i="5"/>
  <c r="AA17" i="5"/>
  <c r="X17" i="5"/>
  <c r="R17" i="5"/>
  <c r="U17" i="5"/>
  <c r="V17" i="5"/>
  <c r="S17" i="5"/>
  <c r="P17" i="5"/>
  <c r="N17" i="5"/>
  <c r="L17" i="5"/>
  <c r="J17" i="5"/>
  <c r="H17" i="5"/>
  <c r="AI16" i="5"/>
  <c r="AG16" i="5"/>
  <c r="AA16" i="5"/>
  <c r="X16" i="5"/>
  <c r="R16" i="5"/>
  <c r="U16" i="5"/>
  <c r="V16" i="5"/>
  <c r="S16" i="5"/>
  <c r="P16" i="5"/>
  <c r="N16" i="5"/>
  <c r="L16" i="5"/>
  <c r="J16" i="5"/>
  <c r="H16" i="5"/>
  <c r="AI15" i="5"/>
  <c r="AG15" i="5"/>
  <c r="AC15" i="5"/>
  <c r="F15" i="5"/>
  <c r="Z15" i="5"/>
  <c r="AD15" i="5"/>
  <c r="AA15" i="5"/>
  <c r="X15" i="5"/>
  <c r="R15" i="5"/>
  <c r="U15" i="5"/>
  <c r="V15" i="5"/>
  <c r="S15" i="5"/>
  <c r="P15" i="5"/>
  <c r="N15" i="5"/>
  <c r="L15" i="5"/>
  <c r="J15" i="5"/>
  <c r="H15" i="5"/>
  <c r="AI14" i="5"/>
  <c r="AG14" i="5"/>
  <c r="AC14" i="5"/>
  <c r="F14" i="5"/>
  <c r="Z14" i="5"/>
  <c r="AD14" i="5"/>
  <c r="AA14" i="5"/>
  <c r="X14" i="5"/>
  <c r="R14" i="5"/>
  <c r="U14" i="5"/>
  <c r="V14" i="5"/>
  <c r="S14" i="5"/>
  <c r="P14" i="5"/>
  <c r="N14" i="5"/>
  <c r="L14" i="5"/>
  <c r="J14" i="5"/>
  <c r="H14" i="5"/>
  <c r="AI13" i="5"/>
  <c r="AG13" i="5"/>
  <c r="AC13" i="5"/>
  <c r="F13" i="5"/>
  <c r="Z13" i="5"/>
  <c r="AD13" i="5"/>
  <c r="AA13" i="5"/>
  <c r="X13" i="5"/>
  <c r="R13" i="5"/>
  <c r="U13" i="5"/>
  <c r="V13" i="5"/>
  <c r="S13" i="5"/>
  <c r="P13" i="5"/>
  <c r="N13" i="5"/>
  <c r="L13" i="5"/>
  <c r="J13" i="5"/>
  <c r="H13" i="5"/>
  <c r="AI12" i="5"/>
  <c r="AG12" i="5"/>
  <c r="AA12" i="5"/>
  <c r="X12" i="5"/>
  <c r="R12" i="5"/>
  <c r="U12" i="5"/>
  <c r="V12" i="5"/>
  <c r="S12" i="5"/>
  <c r="P12" i="5"/>
  <c r="N12" i="5"/>
  <c r="L12" i="5"/>
  <c r="J12" i="5"/>
  <c r="H12" i="5"/>
  <c r="AI11" i="5"/>
  <c r="AG11" i="5"/>
  <c r="AC11" i="5"/>
  <c r="F11" i="5"/>
  <c r="Z11" i="5"/>
  <c r="AD11" i="5"/>
  <c r="AA11" i="5"/>
  <c r="X11" i="5"/>
  <c r="R11" i="5"/>
  <c r="U11" i="5"/>
  <c r="V11" i="5"/>
  <c r="S11" i="5"/>
  <c r="P11" i="5"/>
  <c r="N11" i="5"/>
  <c r="L11" i="5"/>
  <c r="J11" i="5"/>
  <c r="H11" i="5"/>
  <c r="AI10" i="5"/>
  <c r="AG10" i="5"/>
  <c r="AC10" i="5"/>
  <c r="F10" i="5"/>
  <c r="Z10" i="5"/>
  <c r="AD10" i="5"/>
  <c r="AA10" i="5"/>
  <c r="X10" i="5"/>
  <c r="R10" i="5"/>
  <c r="U10" i="5"/>
  <c r="V10" i="5"/>
  <c r="S10" i="5"/>
  <c r="P10" i="5"/>
  <c r="N10" i="5"/>
  <c r="L10" i="5"/>
  <c r="J10" i="5"/>
  <c r="H10" i="5"/>
  <c r="AI9" i="5"/>
  <c r="AG9" i="5"/>
  <c r="AC9" i="5"/>
  <c r="F9" i="5"/>
  <c r="Z9" i="5"/>
  <c r="AD9" i="5"/>
  <c r="AA9" i="5"/>
  <c r="X9" i="5"/>
  <c r="R9" i="5"/>
  <c r="U9" i="5"/>
  <c r="V9" i="5"/>
  <c r="S9" i="5"/>
  <c r="P9" i="5"/>
  <c r="N9" i="5"/>
  <c r="L9" i="5"/>
  <c r="J9" i="5"/>
  <c r="H9" i="5"/>
  <c r="AI8" i="5"/>
  <c r="AG8" i="5"/>
  <c r="AA8" i="5"/>
  <c r="X8" i="5"/>
  <c r="R8" i="5"/>
  <c r="U8" i="5"/>
  <c r="V8" i="5"/>
  <c r="S8" i="5"/>
  <c r="P8" i="5"/>
  <c r="N8" i="5"/>
  <c r="L8" i="5"/>
  <c r="J8" i="5"/>
  <c r="H8" i="5"/>
  <c r="AI7" i="5"/>
  <c r="AG7" i="5"/>
  <c r="AC7" i="5"/>
  <c r="F7" i="5"/>
  <c r="Z7" i="5"/>
  <c r="AD7" i="5"/>
  <c r="AA7" i="5"/>
  <c r="X7" i="5"/>
  <c r="R7" i="5"/>
  <c r="U7" i="5"/>
  <c r="V7" i="5"/>
  <c r="S7" i="5"/>
  <c r="P7" i="5"/>
  <c r="N7" i="5"/>
  <c r="L7" i="5"/>
  <c r="J7" i="5"/>
  <c r="H7" i="5"/>
  <c r="AI6" i="5"/>
  <c r="AG6" i="5"/>
  <c r="AC6" i="5"/>
  <c r="F6" i="5"/>
  <c r="Z6" i="5"/>
  <c r="AD6" i="5"/>
  <c r="AA6" i="5"/>
  <c r="X6" i="5"/>
  <c r="R6" i="5"/>
  <c r="U6" i="5"/>
  <c r="V6" i="5"/>
  <c r="S6" i="5"/>
  <c r="P6" i="5"/>
  <c r="N6" i="5"/>
  <c r="L6" i="5"/>
  <c r="J6" i="5"/>
  <c r="H6" i="5"/>
  <c r="AI5" i="5"/>
  <c r="AG5" i="5"/>
  <c r="AC5" i="5"/>
  <c r="Z5" i="5"/>
  <c r="AD5" i="5"/>
  <c r="R5" i="5"/>
  <c r="U5" i="5"/>
  <c r="V5" i="5"/>
  <c r="N5" i="5"/>
  <c r="L5" i="5"/>
  <c r="J5" i="5"/>
  <c r="H5" i="5"/>
  <c r="AE205" i="3"/>
  <c r="AH205" i="3"/>
  <c r="AG205" i="3"/>
  <c r="AF205" i="3"/>
  <c r="AD205" i="3"/>
  <c r="AE204" i="3"/>
  <c r="AF204" i="3"/>
  <c r="AD204" i="3"/>
  <c r="R7" i="3"/>
  <c r="Z7" i="3"/>
  <c r="AE203" i="3"/>
  <c r="AF203" i="3"/>
  <c r="AD203" i="3"/>
  <c r="AE202" i="3"/>
  <c r="AF202" i="3"/>
  <c r="AD202" i="3"/>
  <c r="AE201" i="3"/>
  <c r="AF201" i="3"/>
  <c r="AD201" i="3"/>
  <c r="AE200" i="3"/>
  <c r="AF200" i="3"/>
  <c r="AD200" i="3"/>
  <c r="AE199" i="3"/>
  <c r="AF199" i="3"/>
  <c r="AD199" i="3"/>
  <c r="AE198" i="3"/>
  <c r="AF198" i="3"/>
  <c r="AD198" i="3"/>
  <c r="AE197" i="3"/>
  <c r="AF197" i="3"/>
  <c r="AD197" i="3"/>
  <c r="AE196" i="3"/>
  <c r="AF196" i="3"/>
  <c r="AD196" i="3"/>
  <c r="AE195" i="3"/>
  <c r="AF195" i="3"/>
  <c r="AD195" i="3"/>
  <c r="AE194" i="3"/>
  <c r="AF194" i="3"/>
  <c r="AD194" i="3"/>
  <c r="AE193" i="3"/>
  <c r="AF193" i="3"/>
  <c r="AD193" i="3"/>
  <c r="AE192" i="3"/>
  <c r="AF192" i="3"/>
  <c r="AD192" i="3"/>
  <c r="AE191" i="3"/>
  <c r="AF191" i="3"/>
  <c r="AD191" i="3"/>
  <c r="AE190" i="3"/>
  <c r="AF190" i="3"/>
  <c r="AD190" i="3"/>
  <c r="AE189" i="3"/>
  <c r="AF189" i="3"/>
  <c r="AD189" i="3"/>
  <c r="AE188" i="3"/>
  <c r="AF188" i="3"/>
  <c r="AD188" i="3"/>
  <c r="AE187" i="3"/>
  <c r="AF187" i="3"/>
  <c r="AD187" i="3"/>
  <c r="AE186" i="3"/>
  <c r="AF186" i="3"/>
  <c r="AD186" i="3"/>
  <c r="AE185" i="3"/>
  <c r="AF185" i="3"/>
  <c r="AD185" i="3"/>
  <c r="AE184" i="3"/>
  <c r="AF184" i="3"/>
  <c r="AD184" i="3"/>
  <c r="AE183" i="3"/>
  <c r="AF183" i="3"/>
  <c r="AD183" i="3"/>
  <c r="AE182" i="3"/>
  <c r="AF182" i="3"/>
  <c r="AD182" i="3"/>
  <c r="AE181" i="3"/>
  <c r="AF181" i="3"/>
  <c r="AD181" i="3"/>
  <c r="AE180" i="3"/>
  <c r="AF180" i="3"/>
  <c r="AD180" i="3"/>
  <c r="AE179" i="3"/>
  <c r="AF179" i="3"/>
  <c r="AD179" i="3"/>
  <c r="AE178" i="3"/>
  <c r="AF178" i="3"/>
  <c r="AD178" i="3"/>
  <c r="AE177" i="3"/>
  <c r="AF177" i="3"/>
  <c r="AD177" i="3"/>
  <c r="AE176" i="3"/>
  <c r="AF176" i="3"/>
  <c r="AD176" i="3"/>
  <c r="AE175" i="3"/>
  <c r="AF175" i="3"/>
  <c r="AD175" i="3"/>
  <c r="AE174" i="3"/>
  <c r="AF174" i="3"/>
  <c r="AD174" i="3"/>
  <c r="AE173" i="3"/>
  <c r="AF173" i="3"/>
  <c r="AD173" i="3"/>
  <c r="AE172" i="3"/>
  <c r="AF172" i="3"/>
  <c r="AD172" i="3"/>
  <c r="AE171" i="3"/>
  <c r="AF171" i="3"/>
  <c r="AD171" i="3"/>
  <c r="AE170" i="3"/>
  <c r="AF170" i="3"/>
  <c r="AD170" i="3"/>
  <c r="AE169" i="3"/>
  <c r="AF169" i="3"/>
  <c r="AD169" i="3"/>
  <c r="AE168" i="3"/>
  <c r="AF168" i="3"/>
  <c r="AD168" i="3"/>
  <c r="AE167" i="3"/>
  <c r="AF167" i="3"/>
  <c r="AD167" i="3"/>
  <c r="AE166" i="3"/>
  <c r="AF166" i="3"/>
  <c r="AD166" i="3"/>
  <c r="AE165" i="3"/>
  <c r="AF165" i="3"/>
  <c r="AD165" i="3"/>
  <c r="AE164" i="3"/>
  <c r="AF164" i="3"/>
  <c r="AD164" i="3"/>
  <c r="AE163" i="3"/>
  <c r="AF163" i="3"/>
  <c r="AD163" i="3"/>
  <c r="AE162" i="3"/>
  <c r="AF162" i="3"/>
  <c r="AD162" i="3"/>
  <c r="AE161" i="3"/>
  <c r="AF161" i="3"/>
  <c r="AD161" i="3"/>
  <c r="AE160" i="3"/>
  <c r="AF160" i="3"/>
  <c r="AD160" i="3"/>
  <c r="AE159" i="3"/>
  <c r="AF159" i="3"/>
  <c r="AD159" i="3"/>
  <c r="AE158" i="3"/>
  <c r="AF158" i="3"/>
  <c r="AD158" i="3"/>
  <c r="AE157" i="3"/>
  <c r="AF157" i="3"/>
  <c r="AD157" i="3"/>
  <c r="AE156" i="3"/>
  <c r="AF156" i="3"/>
  <c r="AD156" i="3"/>
  <c r="AE155" i="3"/>
  <c r="AF155" i="3"/>
  <c r="AD155" i="3"/>
  <c r="AE154" i="3"/>
  <c r="AF154" i="3"/>
  <c r="AD154" i="3"/>
  <c r="AE153" i="3"/>
  <c r="AF153" i="3"/>
  <c r="AD153" i="3"/>
  <c r="AE152" i="3"/>
  <c r="AF152" i="3"/>
  <c r="AD152" i="3"/>
  <c r="AE151" i="3"/>
  <c r="AF151" i="3"/>
  <c r="AD151" i="3"/>
  <c r="AE150" i="3"/>
  <c r="AF150" i="3"/>
  <c r="AD150" i="3"/>
  <c r="AE149" i="3"/>
  <c r="AF149" i="3"/>
  <c r="AD149" i="3"/>
  <c r="AE148" i="3"/>
  <c r="AF148" i="3"/>
  <c r="AD148" i="3"/>
  <c r="AE147" i="3"/>
  <c r="AF147" i="3"/>
  <c r="AD147" i="3"/>
  <c r="AE146" i="3"/>
  <c r="AF146" i="3"/>
  <c r="AD146" i="3"/>
  <c r="AE145" i="3"/>
  <c r="AF145" i="3"/>
  <c r="AD145" i="3"/>
  <c r="AE144" i="3"/>
  <c r="AF144" i="3"/>
  <c r="AD144" i="3"/>
  <c r="AE143" i="3"/>
  <c r="AF143" i="3"/>
  <c r="AD143" i="3"/>
  <c r="AE142" i="3"/>
  <c r="AF142" i="3"/>
  <c r="AD142" i="3"/>
  <c r="AE141" i="3"/>
  <c r="AF141" i="3"/>
  <c r="AD141" i="3"/>
  <c r="AE140" i="3"/>
  <c r="AF140" i="3"/>
  <c r="AD140" i="3"/>
  <c r="AE139" i="3"/>
  <c r="AF139" i="3"/>
  <c r="AD139" i="3"/>
  <c r="AE138" i="3"/>
  <c r="AF138" i="3"/>
  <c r="AD138" i="3"/>
  <c r="AE137" i="3"/>
  <c r="AF137" i="3"/>
  <c r="AD137" i="3"/>
  <c r="AE136" i="3"/>
  <c r="AF136" i="3"/>
  <c r="AD136" i="3"/>
  <c r="AE135" i="3"/>
  <c r="AF135" i="3"/>
  <c r="AD135" i="3"/>
  <c r="AE134" i="3"/>
  <c r="AF134" i="3"/>
  <c r="AD134" i="3"/>
  <c r="AE133" i="3"/>
  <c r="AF133" i="3"/>
  <c r="AD133" i="3"/>
  <c r="AE132" i="3"/>
  <c r="AF132" i="3"/>
  <c r="AD132" i="3"/>
  <c r="AE131" i="3"/>
  <c r="AF131" i="3"/>
  <c r="AD131" i="3"/>
  <c r="AE130" i="3"/>
  <c r="AF130" i="3"/>
  <c r="AD130" i="3"/>
  <c r="AE129" i="3"/>
  <c r="AF129" i="3"/>
  <c r="AD129" i="3"/>
  <c r="AE128" i="3"/>
  <c r="AF128" i="3"/>
  <c r="AD128" i="3"/>
  <c r="AE127" i="3"/>
  <c r="AF127" i="3"/>
  <c r="AD127" i="3"/>
  <c r="AE126" i="3"/>
  <c r="AF126" i="3"/>
  <c r="AD126" i="3"/>
  <c r="AE125" i="3"/>
  <c r="AF125" i="3"/>
  <c r="AD125" i="3"/>
  <c r="AE124" i="3"/>
  <c r="AF124" i="3"/>
  <c r="AD124" i="3"/>
  <c r="AE123" i="3"/>
  <c r="AF123" i="3"/>
  <c r="AD123" i="3"/>
  <c r="AE122" i="3"/>
  <c r="AF122" i="3"/>
  <c r="AD122" i="3"/>
  <c r="AE121" i="3"/>
  <c r="AF121" i="3"/>
  <c r="AD121" i="3"/>
  <c r="AE120" i="3"/>
  <c r="AF120" i="3"/>
  <c r="AD120" i="3"/>
  <c r="AE119" i="3"/>
  <c r="AF119" i="3"/>
  <c r="AD119" i="3"/>
  <c r="AE118" i="3"/>
  <c r="AF118" i="3"/>
  <c r="AD118" i="3"/>
  <c r="AE117" i="3"/>
  <c r="AF117" i="3"/>
  <c r="AD117" i="3"/>
  <c r="AE116" i="3"/>
  <c r="AF116" i="3"/>
  <c r="AD116" i="3"/>
  <c r="AE115" i="3"/>
  <c r="AF115" i="3"/>
  <c r="AD115" i="3"/>
  <c r="AE114" i="3"/>
  <c r="AF114" i="3"/>
  <c r="AD114" i="3"/>
  <c r="AE113" i="3"/>
  <c r="AF113" i="3"/>
  <c r="AD113" i="3"/>
  <c r="AE112" i="3"/>
  <c r="AF112" i="3"/>
  <c r="AD112" i="3"/>
  <c r="AE111" i="3"/>
  <c r="AF111" i="3"/>
  <c r="AD111" i="3"/>
  <c r="AE110" i="3"/>
  <c r="AF110" i="3"/>
  <c r="AD110" i="3"/>
  <c r="AE109" i="3"/>
  <c r="AF109" i="3"/>
  <c r="AD109" i="3"/>
  <c r="AE108" i="3"/>
  <c r="AF108" i="3"/>
  <c r="AD108" i="3"/>
  <c r="AE107" i="3"/>
  <c r="AF107" i="3"/>
  <c r="AD107" i="3"/>
  <c r="AE106" i="3"/>
  <c r="AF106" i="3"/>
  <c r="AD106" i="3"/>
  <c r="AE105" i="3"/>
  <c r="AF105" i="3"/>
  <c r="AD105" i="3"/>
  <c r="AE104" i="3"/>
  <c r="AF104" i="3"/>
  <c r="AD104" i="3"/>
  <c r="AE103" i="3"/>
  <c r="AF103" i="3"/>
  <c r="AD103" i="3"/>
  <c r="AE102" i="3"/>
  <c r="AF102" i="3"/>
  <c r="AD102" i="3"/>
  <c r="AE101" i="3"/>
  <c r="AF101" i="3"/>
  <c r="AD101" i="3"/>
  <c r="AE100" i="3"/>
  <c r="AF100" i="3"/>
  <c r="AD100" i="3"/>
  <c r="AE99" i="3"/>
  <c r="AF99" i="3"/>
  <c r="AD99" i="3"/>
  <c r="AE98" i="3"/>
  <c r="AF98" i="3"/>
  <c r="AD98" i="3"/>
  <c r="AE97" i="3"/>
  <c r="AF97" i="3"/>
  <c r="AD97" i="3"/>
  <c r="AE96" i="3"/>
  <c r="AF96" i="3"/>
  <c r="AD96" i="3"/>
  <c r="AE95" i="3"/>
  <c r="AF95" i="3"/>
  <c r="AD95" i="3"/>
  <c r="AE94" i="3"/>
  <c r="AF94" i="3"/>
  <c r="AD94" i="3"/>
  <c r="AE93" i="3"/>
  <c r="AF93" i="3"/>
  <c r="AD93" i="3"/>
  <c r="AE92" i="3"/>
  <c r="AF92" i="3"/>
  <c r="AD92" i="3"/>
  <c r="AE91" i="3"/>
  <c r="AF91" i="3"/>
  <c r="AD91" i="3"/>
  <c r="AE90" i="3"/>
  <c r="AF90" i="3"/>
  <c r="AD90" i="3"/>
  <c r="AE89" i="3"/>
  <c r="AF89" i="3"/>
  <c r="AD89" i="3"/>
  <c r="AE88" i="3"/>
  <c r="AF88" i="3"/>
  <c r="AD88" i="3"/>
  <c r="AE87" i="3"/>
  <c r="AF87" i="3"/>
  <c r="AD87" i="3"/>
  <c r="AE86" i="3"/>
  <c r="AF86" i="3"/>
  <c r="AD86" i="3"/>
  <c r="AE85" i="3"/>
  <c r="AF85" i="3"/>
  <c r="AD85" i="3"/>
  <c r="AE84" i="3"/>
  <c r="AF84" i="3"/>
  <c r="AD84" i="3"/>
  <c r="AE83" i="3"/>
  <c r="AF83" i="3"/>
  <c r="AD83" i="3"/>
  <c r="AE82" i="3"/>
  <c r="AF82" i="3"/>
  <c r="AD82" i="3"/>
  <c r="AE81" i="3"/>
  <c r="AF81" i="3"/>
  <c r="AD81" i="3"/>
  <c r="AE80" i="3"/>
  <c r="AF80" i="3"/>
  <c r="AD80" i="3"/>
  <c r="AE79" i="3"/>
  <c r="AF79" i="3"/>
  <c r="AD79" i="3"/>
  <c r="AE78" i="3"/>
  <c r="AF78" i="3"/>
  <c r="AD78" i="3"/>
  <c r="AE77" i="3"/>
  <c r="AF77" i="3"/>
  <c r="AD77" i="3"/>
  <c r="AE76" i="3"/>
  <c r="AF76" i="3"/>
  <c r="AD76" i="3"/>
  <c r="AE75" i="3"/>
  <c r="AF75" i="3"/>
  <c r="AD75" i="3"/>
  <c r="AE74" i="3"/>
  <c r="AF74" i="3"/>
  <c r="AD74" i="3"/>
  <c r="AE73" i="3"/>
  <c r="AF73" i="3"/>
  <c r="AD73" i="3"/>
  <c r="AE72" i="3"/>
  <c r="AF72" i="3"/>
  <c r="AD72" i="3"/>
  <c r="AE71" i="3"/>
  <c r="AF71" i="3"/>
  <c r="AD71" i="3"/>
  <c r="AE70" i="3"/>
  <c r="AF70" i="3"/>
  <c r="AD70" i="3"/>
  <c r="AE69" i="3"/>
  <c r="AF69" i="3"/>
  <c r="AD69" i="3"/>
  <c r="AE68" i="3"/>
  <c r="AF68" i="3"/>
  <c r="AD68" i="3"/>
  <c r="AE67" i="3"/>
  <c r="AF67" i="3"/>
  <c r="AD67" i="3"/>
  <c r="AE66" i="3"/>
  <c r="AF66" i="3"/>
  <c r="AD66" i="3"/>
  <c r="AE65" i="3"/>
  <c r="AF65" i="3"/>
  <c r="AD65" i="3"/>
  <c r="AE64" i="3"/>
  <c r="AF64" i="3"/>
  <c r="AD64" i="3"/>
  <c r="AE63" i="3"/>
  <c r="AF63" i="3"/>
  <c r="AD63" i="3"/>
  <c r="AE62" i="3"/>
  <c r="AF62" i="3"/>
  <c r="AD62" i="3"/>
  <c r="AE61" i="3"/>
  <c r="AF61" i="3"/>
  <c r="AD61" i="3"/>
  <c r="AE60" i="3"/>
  <c r="AF60" i="3"/>
  <c r="AD60" i="3"/>
  <c r="AE59" i="3"/>
  <c r="AF59" i="3"/>
  <c r="AD59" i="3"/>
  <c r="AE58" i="3"/>
  <c r="AF58" i="3"/>
  <c r="AD58" i="3"/>
  <c r="AE57" i="3"/>
  <c r="AF57" i="3"/>
  <c r="AD57" i="3"/>
  <c r="AE56" i="3"/>
  <c r="AF56" i="3"/>
  <c r="AD56" i="3"/>
  <c r="AE55" i="3"/>
  <c r="AF55" i="3"/>
  <c r="AD55" i="3"/>
  <c r="AE54" i="3"/>
  <c r="AF54" i="3"/>
  <c r="AD54" i="3"/>
  <c r="AE53" i="3"/>
  <c r="AF53" i="3"/>
  <c r="AD53" i="3"/>
  <c r="AE52" i="3"/>
  <c r="AF52" i="3"/>
  <c r="AD52" i="3"/>
  <c r="AE51" i="3"/>
  <c r="AF51" i="3"/>
  <c r="AD51" i="3"/>
  <c r="AE50" i="3"/>
  <c r="AF50" i="3"/>
  <c r="AD50" i="3"/>
  <c r="AE49" i="3"/>
  <c r="AF49" i="3"/>
  <c r="AD49" i="3"/>
  <c r="AE48" i="3"/>
  <c r="AF48" i="3"/>
  <c r="AD48" i="3"/>
  <c r="AE47" i="3"/>
  <c r="AF47" i="3"/>
  <c r="AD47" i="3"/>
  <c r="AE46" i="3"/>
  <c r="AF46" i="3"/>
  <c r="AD46" i="3"/>
  <c r="AE45" i="3"/>
  <c r="AF45" i="3"/>
  <c r="AD45" i="3"/>
  <c r="AE44" i="3"/>
  <c r="AF44" i="3"/>
  <c r="AD44" i="3"/>
  <c r="AE43" i="3"/>
  <c r="AF43" i="3"/>
  <c r="AD43" i="3"/>
  <c r="AE42" i="3"/>
  <c r="AF42" i="3"/>
  <c r="AD42" i="3"/>
  <c r="AE41" i="3"/>
  <c r="AF41" i="3"/>
  <c r="AD41" i="3"/>
  <c r="AE40" i="3"/>
  <c r="AF40" i="3"/>
  <c r="AD40" i="3"/>
  <c r="AE39" i="3"/>
  <c r="AF39" i="3"/>
  <c r="AD39" i="3"/>
  <c r="AE38" i="3"/>
  <c r="AF38" i="3"/>
  <c r="AD38" i="3"/>
  <c r="AE37" i="3"/>
  <c r="AF37" i="3"/>
  <c r="AD37" i="3"/>
  <c r="AE36" i="3"/>
  <c r="AF36" i="3"/>
  <c r="AD36" i="3"/>
  <c r="AE35" i="3"/>
  <c r="AF35" i="3"/>
  <c r="AD35" i="3"/>
  <c r="AE34" i="3"/>
  <c r="AF34" i="3"/>
  <c r="AD34" i="3"/>
  <c r="AE33" i="3"/>
  <c r="AF33" i="3"/>
  <c r="AD33" i="3"/>
  <c r="AE32" i="3"/>
  <c r="AF32" i="3"/>
  <c r="AD32" i="3"/>
  <c r="AE31" i="3"/>
  <c r="AF31" i="3"/>
  <c r="AD31" i="3"/>
  <c r="AE30" i="3"/>
  <c r="AF30" i="3"/>
  <c r="AD30" i="3"/>
  <c r="AE29" i="3"/>
  <c r="AF29" i="3"/>
  <c r="AD29" i="3"/>
  <c r="AE28" i="3"/>
  <c r="AF28" i="3"/>
  <c r="AD28" i="3"/>
  <c r="AE27" i="3"/>
  <c r="AF27" i="3"/>
  <c r="AD27" i="3"/>
  <c r="AE26" i="3"/>
  <c r="AF26" i="3"/>
  <c r="AD26" i="3"/>
  <c r="AE25" i="3"/>
  <c r="AF25" i="3"/>
  <c r="AD25" i="3"/>
  <c r="AE24" i="3"/>
  <c r="AF24" i="3"/>
  <c r="AD24" i="3"/>
  <c r="AE23" i="3"/>
  <c r="AF23" i="3"/>
  <c r="AD23" i="3"/>
  <c r="AE22" i="3"/>
  <c r="AF22" i="3"/>
  <c r="AD22" i="3"/>
  <c r="AE21" i="3"/>
  <c r="AF21" i="3"/>
  <c r="AD21" i="3"/>
  <c r="AE20" i="3"/>
  <c r="AF20" i="3"/>
  <c r="AD20" i="3"/>
  <c r="AE19" i="3"/>
  <c r="AF19" i="3"/>
  <c r="AD19" i="3"/>
  <c r="AE18" i="3"/>
  <c r="AF18" i="3"/>
  <c r="AD18" i="3"/>
  <c r="AE17" i="3"/>
  <c r="AF17" i="3"/>
  <c r="AD17" i="3"/>
  <c r="AE16" i="3"/>
  <c r="AF16" i="3"/>
  <c r="AD16" i="3"/>
  <c r="AE15" i="3"/>
  <c r="AF15" i="3"/>
  <c r="AD15" i="3"/>
  <c r="AE14" i="3"/>
  <c r="AF14" i="3"/>
  <c r="AD14" i="3"/>
  <c r="AE13" i="3"/>
  <c r="AF13" i="3"/>
  <c r="AD13" i="3"/>
  <c r="AE12" i="3"/>
  <c r="AF12" i="3"/>
  <c r="AD12" i="3"/>
  <c r="AE11" i="3"/>
  <c r="AF11" i="3"/>
  <c r="AD11" i="3"/>
  <c r="AE10" i="3"/>
  <c r="AF10" i="3"/>
  <c r="AD10" i="3"/>
  <c r="AE9" i="3"/>
  <c r="AF9" i="3"/>
  <c r="AD9" i="3"/>
  <c r="AE8" i="3"/>
  <c r="AF8" i="3"/>
  <c r="AD8" i="3"/>
  <c r="AE7" i="3"/>
  <c r="AF7" i="3"/>
  <c r="AD7" i="3"/>
  <c r="AA7" i="3"/>
  <c r="AA8" i="3"/>
  <c r="AA9" i="3"/>
  <c r="AB9" i="3"/>
  <c r="W7" i="3"/>
  <c r="X7" i="3"/>
  <c r="X8" i="3"/>
  <c r="X9" i="3"/>
  <c r="Y9" i="3"/>
  <c r="AC9" i="3"/>
  <c r="AA10" i="3"/>
  <c r="AA11" i="3"/>
  <c r="AA12" i="3"/>
  <c r="AB12" i="3"/>
  <c r="X10" i="3"/>
  <c r="X11" i="3"/>
  <c r="X12" i="3"/>
  <c r="Y12" i="3"/>
  <c r="AC12" i="3"/>
  <c r="AA13" i="3"/>
  <c r="AA14" i="3"/>
  <c r="AA15" i="3"/>
  <c r="AB15" i="3"/>
  <c r="X13" i="3"/>
  <c r="X14" i="3"/>
  <c r="X15" i="3"/>
  <c r="Y15" i="3"/>
  <c r="AC15" i="3"/>
  <c r="AA16" i="3"/>
  <c r="AA17" i="3"/>
  <c r="AA18" i="3"/>
  <c r="AB18" i="3"/>
  <c r="X16" i="3"/>
  <c r="X17" i="3"/>
  <c r="X18" i="3"/>
  <c r="Y18" i="3"/>
  <c r="AC18" i="3"/>
  <c r="AA19" i="3"/>
  <c r="AA20" i="3"/>
  <c r="AA21" i="3"/>
  <c r="AB21" i="3"/>
  <c r="X19" i="3"/>
  <c r="X20" i="3"/>
  <c r="X21" i="3"/>
  <c r="Y21" i="3"/>
  <c r="AC21" i="3"/>
  <c r="AA22" i="3"/>
  <c r="AA23" i="3"/>
  <c r="AA24" i="3"/>
  <c r="AB24" i="3"/>
  <c r="X22" i="3"/>
  <c r="X23" i="3"/>
  <c r="X24" i="3"/>
  <c r="Y24" i="3"/>
  <c r="AC24" i="3"/>
  <c r="AA25" i="3"/>
  <c r="AA26" i="3"/>
  <c r="AA27" i="3"/>
  <c r="AB27" i="3"/>
  <c r="X25" i="3"/>
  <c r="X26" i="3"/>
  <c r="X27" i="3"/>
  <c r="Y27" i="3"/>
  <c r="AC27" i="3"/>
  <c r="AA28" i="3"/>
  <c r="AA29" i="3"/>
  <c r="AA30" i="3"/>
  <c r="AB30" i="3"/>
  <c r="X28" i="3"/>
  <c r="X29" i="3"/>
  <c r="X30" i="3"/>
  <c r="Y30" i="3"/>
  <c r="AC30" i="3"/>
  <c r="AA31" i="3"/>
  <c r="AA32" i="3"/>
  <c r="AA33" i="3"/>
  <c r="AB33" i="3"/>
  <c r="X31" i="3"/>
  <c r="X32" i="3"/>
  <c r="X33" i="3"/>
  <c r="Y33" i="3"/>
  <c r="AC33" i="3"/>
  <c r="AA34" i="3"/>
  <c r="AA35" i="3"/>
  <c r="AA36" i="3"/>
  <c r="AB36" i="3"/>
  <c r="X34" i="3"/>
  <c r="X35" i="3"/>
  <c r="X36" i="3"/>
  <c r="Y36" i="3"/>
  <c r="AC36" i="3"/>
  <c r="AA37" i="3"/>
  <c r="AA38" i="3"/>
  <c r="AA39" i="3"/>
  <c r="AB39" i="3"/>
  <c r="X37" i="3"/>
  <c r="X38" i="3"/>
  <c r="X39" i="3"/>
  <c r="Y39" i="3"/>
  <c r="AC39" i="3"/>
  <c r="AA40" i="3"/>
  <c r="AA41" i="3"/>
  <c r="AA42" i="3"/>
  <c r="AB42" i="3"/>
  <c r="X40" i="3"/>
  <c r="X41" i="3"/>
  <c r="X42" i="3"/>
  <c r="Y42" i="3"/>
  <c r="AC42" i="3"/>
  <c r="AA43" i="3"/>
  <c r="AA44" i="3"/>
  <c r="AA45" i="3"/>
  <c r="AB45" i="3"/>
  <c r="X43" i="3"/>
  <c r="X44" i="3"/>
  <c r="X45" i="3"/>
  <c r="Y45" i="3"/>
  <c r="AC45" i="3"/>
  <c r="AA46" i="3"/>
  <c r="AA47" i="3"/>
  <c r="AA48" i="3"/>
  <c r="AB48" i="3"/>
  <c r="X46" i="3"/>
  <c r="X47" i="3"/>
  <c r="X48" i="3"/>
  <c r="Y48" i="3"/>
  <c r="AC48" i="3"/>
  <c r="AA49" i="3"/>
  <c r="AA50" i="3"/>
  <c r="AA51" i="3"/>
  <c r="AB51" i="3"/>
  <c r="X49" i="3"/>
  <c r="X50" i="3"/>
  <c r="X51" i="3"/>
  <c r="Y51" i="3"/>
  <c r="AC51" i="3"/>
  <c r="AA52" i="3"/>
  <c r="AA53" i="3"/>
  <c r="AA54" i="3"/>
  <c r="AB54" i="3"/>
  <c r="X52" i="3"/>
  <c r="X53" i="3"/>
  <c r="X54" i="3"/>
  <c r="Y54" i="3"/>
  <c r="AC54" i="3"/>
  <c r="AA55" i="3"/>
  <c r="AA56" i="3"/>
  <c r="AA57" i="3"/>
  <c r="AB57" i="3"/>
  <c r="X55" i="3"/>
  <c r="X56" i="3"/>
  <c r="X57" i="3"/>
  <c r="Y57" i="3"/>
  <c r="AC57" i="3"/>
  <c r="AA58" i="3"/>
  <c r="AA59" i="3"/>
  <c r="AA60" i="3"/>
  <c r="AB60" i="3"/>
  <c r="X58" i="3"/>
  <c r="X59" i="3"/>
  <c r="X60" i="3"/>
  <c r="Y60" i="3"/>
  <c r="AC60" i="3"/>
  <c r="AA61" i="3"/>
  <c r="AA62" i="3"/>
  <c r="AA63" i="3"/>
  <c r="AB63" i="3"/>
  <c r="X61" i="3"/>
  <c r="X62" i="3"/>
  <c r="X63" i="3"/>
  <c r="Y63" i="3"/>
  <c r="AC63" i="3"/>
  <c r="AA64" i="3"/>
  <c r="AA65" i="3"/>
  <c r="AA66" i="3"/>
  <c r="AB66" i="3"/>
  <c r="X64" i="3"/>
  <c r="X65" i="3"/>
  <c r="X66" i="3"/>
  <c r="Y66" i="3"/>
  <c r="AC66" i="3"/>
  <c r="AA67" i="3"/>
  <c r="AA68" i="3"/>
  <c r="AA69" i="3"/>
  <c r="AB69" i="3"/>
  <c r="X67" i="3"/>
  <c r="X68" i="3"/>
  <c r="X69" i="3"/>
  <c r="Y69" i="3"/>
  <c r="AC69" i="3"/>
  <c r="AA70" i="3"/>
  <c r="AA71" i="3"/>
  <c r="AA72" i="3"/>
  <c r="AB72" i="3"/>
  <c r="X70" i="3"/>
  <c r="X71" i="3"/>
  <c r="X72" i="3"/>
  <c r="Y72" i="3"/>
  <c r="AC72" i="3"/>
  <c r="AA73" i="3"/>
  <c r="AA74" i="3"/>
  <c r="AA75" i="3"/>
  <c r="AB75" i="3"/>
  <c r="X73" i="3"/>
  <c r="X74" i="3"/>
  <c r="X75" i="3"/>
  <c r="Y75" i="3"/>
  <c r="AC75" i="3"/>
  <c r="AA76" i="3"/>
  <c r="AA77" i="3"/>
  <c r="AA78" i="3"/>
  <c r="AB78" i="3"/>
  <c r="X76" i="3"/>
  <c r="X77" i="3"/>
  <c r="X78" i="3"/>
  <c r="Y78" i="3"/>
  <c r="AC78" i="3"/>
  <c r="AA79" i="3"/>
  <c r="AA80" i="3"/>
  <c r="AA81" i="3"/>
  <c r="AB81" i="3"/>
  <c r="X79" i="3"/>
  <c r="X80" i="3"/>
  <c r="X81" i="3"/>
  <c r="Y81" i="3"/>
  <c r="AC81" i="3"/>
  <c r="AA82" i="3"/>
  <c r="AA83" i="3"/>
  <c r="AA84" i="3"/>
  <c r="AB84" i="3"/>
  <c r="X82" i="3"/>
  <c r="X83" i="3"/>
  <c r="X84" i="3"/>
  <c r="Y84" i="3"/>
  <c r="AC84" i="3"/>
  <c r="AA85" i="3"/>
  <c r="AA86" i="3"/>
  <c r="AA87" i="3"/>
  <c r="AB87" i="3"/>
  <c r="X85" i="3"/>
  <c r="X86" i="3"/>
  <c r="X87" i="3"/>
  <c r="Y87" i="3"/>
  <c r="AC87" i="3"/>
  <c r="AA88" i="3"/>
  <c r="AA89" i="3"/>
  <c r="AA90" i="3"/>
  <c r="AB90" i="3"/>
  <c r="X88" i="3"/>
  <c r="X89" i="3"/>
  <c r="X90" i="3"/>
  <c r="Y90" i="3"/>
  <c r="AC90" i="3"/>
  <c r="AA91" i="3"/>
  <c r="AA92" i="3"/>
  <c r="AA93" i="3"/>
  <c r="AB93" i="3"/>
  <c r="X91" i="3"/>
  <c r="X92" i="3"/>
  <c r="X93" i="3"/>
  <c r="Y93" i="3"/>
  <c r="AC93" i="3"/>
  <c r="AA94" i="3"/>
  <c r="AA95" i="3"/>
  <c r="AA96" i="3"/>
  <c r="AB96" i="3"/>
  <c r="X94" i="3"/>
  <c r="X95" i="3"/>
  <c r="X96" i="3"/>
  <c r="Y96" i="3"/>
  <c r="AC96" i="3"/>
  <c r="AA97" i="3"/>
  <c r="AA98" i="3"/>
  <c r="AA99" i="3"/>
  <c r="AB99" i="3"/>
  <c r="X97" i="3"/>
  <c r="X98" i="3"/>
  <c r="X99" i="3"/>
  <c r="Y99" i="3"/>
  <c r="AC99" i="3"/>
  <c r="AA100" i="3"/>
  <c r="AA101" i="3"/>
  <c r="AA102" i="3"/>
  <c r="AB102" i="3"/>
  <c r="X100" i="3"/>
  <c r="X101" i="3"/>
  <c r="X102" i="3"/>
  <c r="Y102" i="3"/>
  <c r="AC102" i="3"/>
  <c r="AA103" i="3"/>
  <c r="AA104" i="3"/>
  <c r="AA105" i="3"/>
  <c r="AB105" i="3"/>
  <c r="X103" i="3"/>
  <c r="X104" i="3"/>
  <c r="X105" i="3"/>
  <c r="Y105" i="3"/>
  <c r="AC105" i="3"/>
  <c r="AA106" i="3"/>
  <c r="AA107" i="3"/>
  <c r="AA108" i="3"/>
  <c r="AB108" i="3"/>
  <c r="X106" i="3"/>
  <c r="X107" i="3"/>
  <c r="X108" i="3"/>
  <c r="Y108" i="3"/>
  <c r="AC108" i="3"/>
  <c r="AA109" i="3"/>
  <c r="AA110" i="3"/>
  <c r="AA111" i="3"/>
  <c r="AB111" i="3"/>
  <c r="X109" i="3"/>
  <c r="X110" i="3"/>
  <c r="X111" i="3"/>
  <c r="Y111" i="3"/>
  <c r="AC111" i="3"/>
  <c r="AA112" i="3"/>
  <c r="AA113" i="3"/>
  <c r="AA114" i="3"/>
  <c r="AB114" i="3"/>
  <c r="X112" i="3"/>
  <c r="X113" i="3"/>
  <c r="X114" i="3"/>
  <c r="Y114" i="3"/>
  <c r="AC114" i="3"/>
  <c r="AA115" i="3"/>
  <c r="AA116" i="3"/>
  <c r="AA117" i="3"/>
  <c r="AB117" i="3"/>
  <c r="X115" i="3"/>
  <c r="X116" i="3"/>
  <c r="X117" i="3"/>
  <c r="Y117" i="3"/>
  <c r="AC117" i="3"/>
  <c r="AA118" i="3"/>
  <c r="AA119" i="3"/>
  <c r="AA120" i="3"/>
  <c r="AB120" i="3"/>
  <c r="X118" i="3"/>
  <c r="X119" i="3"/>
  <c r="X120" i="3"/>
  <c r="Y120" i="3"/>
  <c r="AC120" i="3"/>
  <c r="AA121" i="3"/>
  <c r="AA122" i="3"/>
  <c r="AA123" i="3"/>
  <c r="AB123" i="3"/>
  <c r="X121" i="3"/>
  <c r="X122" i="3"/>
  <c r="X123" i="3"/>
  <c r="Y123" i="3"/>
  <c r="AC123" i="3"/>
  <c r="AA124" i="3"/>
  <c r="AA125" i="3"/>
  <c r="AA126" i="3"/>
  <c r="AB126" i="3"/>
  <c r="X124" i="3"/>
  <c r="X125" i="3"/>
  <c r="X126" i="3"/>
  <c r="Y126" i="3"/>
  <c r="AC126" i="3"/>
  <c r="AA127" i="3"/>
  <c r="AA128" i="3"/>
  <c r="AA129" i="3"/>
  <c r="AB129" i="3"/>
  <c r="X127" i="3"/>
  <c r="X128" i="3"/>
  <c r="X129" i="3"/>
  <c r="Y129" i="3"/>
  <c r="AC129" i="3"/>
  <c r="AA130" i="3"/>
  <c r="AA131" i="3"/>
  <c r="AA132" i="3"/>
  <c r="AB132" i="3"/>
  <c r="X130" i="3"/>
  <c r="X131" i="3"/>
  <c r="X132" i="3"/>
  <c r="Y132" i="3"/>
  <c r="AC132" i="3"/>
  <c r="AA133" i="3"/>
  <c r="AA134" i="3"/>
  <c r="AA135" i="3"/>
  <c r="AB135" i="3"/>
  <c r="X133" i="3"/>
  <c r="X134" i="3"/>
  <c r="X135" i="3"/>
  <c r="Y135" i="3"/>
  <c r="AC135" i="3"/>
  <c r="AA136" i="3"/>
  <c r="AA137" i="3"/>
  <c r="AA138" i="3"/>
  <c r="AB138" i="3"/>
  <c r="X136" i="3"/>
  <c r="X137" i="3"/>
  <c r="X138" i="3"/>
  <c r="Y138" i="3"/>
  <c r="AC138" i="3"/>
  <c r="AA139" i="3"/>
  <c r="AA140" i="3"/>
  <c r="AA141" i="3"/>
  <c r="AB141" i="3"/>
  <c r="X139" i="3"/>
  <c r="X140" i="3"/>
  <c r="X141" i="3"/>
  <c r="Y141" i="3"/>
  <c r="AC141" i="3"/>
  <c r="AA142" i="3"/>
  <c r="AA143" i="3"/>
  <c r="AA144" i="3"/>
  <c r="AB144" i="3"/>
  <c r="X142" i="3"/>
  <c r="X143" i="3"/>
  <c r="X144" i="3"/>
  <c r="Y144" i="3"/>
  <c r="AC144" i="3"/>
  <c r="AA145" i="3"/>
  <c r="AA146" i="3"/>
  <c r="AA147" i="3"/>
  <c r="AB147" i="3"/>
  <c r="X145" i="3"/>
  <c r="X146" i="3"/>
  <c r="X147" i="3"/>
  <c r="Y147" i="3"/>
  <c r="AC147" i="3"/>
  <c r="AA148" i="3"/>
  <c r="AA149" i="3"/>
  <c r="AA150" i="3"/>
  <c r="AB150" i="3"/>
  <c r="X148" i="3"/>
  <c r="X149" i="3"/>
  <c r="X150" i="3"/>
  <c r="Y150" i="3"/>
  <c r="AC150" i="3"/>
  <c r="AA151" i="3"/>
  <c r="AA152" i="3"/>
  <c r="AA153" i="3"/>
  <c r="AB153" i="3"/>
  <c r="X151" i="3"/>
  <c r="X152" i="3"/>
  <c r="X153" i="3"/>
  <c r="Y153" i="3"/>
  <c r="AC153" i="3"/>
  <c r="AA154" i="3"/>
  <c r="AA155" i="3"/>
  <c r="AA156" i="3"/>
  <c r="AB156" i="3"/>
  <c r="X154" i="3"/>
  <c r="X155" i="3"/>
  <c r="X156" i="3"/>
  <c r="Y156" i="3"/>
  <c r="AC156" i="3"/>
  <c r="AA157" i="3"/>
  <c r="AA158" i="3"/>
  <c r="AA159" i="3"/>
  <c r="AB159" i="3"/>
  <c r="X157" i="3"/>
  <c r="X158" i="3"/>
  <c r="X159" i="3"/>
  <c r="Y159" i="3"/>
  <c r="AC159" i="3"/>
  <c r="AA160" i="3"/>
  <c r="AA161" i="3"/>
  <c r="AA162" i="3"/>
  <c r="AB162" i="3"/>
  <c r="X160" i="3"/>
  <c r="X161" i="3"/>
  <c r="X162" i="3"/>
  <c r="Y162" i="3"/>
  <c r="AC162" i="3"/>
  <c r="AA163" i="3"/>
  <c r="AA164" i="3"/>
  <c r="AA165" i="3"/>
  <c r="AB165" i="3"/>
  <c r="X163" i="3"/>
  <c r="X164" i="3"/>
  <c r="X165" i="3"/>
  <c r="Y165" i="3"/>
  <c r="AC165" i="3"/>
  <c r="AA166" i="3"/>
  <c r="AA167" i="3"/>
  <c r="AA168" i="3"/>
  <c r="AB168" i="3"/>
  <c r="X166" i="3"/>
  <c r="X167" i="3"/>
  <c r="X168" i="3"/>
  <c r="Y168" i="3"/>
  <c r="AC168" i="3"/>
  <c r="AA169" i="3"/>
  <c r="AA170" i="3"/>
  <c r="AA171" i="3"/>
  <c r="AB171" i="3"/>
  <c r="X169" i="3"/>
  <c r="X170" i="3"/>
  <c r="X171" i="3"/>
  <c r="Y171" i="3"/>
  <c r="AC171" i="3"/>
  <c r="AA172" i="3"/>
  <c r="AA173" i="3"/>
  <c r="AA174" i="3"/>
  <c r="AB174" i="3"/>
  <c r="X172" i="3"/>
  <c r="X173" i="3"/>
  <c r="X174" i="3"/>
  <c r="Y174" i="3"/>
  <c r="AC174" i="3"/>
  <c r="AA175" i="3"/>
  <c r="AA176" i="3"/>
  <c r="AA177" i="3"/>
  <c r="AB177" i="3"/>
  <c r="X175" i="3"/>
  <c r="X176" i="3"/>
  <c r="X177" i="3"/>
  <c r="Y177" i="3"/>
  <c r="AC177" i="3"/>
  <c r="AA178" i="3"/>
  <c r="AA179" i="3"/>
  <c r="AA180" i="3"/>
  <c r="AB180" i="3"/>
  <c r="X178" i="3"/>
  <c r="X179" i="3"/>
  <c r="X180" i="3"/>
  <c r="Y180" i="3"/>
  <c r="AC180" i="3"/>
  <c r="AA181" i="3"/>
  <c r="AA182" i="3"/>
  <c r="AA183" i="3"/>
  <c r="AB183" i="3"/>
  <c r="X181" i="3"/>
  <c r="X182" i="3"/>
  <c r="X183" i="3"/>
  <c r="Y183" i="3"/>
  <c r="AC183" i="3"/>
  <c r="AA184" i="3"/>
  <c r="AA185" i="3"/>
  <c r="AA186" i="3"/>
  <c r="AB186" i="3"/>
  <c r="X184" i="3"/>
  <c r="X185" i="3"/>
  <c r="X186" i="3"/>
  <c r="Y186" i="3"/>
  <c r="AC186" i="3"/>
  <c r="AA187" i="3"/>
  <c r="AA188" i="3"/>
  <c r="AA189" i="3"/>
  <c r="AB189" i="3"/>
  <c r="X187" i="3"/>
  <c r="X188" i="3"/>
  <c r="X189" i="3"/>
  <c r="Y189" i="3"/>
  <c r="AC189" i="3"/>
  <c r="AA190" i="3"/>
  <c r="AA191" i="3"/>
  <c r="AA192" i="3"/>
  <c r="AB192" i="3"/>
  <c r="X190" i="3"/>
  <c r="X191" i="3"/>
  <c r="X192" i="3"/>
  <c r="Y192" i="3"/>
  <c r="AC192" i="3"/>
  <c r="AA193" i="3"/>
  <c r="AA194" i="3"/>
  <c r="AA195" i="3"/>
  <c r="AB195" i="3"/>
  <c r="X193" i="3"/>
  <c r="X194" i="3"/>
  <c r="X195" i="3"/>
  <c r="Y195" i="3"/>
  <c r="AC195" i="3"/>
  <c r="AA196" i="3"/>
  <c r="AA197" i="3"/>
  <c r="AA198" i="3"/>
  <c r="AB198" i="3"/>
  <c r="X196" i="3"/>
  <c r="X197" i="3"/>
  <c r="X198" i="3"/>
  <c r="Y198" i="3"/>
  <c r="AC198" i="3"/>
  <c r="AA199" i="3"/>
  <c r="AA200" i="3"/>
  <c r="AA201" i="3"/>
  <c r="AB201" i="3"/>
  <c r="X199" i="3"/>
  <c r="X200" i="3"/>
  <c r="X201" i="3"/>
  <c r="Y201" i="3"/>
  <c r="AC201" i="3"/>
  <c r="AA202" i="3"/>
  <c r="AA203" i="3"/>
  <c r="AA204" i="3"/>
  <c r="AB204" i="3"/>
  <c r="X202" i="3"/>
  <c r="X203" i="3"/>
  <c r="X204" i="3"/>
  <c r="Y204" i="3"/>
  <c r="AC204" i="3"/>
  <c r="AA205" i="3"/>
  <c r="AB205" i="3"/>
  <c r="X205" i="3"/>
  <c r="Y205" i="3"/>
  <c r="AC205" i="3"/>
  <c r="Z205" i="3"/>
  <c r="W205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T205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Q205" i="3"/>
  <c r="U205" i="3"/>
  <c r="R205" i="3"/>
  <c r="O20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M205" i="3"/>
  <c r="K20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I205" i="3"/>
  <c r="G205" i="3"/>
  <c r="E205" i="3"/>
  <c r="AH204" i="3"/>
  <c r="AG204" i="3"/>
  <c r="Z204" i="3"/>
  <c r="W204" i="3"/>
  <c r="T204" i="3"/>
  <c r="Q204" i="3"/>
  <c r="U204" i="3"/>
  <c r="R204" i="3"/>
  <c r="O204" i="3"/>
  <c r="M204" i="3"/>
  <c r="K204" i="3"/>
  <c r="I204" i="3"/>
  <c r="G204" i="3"/>
  <c r="E204" i="3"/>
  <c r="AH203" i="3"/>
  <c r="AG203" i="3"/>
  <c r="AB203" i="3"/>
  <c r="Y203" i="3"/>
  <c r="AC203" i="3"/>
  <c r="Z203" i="3"/>
  <c r="W203" i="3"/>
  <c r="T203" i="3"/>
  <c r="Q203" i="3"/>
  <c r="U203" i="3"/>
  <c r="R203" i="3"/>
  <c r="O203" i="3"/>
  <c r="M203" i="3"/>
  <c r="K203" i="3"/>
  <c r="I203" i="3"/>
  <c r="G203" i="3"/>
  <c r="E203" i="3"/>
  <c r="AH202" i="3"/>
  <c r="AG202" i="3"/>
  <c r="AB202" i="3"/>
  <c r="Y202" i="3"/>
  <c r="AC202" i="3"/>
  <c r="Z202" i="3"/>
  <c r="W202" i="3"/>
  <c r="T202" i="3"/>
  <c r="Q202" i="3"/>
  <c r="U202" i="3"/>
  <c r="R202" i="3"/>
  <c r="O202" i="3"/>
  <c r="M202" i="3"/>
  <c r="K202" i="3"/>
  <c r="I202" i="3"/>
  <c r="G202" i="3"/>
  <c r="E202" i="3"/>
  <c r="AH201" i="3"/>
  <c r="AG201" i="3"/>
  <c r="Z201" i="3"/>
  <c r="W201" i="3"/>
  <c r="T201" i="3"/>
  <c r="Q201" i="3"/>
  <c r="U201" i="3"/>
  <c r="R201" i="3"/>
  <c r="O201" i="3"/>
  <c r="M201" i="3"/>
  <c r="K201" i="3"/>
  <c r="I201" i="3"/>
  <c r="G201" i="3"/>
  <c r="E201" i="3"/>
  <c r="AH200" i="3"/>
  <c r="AG200" i="3"/>
  <c r="AB200" i="3"/>
  <c r="Y200" i="3"/>
  <c r="AC200" i="3"/>
  <c r="Z200" i="3"/>
  <c r="W200" i="3"/>
  <c r="T200" i="3"/>
  <c r="Q200" i="3"/>
  <c r="U200" i="3"/>
  <c r="R200" i="3"/>
  <c r="O200" i="3"/>
  <c r="M200" i="3"/>
  <c r="K200" i="3"/>
  <c r="I200" i="3"/>
  <c r="G200" i="3"/>
  <c r="E200" i="3"/>
  <c r="AH199" i="3"/>
  <c r="AG199" i="3"/>
  <c r="AB199" i="3"/>
  <c r="Y199" i="3"/>
  <c r="AC199" i="3"/>
  <c r="Z199" i="3"/>
  <c r="W199" i="3"/>
  <c r="T199" i="3"/>
  <c r="Q199" i="3"/>
  <c r="U199" i="3"/>
  <c r="R199" i="3"/>
  <c r="O199" i="3"/>
  <c r="M199" i="3"/>
  <c r="K199" i="3"/>
  <c r="I199" i="3"/>
  <c r="G199" i="3"/>
  <c r="E199" i="3"/>
  <c r="AH198" i="3"/>
  <c r="AG198" i="3"/>
  <c r="Z198" i="3"/>
  <c r="W198" i="3"/>
  <c r="T198" i="3"/>
  <c r="Q198" i="3"/>
  <c r="U198" i="3"/>
  <c r="R198" i="3"/>
  <c r="O198" i="3"/>
  <c r="M198" i="3"/>
  <c r="K198" i="3"/>
  <c r="I198" i="3"/>
  <c r="G198" i="3"/>
  <c r="E198" i="3"/>
  <c r="AH197" i="3"/>
  <c r="AG197" i="3"/>
  <c r="AB197" i="3"/>
  <c r="Y197" i="3"/>
  <c r="AC197" i="3"/>
  <c r="Z197" i="3"/>
  <c r="W197" i="3"/>
  <c r="T197" i="3"/>
  <c r="Q197" i="3"/>
  <c r="U197" i="3"/>
  <c r="R197" i="3"/>
  <c r="O197" i="3"/>
  <c r="M197" i="3"/>
  <c r="K197" i="3"/>
  <c r="I197" i="3"/>
  <c r="G197" i="3"/>
  <c r="E197" i="3"/>
  <c r="AH196" i="3"/>
  <c r="AG196" i="3"/>
  <c r="AB196" i="3"/>
  <c r="Y196" i="3"/>
  <c r="AC196" i="3"/>
  <c r="Z196" i="3"/>
  <c r="W196" i="3"/>
  <c r="T196" i="3"/>
  <c r="Q196" i="3"/>
  <c r="U196" i="3"/>
  <c r="R196" i="3"/>
  <c r="O196" i="3"/>
  <c r="M196" i="3"/>
  <c r="K196" i="3"/>
  <c r="I196" i="3"/>
  <c r="G196" i="3"/>
  <c r="E196" i="3"/>
  <c r="AH195" i="3"/>
  <c r="AG195" i="3"/>
  <c r="Z195" i="3"/>
  <c r="W195" i="3"/>
  <c r="T195" i="3"/>
  <c r="Q195" i="3"/>
  <c r="U195" i="3"/>
  <c r="R195" i="3"/>
  <c r="O195" i="3"/>
  <c r="M195" i="3"/>
  <c r="K195" i="3"/>
  <c r="I195" i="3"/>
  <c r="G195" i="3"/>
  <c r="E195" i="3"/>
  <c r="AH194" i="3"/>
  <c r="AG194" i="3"/>
  <c r="AB194" i="3"/>
  <c r="Y194" i="3"/>
  <c r="AC194" i="3"/>
  <c r="Z194" i="3"/>
  <c r="W194" i="3"/>
  <c r="T194" i="3"/>
  <c r="Q194" i="3"/>
  <c r="U194" i="3"/>
  <c r="R194" i="3"/>
  <c r="O194" i="3"/>
  <c r="M194" i="3"/>
  <c r="K194" i="3"/>
  <c r="I194" i="3"/>
  <c r="G194" i="3"/>
  <c r="E194" i="3"/>
  <c r="AH193" i="3"/>
  <c r="AG193" i="3"/>
  <c r="AB193" i="3"/>
  <c r="Y193" i="3"/>
  <c r="AC193" i="3"/>
  <c r="Z193" i="3"/>
  <c r="W193" i="3"/>
  <c r="T193" i="3"/>
  <c r="Q193" i="3"/>
  <c r="U193" i="3"/>
  <c r="R193" i="3"/>
  <c r="O193" i="3"/>
  <c r="M193" i="3"/>
  <c r="K193" i="3"/>
  <c r="I193" i="3"/>
  <c r="G193" i="3"/>
  <c r="E193" i="3"/>
  <c r="AH192" i="3"/>
  <c r="AG192" i="3"/>
  <c r="Z192" i="3"/>
  <c r="W192" i="3"/>
  <c r="T192" i="3"/>
  <c r="Q192" i="3"/>
  <c r="U192" i="3"/>
  <c r="R192" i="3"/>
  <c r="O192" i="3"/>
  <c r="M192" i="3"/>
  <c r="K192" i="3"/>
  <c r="I192" i="3"/>
  <c r="G192" i="3"/>
  <c r="E192" i="3"/>
  <c r="AH191" i="3"/>
  <c r="AG191" i="3"/>
  <c r="AB191" i="3"/>
  <c r="Y191" i="3"/>
  <c r="AC191" i="3"/>
  <c r="Z191" i="3"/>
  <c r="W191" i="3"/>
  <c r="T191" i="3"/>
  <c r="Q191" i="3"/>
  <c r="U191" i="3"/>
  <c r="R191" i="3"/>
  <c r="O191" i="3"/>
  <c r="M191" i="3"/>
  <c r="K191" i="3"/>
  <c r="I191" i="3"/>
  <c r="G191" i="3"/>
  <c r="E191" i="3"/>
  <c r="AH190" i="3"/>
  <c r="AG190" i="3"/>
  <c r="AB190" i="3"/>
  <c r="Y190" i="3"/>
  <c r="AC190" i="3"/>
  <c r="Z190" i="3"/>
  <c r="W190" i="3"/>
  <c r="T190" i="3"/>
  <c r="Q190" i="3"/>
  <c r="U190" i="3"/>
  <c r="R190" i="3"/>
  <c r="O190" i="3"/>
  <c r="M190" i="3"/>
  <c r="K190" i="3"/>
  <c r="I190" i="3"/>
  <c r="G190" i="3"/>
  <c r="E190" i="3"/>
  <c r="AH189" i="3"/>
  <c r="AG189" i="3"/>
  <c r="Z189" i="3"/>
  <c r="W189" i="3"/>
  <c r="T189" i="3"/>
  <c r="Q189" i="3"/>
  <c r="U189" i="3"/>
  <c r="R189" i="3"/>
  <c r="O189" i="3"/>
  <c r="M189" i="3"/>
  <c r="K189" i="3"/>
  <c r="I189" i="3"/>
  <c r="G189" i="3"/>
  <c r="E189" i="3"/>
  <c r="AH188" i="3"/>
  <c r="AG188" i="3"/>
  <c r="AB188" i="3"/>
  <c r="Y188" i="3"/>
  <c r="AC188" i="3"/>
  <c r="Z188" i="3"/>
  <c r="W188" i="3"/>
  <c r="T188" i="3"/>
  <c r="Q188" i="3"/>
  <c r="U188" i="3"/>
  <c r="R188" i="3"/>
  <c r="O188" i="3"/>
  <c r="M188" i="3"/>
  <c r="K188" i="3"/>
  <c r="I188" i="3"/>
  <c r="G188" i="3"/>
  <c r="E188" i="3"/>
  <c r="AH187" i="3"/>
  <c r="AG187" i="3"/>
  <c r="AB187" i="3"/>
  <c r="Y187" i="3"/>
  <c r="AC187" i="3"/>
  <c r="Z187" i="3"/>
  <c r="W187" i="3"/>
  <c r="T187" i="3"/>
  <c r="Q187" i="3"/>
  <c r="U187" i="3"/>
  <c r="R187" i="3"/>
  <c r="O187" i="3"/>
  <c r="M187" i="3"/>
  <c r="K187" i="3"/>
  <c r="I187" i="3"/>
  <c r="G187" i="3"/>
  <c r="E187" i="3"/>
  <c r="AH186" i="3"/>
  <c r="AG186" i="3"/>
  <c r="Z186" i="3"/>
  <c r="W186" i="3"/>
  <c r="T186" i="3"/>
  <c r="Q186" i="3"/>
  <c r="U186" i="3"/>
  <c r="R186" i="3"/>
  <c r="O186" i="3"/>
  <c r="M186" i="3"/>
  <c r="K186" i="3"/>
  <c r="I186" i="3"/>
  <c r="G186" i="3"/>
  <c r="E186" i="3"/>
  <c r="AH185" i="3"/>
  <c r="AG185" i="3"/>
  <c r="AB185" i="3"/>
  <c r="Y185" i="3"/>
  <c r="AC185" i="3"/>
  <c r="Z185" i="3"/>
  <c r="W185" i="3"/>
  <c r="T185" i="3"/>
  <c r="Q185" i="3"/>
  <c r="U185" i="3"/>
  <c r="R185" i="3"/>
  <c r="O185" i="3"/>
  <c r="M185" i="3"/>
  <c r="K185" i="3"/>
  <c r="I185" i="3"/>
  <c r="G185" i="3"/>
  <c r="E185" i="3"/>
  <c r="AH184" i="3"/>
  <c r="AG184" i="3"/>
  <c r="AB184" i="3"/>
  <c r="Y184" i="3"/>
  <c r="AC184" i="3"/>
  <c r="Z184" i="3"/>
  <c r="W184" i="3"/>
  <c r="T184" i="3"/>
  <c r="Q184" i="3"/>
  <c r="U184" i="3"/>
  <c r="R184" i="3"/>
  <c r="O184" i="3"/>
  <c r="M184" i="3"/>
  <c r="K184" i="3"/>
  <c r="I184" i="3"/>
  <c r="G184" i="3"/>
  <c r="E184" i="3"/>
  <c r="AH183" i="3"/>
  <c r="AG183" i="3"/>
  <c r="Z183" i="3"/>
  <c r="W183" i="3"/>
  <c r="T183" i="3"/>
  <c r="Q183" i="3"/>
  <c r="U183" i="3"/>
  <c r="R183" i="3"/>
  <c r="O183" i="3"/>
  <c r="M183" i="3"/>
  <c r="K183" i="3"/>
  <c r="I183" i="3"/>
  <c r="G183" i="3"/>
  <c r="E183" i="3"/>
  <c r="AH182" i="3"/>
  <c r="AG182" i="3"/>
  <c r="AB182" i="3"/>
  <c r="Y182" i="3"/>
  <c r="AC182" i="3"/>
  <c r="Z182" i="3"/>
  <c r="W182" i="3"/>
  <c r="T182" i="3"/>
  <c r="Q182" i="3"/>
  <c r="U182" i="3"/>
  <c r="R182" i="3"/>
  <c r="O182" i="3"/>
  <c r="M182" i="3"/>
  <c r="K182" i="3"/>
  <c r="I182" i="3"/>
  <c r="G182" i="3"/>
  <c r="E182" i="3"/>
  <c r="AH181" i="3"/>
  <c r="AG181" i="3"/>
  <c r="AB181" i="3"/>
  <c r="Y181" i="3"/>
  <c r="AC181" i="3"/>
  <c r="Z181" i="3"/>
  <c r="W181" i="3"/>
  <c r="T181" i="3"/>
  <c r="Q181" i="3"/>
  <c r="U181" i="3"/>
  <c r="R181" i="3"/>
  <c r="O181" i="3"/>
  <c r="M181" i="3"/>
  <c r="K181" i="3"/>
  <c r="I181" i="3"/>
  <c r="G181" i="3"/>
  <c r="E181" i="3"/>
  <c r="AH180" i="3"/>
  <c r="AG180" i="3"/>
  <c r="Z180" i="3"/>
  <c r="W180" i="3"/>
  <c r="T180" i="3"/>
  <c r="Q180" i="3"/>
  <c r="U180" i="3"/>
  <c r="R180" i="3"/>
  <c r="O180" i="3"/>
  <c r="M180" i="3"/>
  <c r="K180" i="3"/>
  <c r="I180" i="3"/>
  <c r="G180" i="3"/>
  <c r="E180" i="3"/>
  <c r="AH179" i="3"/>
  <c r="AG179" i="3"/>
  <c r="AB179" i="3"/>
  <c r="Y179" i="3"/>
  <c r="AC179" i="3"/>
  <c r="Z179" i="3"/>
  <c r="W179" i="3"/>
  <c r="T179" i="3"/>
  <c r="Q179" i="3"/>
  <c r="U179" i="3"/>
  <c r="R179" i="3"/>
  <c r="O179" i="3"/>
  <c r="M179" i="3"/>
  <c r="K179" i="3"/>
  <c r="I179" i="3"/>
  <c r="G179" i="3"/>
  <c r="E179" i="3"/>
  <c r="AH178" i="3"/>
  <c r="AG178" i="3"/>
  <c r="AB178" i="3"/>
  <c r="Y178" i="3"/>
  <c r="AC178" i="3"/>
  <c r="Z178" i="3"/>
  <c r="W178" i="3"/>
  <c r="T178" i="3"/>
  <c r="Q178" i="3"/>
  <c r="U178" i="3"/>
  <c r="R178" i="3"/>
  <c r="O178" i="3"/>
  <c r="M178" i="3"/>
  <c r="K178" i="3"/>
  <c r="I178" i="3"/>
  <c r="G178" i="3"/>
  <c r="E178" i="3"/>
  <c r="AH177" i="3"/>
  <c r="AG177" i="3"/>
  <c r="Z177" i="3"/>
  <c r="W177" i="3"/>
  <c r="T177" i="3"/>
  <c r="Q177" i="3"/>
  <c r="U177" i="3"/>
  <c r="R177" i="3"/>
  <c r="O177" i="3"/>
  <c r="M177" i="3"/>
  <c r="K177" i="3"/>
  <c r="I177" i="3"/>
  <c r="G177" i="3"/>
  <c r="E177" i="3"/>
  <c r="AH176" i="3"/>
  <c r="AG176" i="3"/>
  <c r="AB176" i="3"/>
  <c r="Y176" i="3"/>
  <c r="AC176" i="3"/>
  <c r="Z176" i="3"/>
  <c r="W176" i="3"/>
  <c r="T176" i="3"/>
  <c r="Q176" i="3"/>
  <c r="U176" i="3"/>
  <c r="R176" i="3"/>
  <c r="O176" i="3"/>
  <c r="M176" i="3"/>
  <c r="K176" i="3"/>
  <c r="I176" i="3"/>
  <c r="G176" i="3"/>
  <c r="E176" i="3"/>
  <c r="AH175" i="3"/>
  <c r="AG175" i="3"/>
  <c r="AB175" i="3"/>
  <c r="Y175" i="3"/>
  <c r="AC175" i="3"/>
  <c r="Z175" i="3"/>
  <c r="W175" i="3"/>
  <c r="T175" i="3"/>
  <c r="Q175" i="3"/>
  <c r="U175" i="3"/>
  <c r="R175" i="3"/>
  <c r="O175" i="3"/>
  <c r="M175" i="3"/>
  <c r="K175" i="3"/>
  <c r="I175" i="3"/>
  <c r="G175" i="3"/>
  <c r="E175" i="3"/>
  <c r="AH174" i="3"/>
  <c r="AG174" i="3"/>
  <c r="Z174" i="3"/>
  <c r="W174" i="3"/>
  <c r="T174" i="3"/>
  <c r="Q174" i="3"/>
  <c r="U174" i="3"/>
  <c r="R174" i="3"/>
  <c r="O174" i="3"/>
  <c r="M174" i="3"/>
  <c r="K174" i="3"/>
  <c r="I174" i="3"/>
  <c r="G174" i="3"/>
  <c r="E174" i="3"/>
  <c r="AH173" i="3"/>
  <c r="AG173" i="3"/>
  <c r="AB173" i="3"/>
  <c r="Y173" i="3"/>
  <c r="AC173" i="3"/>
  <c r="Z173" i="3"/>
  <c r="W173" i="3"/>
  <c r="T173" i="3"/>
  <c r="Q173" i="3"/>
  <c r="U173" i="3"/>
  <c r="R173" i="3"/>
  <c r="O173" i="3"/>
  <c r="M173" i="3"/>
  <c r="K173" i="3"/>
  <c r="I173" i="3"/>
  <c r="G173" i="3"/>
  <c r="E173" i="3"/>
  <c r="AH172" i="3"/>
  <c r="AG172" i="3"/>
  <c r="AB172" i="3"/>
  <c r="Y172" i="3"/>
  <c r="AC172" i="3"/>
  <c r="Z172" i="3"/>
  <c r="W172" i="3"/>
  <c r="T172" i="3"/>
  <c r="Q172" i="3"/>
  <c r="U172" i="3"/>
  <c r="R172" i="3"/>
  <c r="O172" i="3"/>
  <c r="M172" i="3"/>
  <c r="K172" i="3"/>
  <c r="I172" i="3"/>
  <c r="G172" i="3"/>
  <c r="E172" i="3"/>
  <c r="AH171" i="3"/>
  <c r="AG171" i="3"/>
  <c r="Z171" i="3"/>
  <c r="W171" i="3"/>
  <c r="T171" i="3"/>
  <c r="Q171" i="3"/>
  <c r="U171" i="3"/>
  <c r="R171" i="3"/>
  <c r="O171" i="3"/>
  <c r="M171" i="3"/>
  <c r="K171" i="3"/>
  <c r="I171" i="3"/>
  <c r="G171" i="3"/>
  <c r="E171" i="3"/>
  <c r="AH170" i="3"/>
  <c r="AG170" i="3"/>
  <c r="AB170" i="3"/>
  <c r="Y170" i="3"/>
  <c r="AC170" i="3"/>
  <c r="Z170" i="3"/>
  <c r="W170" i="3"/>
  <c r="T170" i="3"/>
  <c r="Q170" i="3"/>
  <c r="U170" i="3"/>
  <c r="R170" i="3"/>
  <c r="O170" i="3"/>
  <c r="M170" i="3"/>
  <c r="K170" i="3"/>
  <c r="I170" i="3"/>
  <c r="G170" i="3"/>
  <c r="E170" i="3"/>
  <c r="AH169" i="3"/>
  <c r="AG169" i="3"/>
  <c r="AB169" i="3"/>
  <c r="Y169" i="3"/>
  <c r="AC169" i="3"/>
  <c r="Z169" i="3"/>
  <c r="W169" i="3"/>
  <c r="T169" i="3"/>
  <c r="Q169" i="3"/>
  <c r="U169" i="3"/>
  <c r="R169" i="3"/>
  <c r="O169" i="3"/>
  <c r="M169" i="3"/>
  <c r="K169" i="3"/>
  <c r="I169" i="3"/>
  <c r="G169" i="3"/>
  <c r="E169" i="3"/>
  <c r="AH168" i="3"/>
  <c r="AG168" i="3"/>
  <c r="Z168" i="3"/>
  <c r="W168" i="3"/>
  <c r="T168" i="3"/>
  <c r="Q168" i="3"/>
  <c r="U168" i="3"/>
  <c r="R168" i="3"/>
  <c r="O168" i="3"/>
  <c r="M168" i="3"/>
  <c r="K168" i="3"/>
  <c r="I168" i="3"/>
  <c r="G168" i="3"/>
  <c r="E168" i="3"/>
  <c r="AH167" i="3"/>
  <c r="AG167" i="3"/>
  <c r="AB167" i="3"/>
  <c r="Y167" i="3"/>
  <c r="AC167" i="3"/>
  <c r="Z167" i="3"/>
  <c r="W167" i="3"/>
  <c r="T167" i="3"/>
  <c r="Q167" i="3"/>
  <c r="U167" i="3"/>
  <c r="R167" i="3"/>
  <c r="O167" i="3"/>
  <c r="M167" i="3"/>
  <c r="K167" i="3"/>
  <c r="I167" i="3"/>
  <c r="G167" i="3"/>
  <c r="E167" i="3"/>
  <c r="AH166" i="3"/>
  <c r="AG166" i="3"/>
  <c r="AB166" i="3"/>
  <c r="Y166" i="3"/>
  <c r="AC166" i="3"/>
  <c r="Z166" i="3"/>
  <c r="W166" i="3"/>
  <c r="T166" i="3"/>
  <c r="Q166" i="3"/>
  <c r="U166" i="3"/>
  <c r="R166" i="3"/>
  <c r="O166" i="3"/>
  <c r="M166" i="3"/>
  <c r="K166" i="3"/>
  <c r="I166" i="3"/>
  <c r="G166" i="3"/>
  <c r="E166" i="3"/>
  <c r="AH165" i="3"/>
  <c r="AG165" i="3"/>
  <c r="Z165" i="3"/>
  <c r="W165" i="3"/>
  <c r="T165" i="3"/>
  <c r="Q165" i="3"/>
  <c r="U165" i="3"/>
  <c r="R165" i="3"/>
  <c r="O165" i="3"/>
  <c r="M165" i="3"/>
  <c r="K165" i="3"/>
  <c r="I165" i="3"/>
  <c r="G165" i="3"/>
  <c r="E165" i="3"/>
  <c r="AH164" i="3"/>
  <c r="AG164" i="3"/>
  <c r="AB164" i="3"/>
  <c r="Y164" i="3"/>
  <c r="AC164" i="3"/>
  <c r="Z164" i="3"/>
  <c r="W164" i="3"/>
  <c r="T164" i="3"/>
  <c r="Q164" i="3"/>
  <c r="U164" i="3"/>
  <c r="R164" i="3"/>
  <c r="O164" i="3"/>
  <c r="M164" i="3"/>
  <c r="K164" i="3"/>
  <c r="I164" i="3"/>
  <c r="G164" i="3"/>
  <c r="E164" i="3"/>
  <c r="AH163" i="3"/>
  <c r="AG163" i="3"/>
  <c r="AB163" i="3"/>
  <c r="Y163" i="3"/>
  <c r="AC163" i="3"/>
  <c r="Z163" i="3"/>
  <c r="W163" i="3"/>
  <c r="T163" i="3"/>
  <c r="Q163" i="3"/>
  <c r="U163" i="3"/>
  <c r="R163" i="3"/>
  <c r="O163" i="3"/>
  <c r="M163" i="3"/>
  <c r="K163" i="3"/>
  <c r="I163" i="3"/>
  <c r="G163" i="3"/>
  <c r="E163" i="3"/>
  <c r="AH162" i="3"/>
  <c r="AG162" i="3"/>
  <c r="Z162" i="3"/>
  <c r="W162" i="3"/>
  <c r="T162" i="3"/>
  <c r="Q162" i="3"/>
  <c r="U162" i="3"/>
  <c r="R162" i="3"/>
  <c r="O162" i="3"/>
  <c r="M162" i="3"/>
  <c r="K162" i="3"/>
  <c r="I162" i="3"/>
  <c r="G162" i="3"/>
  <c r="E162" i="3"/>
  <c r="AH161" i="3"/>
  <c r="AG161" i="3"/>
  <c r="AB161" i="3"/>
  <c r="Y161" i="3"/>
  <c r="AC161" i="3"/>
  <c r="Z161" i="3"/>
  <c r="W161" i="3"/>
  <c r="T161" i="3"/>
  <c r="Q161" i="3"/>
  <c r="U161" i="3"/>
  <c r="R161" i="3"/>
  <c r="O161" i="3"/>
  <c r="M161" i="3"/>
  <c r="K161" i="3"/>
  <c r="I161" i="3"/>
  <c r="G161" i="3"/>
  <c r="E161" i="3"/>
  <c r="AH160" i="3"/>
  <c r="AG160" i="3"/>
  <c r="AB160" i="3"/>
  <c r="Y160" i="3"/>
  <c r="AC160" i="3"/>
  <c r="Z160" i="3"/>
  <c r="W160" i="3"/>
  <c r="T160" i="3"/>
  <c r="Q160" i="3"/>
  <c r="U160" i="3"/>
  <c r="R160" i="3"/>
  <c r="O160" i="3"/>
  <c r="M160" i="3"/>
  <c r="K160" i="3"/>
  <c r="I160" i="3"/>
  <c r="G160" i="3"/>
  <c r="E160" i="3"/>
  <c r="AH159" i="3"/>
  <c r="AG159" i="3"/>
  <c r="Z159" i="3"/>
  <c r="W159" i="3"/>
  <c r="T159" i="3"/>
  <c r="Q159" i="3"/>
  <c r="U159" i="3"/>
  <c r="R159" i="3"/>
  <c r="O159" i="3"/>
  <c r="M159" i="3"/>
  <c r="K159" i="3"/>
  <c r="I159" i="3"/>
  <c r="G159" i="3"/>
  <c r="E159" i="3"/>
  <c r="AH158" i="3"/>
  <c r="AG158" i="3"/>
  <c r="AB158" i="3"/>
  <c r="Y158" i="3"/>
  <c r="AC158" i="3"/>
  <c r="Z158" i="3"/>
  <c r="W158" i="3"/>
  <c r="T158" i="3"/>
  <c r="Q158" i="3"/>
  <c r="U158" i="3"/>
  <c r="R158" i="3"/>
  <c r="O158" i="3"/>
  <c r="M158" i="3"/>
  <c r="K158" i="3"/>
  <c r="I158" i="3"/>
  <c r="G158" i="3"/>
  <c r="E158" i="3"/>
  <c r="AH157" i="3"/>
  <c r="AG157" i="3"/>
  <c r="AB157" i="3"/>
  <c r="Y157" i="3"/>
  <c r="AC157" i="3"/>
  <c r="Z157" i="3"/>
  <c r="W157" i="3"/>
  <c r="T157" i="3"/>
  <c r="Q157" i="3"/>
  <c r="U157" i="3"/>
  <c r="R157" i="3"/>
  <c r="O157" i="3"/>
  <c r="M157" i="3"/>
  <c r="K157" i="3"/>
  <c r="I157" i="3"/>
  <c r="G157" i="3"/>
  <c r="E157" i="3"/>
  <c r="AH156" i="3"/>
  <c r="AG156" i="3"/>
  <c r="Z156" i="3"/>
  <c r="W156" i="3"/>
  <c r="T156" i="3"/>
  <c r="Q156" i="3"/>
  <c r="U156" i="3"/>
  <c r="R156" i="3"/>
  <c r="O156" i="3"/>
  <c r="M156" i="3"/>
  <c r="K156" i="3"/>
  <c r="I156" i="3"/>
  <c r="G156" i="3"/>
  <c r="E156" i="3"/>
  <c r="AH155" i="3"/>
  <c r="AG155" i="3"/>
  <c r="AB155" i="3"/>
  <c r="Y155" i="3"/>
  <c r="AC155" i="3"/>
  <c r="Z155" i="3"/>
  <c r="W155" i="3"/>
  <c r="T155" i="3"/>
  <c r="Q155" i="3"/>
  <c r="U155" i="3"/>
  <c r="R155" i="3"/>
  <c r="O155" i="3"/>
  <c r="M155" i="3"/>
  <c r="K155" i="3"/>
  <c r="I155" i="3"/>
  <c r="G155" i="3"/>
  <c r="E155" i="3"/>
  <c r="AH154" i="3"/>
  <c r="AG154" i="3"/>
  <c r="AB154" i="3"/>
  <c r="Y154" i="3"/>
  <c r="AC154" i="3"/>
  <c r="Z154" i="3"/>
  <c r="W154" i="3"/>
  <c r="T154" i="3"/>
  <c r="Q154" i="3"/>
  <c r="U154" i="3"/>
  <c r="R154" i="3"/>
  <c r="O154" i="3"/>
  <c r="M154" i="3"/>
  <c r="K154" i="3"/>
  <c r="I154" i="3"/>
  <c r="G154" i="3"/>
  <c r="E154" i="3"/>
  <c r="AH153" i="3"/>
  <c r="AG153" i="3"/>
  <c r="Z153" i="3"/>
  <c r="W153" i="3"/>
  <c r="T153" i="3"/>
  <c r="Q153" i="3"/>
  <c r="U153" i="3"/>
  <c r="R153" i="3"/>
  <c r="O153" i="3"/>
  <c r="M153" i="3"/>
  <c r="K153" i="3"/>
  <c r="I153" i="3"/>
  <c r="G153" i="3"/>
  <c r="E153" i="3"/>
  <c r="AH152" i="3"/>
  <c r="AG152" i="3"/>
  <c r="AB152" i="3"/>
  <c r="Y152" i="3"/>
  <c r="AC152" i="3"/>
  <c r="Z152" i="3"/>
  <c r="W152" i="3"/>
  <c r="T152" i="3"/>
  <c r="Q152" i="3"/>
  <c r="U152" i="3"/>
  <c r="R152" i="3"/>
  <c r="O152" i="3"/>
  <c r="M152" i="3"/>
  <c r="K152" i="3"/>
  <c r="I152" i="3"/>
  <c r="G152" i="3"/>
  <c r="E152" i="3"/>
  <c r="AH151" i="3"/>
  <c r="AG151" i="3"/>
  <c r="AB151" i="3"/>
  <c r="Y151" i="3"/>
  <c r="AC151" i="3"/>
  <c r="Z151" i="3"/>
  <c r="W151" i="3"/>
  <c r="T151" i="3"/>
  <c r="Q151" i="3"/>
  <c r="U151" i="3"/>
  <c r="R151" i="3"/>
  <c r="O151" i="3"/>
  <c r="M151" i="3"/>
  <c r="K151" i="3"/>
  <c r="I151" i="3"/>
  <c r="G151" i="3"/>
  <c r="E151" i="3"/>
  <c r="AH150" i="3"/>
  <c r="AG150" i="3"/>
  <c r="Z150" i="3"/>
  <c r="W150" i="3"/>
  <c r="T150" i="3"/>
  <c r="Q150" i="3"/>
  <c r="U150" i="3"/>
  <c r="R150" i="3"/>
  <c r="O150" i="3"/>
  <c r="M150" i="3"/>
  <c r="K150" i="3"/>
  <c r="I150" i="3"/>
  <c r="G150" i="3"/>
  <c r="E150" i="3"/>
  <c r="AH149" i="3"/>
  <c r="AG149" i="3"/>
  <c r="AB149" i="3"/>
  <c r="Y149" i="3"/>
  <c r="AC149" i="3"/>
  <c r="Z149" i="3"/>
  <c r="W149" i="3"/>
  <c r="T149" i="3"/>
  <c r="Q149" i="3"/>
  <c r="U149" i="3"/>
  <c r="R149" i="3"/>
  <c r="O149" i="3"/>
  <c r="M149" i="3"/>
  <c r="K149" i="3"/>
  <c r="I149" i="3"/>
  <c r="G149" i="3"/>
  <c r="E149" i="3"/>
  <c r="AH148" i="3"/>
  <c r="AG148" i="3"/>
  <c r="AB148" i="3"/>
  <c r="Y148" i="3"/>
  <c r="AC148" i="3"/>
  <c r="Z148" i="3"/>
  <c r="W148" i="3"/>
  <c r="T148" i="3"/>
  <c r="Q148" i="3"/>
  <c r="U148" i="3"/>
  <c r="R148" i="3"/>
  <c r="O148" i="3"/>
  <c r="M148" i="3"/>
  <c r="K148" i="3"/>
  <c r="I148" i="3"/>
  <c r="G148" i="3"/>
  <c r="E148" i="3"/>
  <c r="AH147" i="3"/>
  <c r="AG147" i="3"/>
  <c r="Z147" i="3"/>
  <c r="W147" i="3"/>
  <c r="T147" i="3"/>
  <c r="Q147" i="3"/>
  <c r="U147" i="3"/>
  <c r="R147" i="3"/>
  <c r="O147" i="3"/>
  <c r="M147" i="3"/>
  <c r="K147" i="3"/>
  <c r="I147" i="3"/>
  <c r="G147" i="3"/>
  <c r="E147" i="3"/>
  <c r="AH146" i="3"/>
  <c r="AG146" i="3"/>
  <c r="AB146" i="3"/>
  <c r="Y146" i="3"/>
  <c r="AC146" i="3"/>
  <c r="Z146" i="3"/>
  <c r="W146" i="3"/>
  <c r="T146" i="3"/>
  <c r="Q146" i="3"/>
  <c r="U146" i="3"/>
  <c r="R146" i="3"/>
  <c r="O146" i="3"/>
  <c r="M146" i="3"/>
  <c r="K146" i="3"/>
  <c r="I146" i="3"/>
  <c r="G146" i="3"/>
  <c r="E146" i="3"/>
  <c r="AH145" i="3"/>
  <c r="AG145" i="3"/>
  <c r="AB145" i="3"/>
  <c r="Y145" i="3"/>
  <c r="AC145" i="3"/>
  <c r="Z145" i="3"/>
  <c r="W145" i="3"/>
  <c r="T145" i="3"/>
  <c r="Q145" i="3"/>
  <c r="U145" i="3"/>
  <c r="R145" i="3"/>
  <c r="O145" i="3"/>
  <c r="M145" i="3"/>
  <c r="K145" i="3"/>
  <c r="I145" i="3"/>
  <c r="G145" i="3"/>
  <c r="E145" i="3"/>
  <c r="AH144" i="3"/>
  <c r="AG144" i="3"/>
  <c r="Z144" i="3"/>
  <c r="W144" i="3"/>
  <c r="T144" i="3"/>
  <c r="Q144" i="3"/>
  <c r="U144" i="3"/>
  <c r="R144" i="3"/>
  <c r="O144" i="3"/>
  <c r="M144" i="3"/>
  <c r="K144" i="3"/>
  <c r="I144" i="3"/>
  <c r="G144" i="3"/>
  <c r="E144" i="3"/>
  <c r="AH143" i="3"/>
  <c r="AG143" i="3"/>
  <c r="AB143" i="3"/>
  <c r="Y143" i="3"/>
  <c r="AC143" i="3"/>
  <c r="Z143" i="3"/>
  <c r="W143" i="3"/>
  <c r="T143" i="3"/>
  <c r="Q143" i="3"/>
  <c r="U143" i="3"/>
  <c r="R143" i="3"/>
  <c r="O143" i="3"/>
  <c r="M143" i="3"/>
  <c r="K143" i="3"/>
  <c r="I143" i="3"/>
  <c r="G143" i="3"/>
  <c r="E143" i="3"/>
  <c r="AH142" i="3"/>
  <c r="AG142" i="3"/>
  <c r="AB142" i="3"/>
  <c r="Y142" i="3"/>
  <c r="AC142" i="3"/>
  <c r="Z142" i="3"/>
  <c r="W142" i="3"/>
  <c r="T142" i="3"/>
  <c r="Q142" i="3"/>
  <c r="U142" i="3"/>
  <c r="R142" i="3"/>
  <c r="O142" i="3"/>
  <c r="M142" i="3"/>
  <c r="K142" i="3"/>
  <c r="I142" i="3"/>
  <c r="G142" i="3"/>
  <c r="E142" i="3"/>
  <c r="AH141" i="3"/>
  <c r="AG141" i="3"/>
  <c r="Z141" i="3"/>
  <c r="W141" i="3"/>
  <c r="T141" i="3"/>
  <c r="Q141" i="3"/>
  <c r="U141" i="3"/>
  <c r="R141" i="3"/>
  <c r="O141" i="3"/>
  <c r="M141" i="3"/>
  <c r="K141" i="3"/>
  <c r="I141" i="3"/>
  <c r="G141" i="3"/>
  <c r="E141" i="3"/>
  <c r="AH140" i="3"/>
  <c r="AG140" i="3"/>
  <c r="AB140" i="3"/>
  <c r="Y140" i="3"/>
  <c r="AC140" i="3"/>
  <c r="Z140" i="3"/>
  <c r="W140" i="3"/>
  <c r="T140" i="3"/>
  <c r="Q140" i="3"/>
  <c r="U140" i="3"/>
  <c r="R140" i="3"/>
  <c r="O140" i="3"/>
  <c r="M140" i="3"/>
  <c r="K140" i="3"/>
  <c r="I140" i="3"/>
  <c r="G140" i="3"/>
  <c r="E140" i="3"/>
  <c r="AH139" i="3"/>
  <c r="AG139" i="3"/>
  <c r="AB139" i="3"/>
  <c r="Y139" i="3"/>
  <c r="AC139" i="3"/>
  <c r="Z139" i="3"/>
  <c r="W139" i="3"/>
  <c r="T139" i="3"/>
  <c r="Q139" i="3"/>
  <c r="U139" i="3"/>
  <c r="R139" i="3"/>
  <c r="O139" i="3"/>
  <c r="M139" i="3"/>
  <c r="K139" i="3"/>
  <c r="I139" i="3"/>
  <c r="G139" i="3"/>
  <c r="E139" i="3"/>
  <c r="AH138" i="3"/>
  <c r="AG138" i="3"/>
  <c r="Z138" i="3"/>
  <c r="W138" i="3"/>
  <c r="T138" i="3"/>
  <c r="Q138" i="3"/>
  <c r="U138" i="3"/>
  <c r="R138" i="3"/>
  <c r="O138" i="3"/>
  <c r="M138" i="3"/>
  <c r="K138" i="3"/>
  <c r="I138" i="3"/>
  <c r="G138" i="3"/>
  <c r="E138" i="3"/>
  <c r="AH137" i="3"/>
  <c r="AG137" i="3"/>
  <c r="AB137" i="3"/>
  <c r="Y137" i="3"/>
  <c r="AC137" i="3"/>
  <c r="Z137" i="3"/>
  <c r="W137" i="3"/>
  <c r="T137" i="3"/>
  <c r="Q137" i="3"/>
  <c r="U137" i="3"/>
  <c r="R137" i="3"/>
  <c r="O137" i="3"/>
  <c r="M137" i="3"/>
  <c r="K137" i="3"/>
  <c r="I137" i="3"/>
  <c r="G137" i="3"/>
  <c r="E137" i="3"/>
  <c r="AH136" i="3"/>
  <c r="AG136" i="3"/>
  <c r="AB136" i="3"/>
  <c r="Y136" i="3"/>
  <c r="AC136" i="3"/>
  <c r="Z136" i="3"/>
  <c r="W136" i="3"/>
  <c r="T136" i="3"/>
  <c r="Q136" i="3"/>
  <c r="U136" i="3"/>
  <c r="R136" i="3"/>
  <c r="O136" i="3"/>
  <c r="M136" i="3"/>
  <c r="K136" i="3"/>
  <c r="I136" i="3"/>
  <c r="G136" i="3"/>
  <c r="E136" i="3"/>
  <c r="AH135" i="3"/>
  <c r="AG135" i="3"/>
  <c r="Z135" i="3"/>
  <c r="W135" i="3"/>
  <c r="T135" i="3"/>
  <c r="Q135" i="3"/>
  <c r="U135" i="3"/>
  <c r="R135" i="3"/>
  <c r="O135" i="3"/>
  <c r="M135" i="3"/>
  <c r="K135" i="3"/>
  <c r="I135" i="3"/>
  <c r="G135" i="3"/>
  <c r="E135" i="3"/>
  <c r="AH134" i="3"/>
  <c r="AG134" i="3"/>
  <c r="AB134" i="3"/>
  <c r="Y134" i="3"/>
  <c r="AC134" i="3"/>
  <c r="Z134" i="3"/>
  <c r="W134" i="3"/>
  <c r="T134" i="3"/>
  <c r="Q134" i="3"/>
  <c r="U134" i="3"/>
  <c r="R134" i="3"/>
  <c r="O134" i="3"/>
  <c r="M134" i="3"/>
  <c r="K134" i="3"/>
  <c r="I134" i="3"/>
  <c r="G134" i="3"/>
  <c r="E134" i="3"/>
  <c r="AH133" i="3"/>
  <c r="AG133" i="3"/>
  <c r="AB133" i="3"/>
  <c r="Y133" i="3"/>
  <c r="AC133" i="3"/>
  <c r="Z133" i="3"/>
  <c r="W133" i="3"/>
  <c r="T133" i="3"/>
  <c r="Q133" i="3"/>
  <c r="U133" i="3"/>
  <c r="R133" i="3"/>
  <c r="O133" i="3"/>
  <c r="M133" i="3"/>
  <c r="K133" i="3"/>
  <c r="I133" i="3"/>
  <c r="G133" i="3"/>
  <c r="E133" i="3"/>
  <c r="AH132" i="3"/>
  <c r="AG132" i="3"/>
  <c r="Z132" i="3"/>
  <c r="W132" i="3"/>
  <c r="T132" i="3"/>
  <c r="Q132" i="3"/>
  <c r="U132" i="3"/>
  <c r="R132" i="3"/>
  <c r="O132" i="3"/>
  <c r="M132" i="3"/>
  <c r="K132" i="3"/>
  <c r="I132" i="3"/>
  <c r="G132" i="3"/>
  <c r="E132" i="3"/>
  <c r="AH131" i="3"/>
  <c r="AG131" i="3"/>
  <c r="AB131" i="3"/>
  <c r="Y131" i="3"/>
  <c r="AC131" i="3"/>
  <c r="Z131" i="3"/>
  <c r="W131" i="3"/>
  <c r="T131" i="3"/>
  <c r="Q131" i="3"/>
  <c r="U131" i="3"/>
  <c r="R131" i="3"/>
  <c r="O131" i="3"/>
  <c r="M131" i="3"/>
  <c r="K131" i="3"/>
  <c r="I131" i="3"/>
  <c r="G131" i="3"/>
  <c r="E131" i="3"/>
  <c r="AH130" i="3"/>
  <c r="AG130" i="3"/>
  <c r="AB130" i="3"/>
  <c r="Y130" i="3"/>
  <c r="AC130" i="3"/>
  <c r="Z130" i="3"/>
  <c r="W130" i="3"/>
  <c r="T130" i="3"/>
  <c r="Q130" i="3"/>
  <c r="U130" i="3"/>
  <c r="R130" i="3"/>
  <c r="O130" i="3"/>
  <c r="M130" i="3"/>
  <c r="K130" i="3"/>
  <c r="I130" i="3"/>
  <c r="G130" i="3"/>
  <c r="E130" i="3"/>
  <c r="AH129" i="3"/>
  <c r="AG129" i="3"/>
  <c r="Z129" i="3"/>
  <c r="W129" i="3"/>
  <c r="T129" i="3"/>
  <c r="Q129" i="3"/>
  <c r="U129" i="3"/>
  <c r="R129" i="3"/>
  <c r="O129" i="3"/>
  <c r="M129" i="3"/>
  <c r="K129" i="3"/>
  <c r="I129" i="3"/>
  <c r="G129" i="3"/>
  <c r="E129" i="3"/>
  <c r="AH128" i="3"/>
  <c r="AG128" i="3"/>
  <c r="AB128" i="3"/>
  <c r="Y128" i="3"/>
  <c r="AC128" i="3"/>
  <c r="Z128" i="3"/>
  <c r="W128" i="3"/>
  <c r="T128" i="3"/>
  <c r="Q128" i="3"/>
  <c r="U128" i="3"/>
  <c r="R128" i="3"/>
  <c r="O128" i="3"/>
  <c r="M128" i="3"/>
  <c r="K128" i="3"/>
  <c r="I128" i="3"/>
  <c r="G128" i="3"/>
  <c r="E128" i="3"/>
  <c r="AH127" i="3"/>
  <c r="AG127" i="3"/>
  <c r="AB127" i="3"/>
  <c r="Y127" i="3"/>
  <c r="AC127" i="3"/>
  <c r="Z127" i="3"/>
  <c r="W127" i="3"/>
  <c r="T127" i="3"/>
  <c r="Q127" i="3"/>
  <c r="U127" i="3"/>
  <c r="R127" i="3"/>
  <c r="O127" i="3"/>
  <c r="M127" i="3"/>
  <c r="K127" i="3"/>
  <c r="I127" i="3"/>
  <c r="G127" i="3"/>
  <c r="E127" i="3"/>
  <c r="AH126" i="3"/>
  <c r="AG126" i="3"/>
  <c r="Z126" i="3"/>
  <c r="W126" i="3"/>
  <c r="T126" i="3"/>
  <c r="Q126" i="3"/>
  <c r="U126" i="3"/>
  <c r="R126" i="3"/>
  <c r="O126" i="3"/>
  <c r="M126" i="3"/>
  <c r="K126" i="3"/>
  <c r="I126" i="3"/>
  <c r="G126" i="3"/>
  <c r="E126" i="3"/>
  <c r="AH125" i="3"/>
  <c r="AG125" i="3"/>
  <c r="AB125" i="3"/>
  <c r="Y125" i="3"/>
  <c r="AC125" i="3"/>
  <c r="Z125" i="3"/>
  <c r="W125" i="3"/>
  <c r="T125" i="3"/>
  <c r="Q125" i="3"/>
  <c r="U125" i="3"/>
  <c r="R125" i="3"/>
  <c r="O125" i="3"/>
  <c r="M125" i="3"/>
  <c r="K125" i="3"/>
  <c r="I125" i="3"/>
  <c r="G125" i="3"/>
  <c r="E125" i="3"/>
  <c r="AH124" i="3"/>
  <c r="AG124" i="3"/>
  <c r="AB124" i="3"/>
  <c r="Y124" i="3"/>
  <c r="AC124" i="3"/>
  <c r="Z124" i="3"/>
  <c r="W124" i="3"/>
  <c r="T124" i="3"/>
  <c r="Q124" i="3"/>
  <c r="U124" i="3"/>
  <c r="R124" i="3"/>
  <c r="O124" i="3"/>
  <c r="M124" i="3"/>
  <c r="K124" i="3"/>
  <c r="I124" i="3"/>
  <c r="G124" i="3"/>
  <c r="E124" i="3"/>
  <c r="AH123" i="3"/>
  <c r="AG123" i="3"/>
  <c r="Z123" i="3"/>
  <c r="W123" i="3"/>
  <c r="T123" i="3"/>
  <c r="Q123" i="3"/>
  <c r="U123" i="3"/>
  <c r="R123" i="3"/>
  <c r="O123" i="3"/>
  <c r="M123" i="3"/>
  <c r="K123" i="3"/>
  <c r="I123" i="3"/>
  <c r="G123" i="3"/>
  <c r="E123" i="3"/>
  <c r="AH122" i="3"/>
  <c r="AG122" i="3"/>
  <c r="AB122" i="3"/>
  <c r="Y122" i="3"/>
  <c r="AC122" i="3"/>
  <c r="Z122" i="3"/>
  <c r="W122" i="3"/>
  <c r="T122" i="3"/>
  <c r="Q122" i="3"/>
  <c r="U122" i="3"/>
  <c r="R122" i="3"/>
  <c r="O122" i="3"/>
  <c r="M122" i="3"/>
  <c r="K122" i="3"/>
  <c r="I122" i="3"/>
  <c r="G122" i="3"/>
  <c r="E122" i="3"/>
  <c r="AH121" i="3"/>
  <c r="AG121" i="3"/>
  <c r="AB121" i="3"/>
  <c r="Y121" i="3"/>
  <c r="AC121" i="3"/>
  <c r="Z121" i="3"/>
  <c r="W121" i="3"/>
  <c r="T121" i="3"/>
  <c r="Q121" i="3"/>
  <c r="U121" i="3"/>
  <c r="R121" i="3"/>
  <c r="O121" i="3"/>
  <c r="M121" i="3"/>
  <c r="K121" i="3"/>
  <c r="I121" i="3"/>
  <c r="G121" i="3"/>
  <c r="E121" i="3"/>
  <c r="AH120" i="3"/>
  <c r="AG120" i="3"/>
  <c r="Z120" i="3"/>
  <c r="W120" i="3"/>
  <c r="T120" i="3"/>
  <c r="Q120" i="3"/>
  <c r="U120" i="3"/>
  <c r="R120" i="3"/>
  <c r="O120" i="3"/>
  <c r="M120" i="3"/>
  <c r="K120" i="3"/>
  <c r="I120" i="3"/>
  <c r="G120" i="3"/>
  <c r="E120" i="3"/>
  <c r="AH119" i="3"/>
  <c r="AG119" i="3"/>
  <c r="AB119" i="3"/>
  <c r="Y119" i="3"/>
  <c r="AC119" i="3"/>
  <c r="Z119" i="3"/>
  <c r="W119" i="3"/>
  <c r="T119" i="3"/>
  <c r="Q119" i="3"/>
  <c r="U119" i="3"/>
  <c r="R119" i="3"/>
  <c r="O119" i="3"/>
  <c r="M119" i="3"/>
  <c r="K119" i="3"/>
  <c r="I119" i="3"/>
  <c r="G119" i="3"/>
  <c r="E119" i="3"/>
  <c r="AH118" i="3"/>
  <c r="AG118" i="3"/>
  <c r="AB118" i="3"/>
  <c r="Y118" i="3"/>
  <c r="AC118" i="3"/>
  <c r="Z118" i="3"/>
  <c r="W118" i="3"/>
  <c r="T118" i="3"/>
  <c r="Q118" i="3"/>
  <c r="U118" i="3"/>
  <c r="R118" i="3"/>
  <c r="O118" i="3"/>
  <c r="M118" i="3"/>
  <c r="K118" i="3"/>
  <c r="I118" i="3"/>
  <c r="G118" i="3"/>
  <c r="E118" i="3"/>
  <c r="AH117" i="3"/>
  <c r="AG117" i="3"/>
  <c r="Z117" i="3"/>
  <c r="W117" i="3"/>
  <c r="T117" i="3"/>
  <c r="Q117" i="3"/>
  <c r="U117" i="3"/>
  <c r="R117" i="3"/>
  <c r="O117" i="3"/>
  <c r="M117" i="3"/>
  <c r="K117" i="3"/>
  <c r="I117" i="3"/>
  <c r="G117" i="3"/>
  <c r="E117" i="3"/>
  <c r="AH116" i="3"/>
  <c r="AG116" i="3"/>
  <c r="AB116" i="3"/>
  <c r="Y116" i="3"/>
  <c r="AC116" i="3"/>
  <c r="Z116" i="3"/>
  <c r="W116" i="3"/>
  <c r="T116" i="3"/>
  <c r="Q116" i="3"/>
  <c r="U116" i="3"/>
  <c r="R116" i="3"/>
  <c r="O116" i="3"/>
  <c r="M116" i="3"/>
  <c r="K116" i="3"/>
  <c r="I116" i="3"/>
  <c r="G116" i="3"/>
  <c r="E116" i="3"/>
  <c r="AH115" i="3"/>
  <c r="AG115" i="3"/>
  <c r="AB115" i="3"/>
  <c r="Y115" i="3"/>
  <c r="AC115" i="3"/>
  <c r="Z115" i="3"/>
  <c r="W115" i="3"/>
  <c r="T115" i="3"/>
  <c r="Q115" i="3"/>
  <c r="U115" i="3"/>
  <c r="R115" i="3"/>
  <c r="O115" i="3"/>
  <c r="M115" i="3"/>
  <c r="K115" i="3"/>
  <c r="I115" i="3"/>
  <c r="G115" i="3"/>
  <c r="E115" i="3"/>
  <c r="AH114" i="3"/>
  <c r="AG114" i="3"/>
  <c r="Z114" i="3"/>
  <c r="W114" i="3"/>
  <c r="T114" i="3"/>
  <c r="Q114" i="3"/>
  <c r="U114" i="3"/>
  <c r="R114" i="3"/>
  <c r="O114" i="3"/>
  <c r="M114" i="3"/>
  <c r="K114" i="3"/>
  <c r="I114" i="3"/>
  <c r="G114" i="3"/>
  <c r="E114" i="3"/>
  <c r="AH113" i="3"/>
  <c r="AG113" i="3"/>
  <c r="AB113" i="3"/>
  <c r="Y113" i="3"/>
  <c r="AC113" i="3"/>
  <c r="Z113" i="3"/>
  <c r="W113" i="3"/>
  <c r="T113" i="3"/>
  <c r="Q113" i="3"/>
  <c r="U113" i="3"/>
  <c r="R113" i="3"/>
  <c r="O113" i="3"/>
  <c r="M113" i="3"/>
  <c r="K113" i="3"/>
  <c r="I113" i="3"/>
  <c r="G113" i="3"/>
  <c r="E113" i="3"/>
  <c r="AH112" i="3"/>
  <c r="AG112" i="3"/>
  <c r="AB112" i="3"/>
  <c r="Y112" i="3"/>
  <c r="AC112" i="3"/>
  <c r="Z112" i="3"/>
  <c r="W112" i="3"/>
  <c r="T112" i="3"/>
  <c r="Q112" i="3"/>
  <c r="U112" i="3"/>
  <c r="R112" i="3"/>
  <c r="O112" i="3"/>
  <c r="M112" i="3"/>
  <c r="K112" i="3"/>
  <c r="I112" i="3"/>
  <c r="G112" i="3"/>
  <c r="E112" i="3"/>
  <c r="AH111" i="3"/>
  <c r="AG111" i="3"/>
  <c r="Z111" i="3"/>
  <c r="W111" i="3"/>
  <c r="T111" i="3"/>
  <c r="Q111" i="3"/>
  <c r="U111" i="3"/>
  <c r="R111" i="3"/>
  <c r="O111" i="3"/>
  <c r="M111" i="3"/>
  <c r="K111" i="3"/>
  <c r="I111" i="3"/>
  <c r="G111" i="3"/>
  <c r="E111" i="3"/>
  <c r="AH110" i="3"/>
  <c r="AG110" i="3"/>
  <c r="AB110" i="3"/>
  <c r="Y110" i="3"/>
  <c r="AC110" i="3"/>
  <c r="Z110" i="3"/>
  <c r="W110" i="3"/>
  <c r="T110" i="3"/>
  <c r="Q110" i="3"/>
  <c r="U110" i="3"/>
  <c r="R110" i="3"/>
  <c r="O110" i="3"/>
  <c r="M110" i="3"/>
  <c r="K110" i="3"/>
  <c r="I110" i="3"/>
  <c r="G110" i="3"/>
  <c r="E110" i="3"/>
  <c r="AH109" i="3"/>
  <c r="AG109" i="3"/>
  <c r="AB109" i="3"/>
  <c r="Y109" i="3"/>
  <c r="AC109" i="3"/>
  <c r="Z109" i="3"/>
  <c r="W109" i="3"/>
  <c r="T109" i="3"/>
  <c r="Q109" i="3"/>
  <c r="U109" i="3"/>
  <c r="R109" i="3"/>
  <c r="O109" i="3"/>
  <c r="M109" i="3"/>
  <c r="K109" i="3"/>
  <c r="I109" i="3"/>
  <c r="G109" i="3"/>
  <c r="E109" i="3"/>
  <c r="AH108" i="3"/>
  <c r="AG108" i="3"/>
  <c r="Z108" i="3"/>
  <c r="W108" i="3"/>
  <c r="T108" i="3"/>
  <c r="Q108" i="3"/>
  <c r="U108" i="3"/>
  <c r="R108" i="3"/>
  <c r="O108" i="3"/>
  <c r="M108" i="3"/>
  <c r="K108" i="3"/>
  <c r="I108" i="3"/>
  <c r="G108" i="3"/>
  <c r="E108" i="3"/>
  <c r="AH107" i="3"/>
  <c r="AG107" i="3"/>
  <c r="AB107" i="3"/>
  <c r="Y107" i="3"/>
  <c r="AC107" i="3"/>
  <c r="Z107" i="3"/>
  <c r="W107" i="3"/>
  <c r="T107" i="3"/>
  <c r="Q107" i="3"/>
  <c r="U107" i="3"/>
  <c r="R107" i="3"/>
  <c r="O107" i="3"/>
  <c r="M107" i="3"/>
  <c r="K107" i="3"/>
  <c r="I107" i="3"/>
  <c r="G107" i="3"/>
  <c r="E107" i="3"/>
  <c r="AH106" i="3"/>
  <c r="AG106" i="3"/>
  <c r="AB106" i="3"/>
  <c r="Y106" i="3"/>
  <c r="AC106" i="3"/>
  <c r="Z106" i="3"/>
  <c r="W106" i="3"/>
  <c r="T106" i="3"/>
  <c r="Q106" i="3"/>
  <c r="U106" i="3"/>
  <c r="R106" i="3"/>
  <c r="O106" i="3"/>
  <c r="M106" i="3"/>
  <c r="K106" i="3"/>
  <c r="I106" i="3"/>
  <c r="G106" i="3"/>
  <c r="E106" i="3"/>
  <c r="AH105" i="3"/>
  <c r="AG105" i="3"/>
  <c r="Z105" i="3"/>
  <c r="W105" i="3"/>
  <c r="T105" i="3"/>
  <c r="Q105" i="3"/>
  <c r="U105" i="3"/>
  <c r="R105" i="3"/>
  <c r="O105" i="3"/>
  <c r="M105" i="3"/>
  <c r="K105" i="3"/>
  <c r="I105" i="3"/>
  <c r="G105" i="3"/>
  <c r="E105" i="3"/>
  <c r="AH104" i="3"/>
  <c r="AG104" i="3"/>
  <c r="AB104" i="3"/>
  <c r="Y104" i="3"/>
  <c r="AC104" i="3"/>
  <c r="Z104" i="3"/>
  <c r="W104" i="3"/>
  <c r="T104" i="3"/>
  <c r="Q104" i="3"/>
  <c r="U104" i="3"/>
  <c r="R104" i="3"/>
  <c r="O104" i="3"/>
  <c r="M104" i="3"/>
  <c r="K104" i="3"/>
  <c r="I104" i="3"/>
  <c r="G104" i="3"/>
  <c r="E104" i="3"/>
  <c r="AH103" i="3"/>
  <c r="AG103" i="3"/>
  <c r="AB103" i="3"/>
  <c r="Y103" i="3"/>
  <c r="AC103" i="3"/>
  <c r="Z103" i="3"/>
  <c r="W103" i="3"/>
  <c r="T103" i="3"/>
  <c r="Q103" i="3"/>
  <c r="U103" i="3"/>
  <c r="R103" i="3"/>
  <c r="O103" i="3"/>
  <c r="M103" i="3"/>
  <c r="K103" i="3"/>
  <c r="I103" i="3"/>
  <c r="G103" i="3"/>
  <c r="E103" i="3"/>
  <c r="AH102" i="3"/>
  <c r="AG102" i="3"/>
  <c r="Z102" i="3"/>
  <c r="W102" i="3"/>
  <c r="T102" i="3"/>
  <c r="Q102" i="3"/>
  <c r="U102" i="3"/>
  <c r="R102" i="3"/>
  <c r="O102" i="3"/>
  <c r="M102" i="3"/>
  <c r="K102" i="3"/>
  <c r="I102" i="3"/>
  <c r="G102" i="3"/>
  <c r="E102" i="3"/>
  <c r="AH101" i="3"/>
  <c r="AG101" i="3"/>
  <c r="AB101" i="3"/>
  <c r="Y101" i="3"/>
  <c r="AC101" i="3"/>
  <c r="Z101" i="3"/>
  <c r="W101" i="3"/>
  <c r="T101" i="3"/>
  <c r="Q101" i="3"/>
  <c r="U101" i="3"/>
  <c r="R101" i="3"/>
  <c r="O101" i="3"/>
  <c r="M101" i="3"/>
  <c r="K101" i="3"/>
  <c r="I101" i="3"/>
  <c r="G101" i="3"/>
  <c r="E101" i="3"/>
  <c r="AH100" i="3"/>
  <c r="AG100" i="3"/>
  <c r="AB100" i="3"/>
  <c r="Y100" i="3"/>
  <c r="AC100" i="3"/>
  <c r="Z100" i="3"/>
  <c r="W100" i="3"/>
  <c r="T100" i="3"/>
  <c r="Q100" i="3"/>
  <c r="U100" i="3"/>
  <c r="R100" i="3"/>
  <c r="O100" i="3"/>
  <c r="M100" i="3"/>
  <c r="K100" i="3"/>
  <c r="I100" i="3"/>
  <c r="G100" i="3"/>
  <c r="E100" i="3"/>
  <c r="AH99" i="3"/>
  <c r="AG99" i="3"/>
  <c r="Z99" i="3"/>
  <c r="W99" i="3"/>
  <c r="T99" i="3"/>
  <c r="Q99" i="3"/>
  <c r="U99" i="3"/>
  <c r="R99" i="3"/>
  <c r="O99" i="3"/>
  <c r="M99" i="3"/>
  <c r="K99" i="3"/>
  <c r="I99" i="3"/>
  <c r="G99" i="3"/>
  <c r="E99" i="3"/>
  <c r="AH98" i="3"/>
  <c r="AG98" i="3"/>
  <c r="AB98" i="3"/>
  <c r="Y98" i="3"/>
  <c r="AC98" i="3"/>
  <c r="Z98" i="3"/>
  <c r="W98" i="3"/>
  <c r="T98" i="3"/>
  <c r="Q98" i="3"/>
  <c r="U98" i="3"/>
  <c r="R98" i="3"/>
  <c r="O98" i="3"/>
  <c r="M98" i="3"/>
  <c r="K98" i="3"/>
  <c r="I98" i="3"/>
  <c r="G98" i="3"/>
  <c r="E98" i="3"/>
  <c r="AH97" i="3"/>
  <c r="AG97" i="3"/>
  <c r="AB97" i="3"/>
  <c r="Y97" i="3"/>
  <c r="AC97" i="3"/>
  <c r="Z97" i="3"/>
  <c r="W97" i="3"/>
  <c r="T97" i="3"/>
  <c r="Q97" i="3"/>
  <c r="U97" i="3"/>
  <c r="R97" i="3"/>
  <c r="O97" i="3"/>
  <c r="M97" i="3"/>
  <c r="K97" i="3"/>
  <c r="I97" i="3"/>
  <c r="G97" i="3"/>
  <c r="E97" i="3"/>
  <c r="AH96" i="3"/>
  <c r="AG96" i="3"/>
  <c r="Z96" i="3"/>
  <c r="W96" i="3"/>
  <c r="T96" i="3"/>
  <c r="Q96" i="3"/>
  <c r="U96" i="3"/>
  <c r="R96" i="3"/>
  <c r="O96" i="3"/>
  <c r="M96" i="3"/>
  <c r="K96" i="3"/>
  <c r="I96" i="3"/>
  <c r="G96" i="3"/>
  <c r="E96" i="3"/>
  <c r="AH95" i="3"/>
  <c r="AG95" i="3"/>
  <c r="AB95" i="3"/>
  <c r="Y95" i="3"/>
  <c r="AC95" i="3"/>
  <c r="Z95" i="3"/>
  <c r="W95" i="3"/>
  <c r="T95" i="3"/>
  <c r="Q95" i="3"/>
  <c r="U95" i="3"/>
  <c r="R95" i="3"/>
  <c r="O95" i="3"/>
  <c r="M95" i="3"/>
  <c r="K95" i="3"/>
  <c r="I95" i="3"/>
  <c r="G95" i="3"/>
  <c r="E95" i="3"/>
  <c r="AH94" i="3"/>
  <c r="AG94" i="3"/>
  <c r="AB94" i="3"/>
  <c r="Y94" i="3"/>
  <c r="AC94" i="3"/>
  <c r="Z94" i="3"/>
  <c r="W94" i="3"/>
  <c r="T94" i="3"/>
  <c r="Q94" i="3"/>
  <c r="U94" i="3"/>
  <c r="R94" i="3"/>
  <c r="O94" i="3"/>
  <c r="M94" i="3"/>
  <c r="K94" i="3"/>
  <c r="I94" i="3"/>
  <c r="G94" i="3"/>
  <c r="E94" i="3"/>
  <c r="AH93" i="3"/>
  <c r="AG93" i="3"/>
  <c r="Z93" i="3"/>
  <c r="W93" i="3"/>
  <c r="T93" i="3"/>
  <c r="Q93" i="3"/>
  <c r="U93" i="3"/>
  <c r="R93" i="3"/>
  <c r="O93" i="3"/>
  <c r="M93" i="3"/>
  <c r="K93" i="3"/>
  <c r="I93" i="3"/>
  <c r="G93" i="3"/>
  <c r="E93" i="3"/>
  <c r="AH92" i="3"/>
  <c r="AG92" i="3"/>
  <c r="AB92" i="3"/>
  <c r="Y92" i="3"/>
  <c r="AC92" i="3"/>
  <c r="Z92" i="3"/>
  <c r="W92" i="3"/>
  <c r="T92" i="3"/>
  <c r="Q92" i="3"/>
  <c r="U92" i="3"/>
  <c r="R92" i="3"/>
  <c r="O92" i="3"/>
  <c r="M92" i="3"/>
  <c r="K92" i="3"/>
  <c r="I92" i="3"/>
  <c r="G92" i="3"/>
  <c r="E92" i="3"/>
  <c r="AH91" i="3"/>
  <c r="AG91" i="3"/>
  <c r="AB91" i="3"/>
  <c r="Y91" i="3"/>
  <c r="AC91" i="3"/>
  <c r="Z91" i="3"/>
  <c r="W91" i="3"/>
  <c r="T91" i="3"/>
  <c r="Q91" i="3"/>
  <c r="U91" i="3"/>
  <c r="R91" i="3"/>
  <c r="O91" i="3"/>
  <c r="M91" i="3"/>
  <c r="K91" i="3"/>
  <c r="I91" i="3"/>
  <c r="G91" i="3"/>
  <c r="E91" i="3"/>
  <c r="AH90" i="3"/>
  <c r="AG90" i="3"/>
  <c r="Z90" i="3"/>
  <c r="W90" i="3"/>
  <c r="T90" i="3"/>
  <c r="Q90" i="3"/>
  <c r="U90" i="3"/>
  <c r="R90" i="3"/>
  <c r="O90" i="3"/>
  <c r="M90" i="3"/>
  <c r="K90" i="3"/>
  <c r="I90" i="3"/>
  <c r="G90" i="3"/>
  <c r="E90" i="3"/>
  <c r="AH89" i="3"/>
  <c r="AG89" i="3"/>
  <c r="AB89" i="3"/>
  <c r="Y89" i="3"/>
  <c r="AC89" i="3"/>
  <c r="Z89" i="3"/>
  <c r="W89" i="3"/>
  <c r="T89" i="3"/>
  <c r="Q89" i="3"/>
  <c r="U89" i="3"/>
  <c r="R89" i="3"/>
  <c r="O89" i="3"/>
  <c r="M89" i="3"/>
  <c r="K89" i="3"/>
  <c r="I89" i="3"/>
  <c r="G89" i="3"/>
  <c r="E89" i="3"/>
  <c r="AH88" i="3"/>
  <c r="AG88" i="3"/>
  <c r="AB88" i="3"/>
  <c r="Y88" i="3"/>
  <c r="AC88" i="3"/>
  <c r="Z88" i="3"/>
  <c r="W88" i="3"/>
  <c r="T88" i="3"/>
  <c r="Q88" i="3"/>
  <c r="U88" i="3"/>
  <c r="R88" i="3"/>
  <c r="O88" i="3"/>
  <c r="M88" i="3"/>
  <c r="K88" i="3"/>
  <c r="I88" i="3"/>
  <c r="G88" i="3"/>
  <c r="E88" i="3"/>
  <c r="AH87" i="3"/>
  <c r="AG87" i="3"/>
  <c r="Z87" i="3"/>
  <c r="W87" i="3"/>
  <c r="T87" i="3"/>
  <c r="Q87" i="3"/>
  <c r="U87" i="3"/>
  <c r="R87" i="3"/>
  <c r="O87" i="3"/>
  <c r="M87" i="3"/>
  <c r="K87" i="3"/>
  <c r="I87" i="3"/>
  <c r="G87" i="3"/>
  <c r="E87" i="3"/>
  <c r="AH86" i="3"/>
  <c r="AG86" i="3"/>
  <c r="AB86" i="3"/>
  <c r="Y86" i="3"/>
  <c r="AC86" i="3"/>
  <c r="Z86" i="3"/>
  <c r="W86" i="3"/>
  <c r="T86" i="3"/>
  <c r="Q86" i="3"/>
  <c r="U86" i="3"/>
  <c r="R86" i="3"/>
  <c r="O86" i="3"/>
  <c r="M86" i="3"/>
  <c r="K86" i="3"/>
  <c r="I86" i="3"/>
  <c r="G86" i="3"/>
  <c r="E86" i="3"/>
  <c r="AH85" i="3"/>
  <c r="AG85" i="3"/>
  <c r="AB85" i="3"/>
  <c r="Y85" i="3"/>
  <c r="AC85" i="3"/>
  <c r="Z85" i="3"/>
  <c r="W85" i="3"/>
  <c r="T85" i="3"/>
  <c r="Q85" i="3"/>
  <c r="U85" i="3"/>
  <c r="R85" i="3"/>
  <c r="O85" i="3"/>
  <c r="M85" i="3"/>
  <c r="K85" i="3"/>
  <c r="I85" i="3"/>
  <c r="G85" i="3"/>
  <c r="E85" i="3"/>
  <c r="AH84" i="3"/>
  <c r="AG84" i="3"/>
  <c r="Z84" i="3"/>
  <c r="W84" i="3"/>
  <c r="T84" i="3"/>
  <c r="Q84" i="3"/>
  <c r="U84" i="3"/>
  <c r="R84" i="3"/>
  <c r="O84" i="3"/>
  <c r="M84" i="3"/>
  <c r="K84" i="3"/>
  <c r="I84" i="3"/>
  <c r="G84" i="3"/>
  <c r="E84" i="3"/>
  <c r="AH83" i="3"/>
  <c r="AG83" i="3"/>
  <c r="AB83" i="3"/>
  <c r="Y83" i="3"/>
  <c r="AC83" i="3"/>
  <c r="Z83" i="3"/>
  <c r="W83" i="3"/>
  <c r="T83" i="3"/>
  <c r="Q83" i="3"/>
  <c r="U83" i="3"/>
  <c r="R83" i="3"/>
  <c r="O83" i="3"/>
  <c r="M83" i="3"/>
  <c r="K83" i="3"/>
  <c r="I83" i="3"/>
  <c r="G83" i="3"/>
  <c r="E83" i="3"/>
  <c r="AH82" i="3"/>
  <c r="AG82" i="3"/>
  <c r="AB82" i="3"/>
  <c r="Y82" i="3"/>
  <c r="AC82" i="3"/>
  <c r="Z82" i="3"/>
  <c r="W82" i="3"/>
  <c r="T82" i="3"/>
  <c r="Q82" i="3"/>
  <c r="U82" i="3"/>
  <c r="R82" i="3"/>
  <c r="O82" i="3"/>
  <c r="M82" i="3"/>
  <c r="K82" i="3"/>
  <c r="I82" i="3"/>
  <c r="G82" i="3"/>
  <c r="E82" i="3"/>
  <c r="AH81" i="3"/>
  <c r="AG81" i="3"/>
  <c r="Z81" i="3"/>
  <c r="W81" i="3"/>
  <c r="T81" i="3"/>
  <c r="Q81" i="3"/>
  <c r="U81" i="3"/>
  <c r="R81" i="3"/>
  <c r="O81" i="3"/>
  <c r="M81" i="3"/>
  <c r="K81" i="3"/>
  <c r="I81" i="3"/>
  <c r="G81" i="3"/>
  <c r="E81" i="3"/>
  <c r="AH80" i="3"/>
  <c r="AG80" i="3"/>
  <c r="AB80" i="3"/>
  <c r="Y80" i="3"/>
  <c r="AC80" i="3"/>
  <c r="Z80" i="3"/>
  <c r="W80" i="3"/>
  <c r="T80" i="3"/>
  <c r="Q80" i="3"/>
  <c r="U80" i="3"/>
  <c r="R80" i="3"/>
  <c r="O80" i="3"/>
  <c r="M80" i="3"/>
  <c r="K80" i="3"/>
  <c r="I80" i="3"/>
  <c r="G80" i="3"/>
  <c r="E80" i="3"/>
  <c r="AH79" i="3"/>
  <c r="AG79" i="3"/>
  <c r="AB79" i="3"/>
  <c r="Y79" i="3"/>
  <c r="AC79" i="3"/>
  <c r="Z79" i="3"/>
  <c r="W79" i="3"/>
  <c r="T79" i="3"/>
  <c r="Q79" i="3"/>
  <c r="U79" i="3"/>
  <c r="R79" i="3"/>
  <c r="O79" i="3"/>
  <c r="M79" i="3"/>
  <c r="K79" i="3"/>
  <c r="I79" i="3"/>
  <c r="G79" i="3"/>
  <c r="E79" i="3"/>
  <c r="AH78" i="3"/>
  <c r="AG78" i="3"/>
  <c r="Z78" i="3"/>
  <c r="W78" i="3"/>
  <c r="T78" i="3"/>
  <c r="Q78" i="3"/>
  <c r="U78" i="3"/>
  <c r="R78" i="3"/>
  <c r="O78" i="3"/>
  <c r="M78" i="3"/>
  <c r="K78" i="3"/>
  <c r="I78" i="3"/>
  <c r="G78" i="3"/>
  <c r="E78" i="3"/>
  <c r="AH77" i="3"/>
  <c r="AG77" i="3"/>
  <c r="AB77" i="3"/>
  <c r="Y77" i="3"/>
  <c r="AC77" i="3"/>
  <c r="Z77" i="3"/>
  <c r="W77" i="3"/>
  <c r="T77" i="3"/>
  <c r="Q77" i="3"/>
  <c r="U77" i="3"/>
  <c r="R77" i="3"/>
  <c r="O77" i="3"/>
  <c r="M77" i="3"/>
  <c r="K77" i="3"/>
  <c r="I77" i="3"/>
  <c r="G77" i="3"/>
  <c r="E77" i="3"/>
  <c r="AH76" i="3"/>
  <c r="AG76" i="3"/>
  <c r="AB76" i="3"/>
  <c r="Y76" i="3"/>
  <c r="AC76" i="3"/>
  <c r="Z76" i="3"/>
  <c r="W76" i="3"/>
  <c r="T76" i="3"/>
  <c r="Q76" i="3"/>
  <c r="U76" i="3"/>
  <c r="R76" i="3"/>
  <c r="O76" i="3"/>
  <c r="M76" i="3"/>
  <c r="K76" i="3"/>
  <c r="I76" i="3"/>
  <c r="G76" i="3"/>
  <c r="E76" i="3"/>
  <c r="AH75" i="3"/>
  <c r="AG75" i="3"/>
  <c r="Z75" i="3"/>
  <c r="W75" i="3"/>
  <c r="T75" i="3"/>
  <c r="Q75" i="3"/>
  <c r="U75" i="3"/>
  <c r="R75" i="3"/>
  <c r="O75" i="3"/>
  <c r="M75" i="3"/>
  <c r="K75" i="3"/>
  <c r="I75" i="3"/>
  <c r="G75" i="3"/>
  <c r="E75" i="3"/>
  <c r="AH74" i="3"/>
  <c r="AG74" i="3"/>
  <c r="AB74" i="3"/>
  <c r="Y74" i="3"/>
  <c r="AC74" i="3"/>
  <c r="Z74" i="3"/>
  <c r="W74" i="3"/>
  <c r="T74" i="3"/>
  <c r="Q74" i="3"/>
  <c r="U74" i="3"/>
  <c r="R74" i="3"/>
  <c r="O74" i="3"/>
  <c r="M74" i="3"/>
  <c r="K74" i="3"/>
  <c r="I74" i="3"/>
  <c r="G74" i="3"/>
  <c r="E74" i="3"/>
  <c r="AH73" i="3"/>
  <c r="AG73" i="3"/>
  <c r="AB73" i="3"/>
  <c r="Y73" i="3"/>
  <c r="AC73" i="3"/>
  <c r="Z73" i="3"/>
  <c r="W73" i="3"/>
  <c r="T73" i="3"/>
  <c r="Q73" i="3"/>
  <c r="U73" i="3"/>
  <c r="R73" i="3"/>
  <c r="O73" i="3"/>
  <c r="M73" i="3"/>
  <c r="K73" i="3"/>
  <c r="I73" i="3"/>
  <c r="G73" i="3"/>
  <c r="E73" i="3"/>
  <c r="AH72" i="3"/>
  <c r="AG72" i="3"/>
  <c r="Z72" i="3"/>
  <c r="W72" i="3"/>
  <c r="T72" i="3"/>
  <c r="Q72" i="3"/>
  <c r="U72" i="3"/>
  <c r="R72" i="3"/>
  <c r="O72" i="3"/>
  <c r="M72" i="3"/>
  <c r="K72" i="3"/>
  <c r="I72" i="3"/>
  <c r="G72" i="3"/>
  <c r="E72" i="3"/>
  <c r="AH71" i="3"/>
  <c r="AG71" i="3"/>
  <c r="AB71" i="3"/>
  <c r="Y71" i="3"/>
  <c r="AC71" i="3"/>
  <c r="Z71" i="3"/>
  <c r="W71" i="3"/>
  <c r="T71" i="3"/>
  <c r="Q71" i="3"/>
  <c r="U71" i="3"/>
  <c r="R71" i="3"/>
  <c r="O71" i="3"/>
  <c r="M71" i="3"/>
  <c r="K71" i="3"/>
  <c r="I71" i="3"/>
  <c r="G71" i="3"/>
  <c r="E71" i="3"/>
  <c r="AH70" i="3"/>
  <c r="AG70" i="3"/>
  <c r="AB70" i="3"/>
  <c r="Y70" i="3"/>
  <c r="AC70" i="3"/>
  <c r="Z70" i="3"/>
  <c r="W70" i="3"/>
  <c r="T70" i="3"/>
  <c r="Q70" i="3"/>
  <c r="U70" i="3"/>
  <c r="R70" i="3"/>
  <c r="O70" i="3"/>
  <c r="M70" i="3"/>
  <c r="K70" i="3"/>
  <c r="I70" i="3"/>
  <c r="G70" i="3"/>
  <c r="E70" i="3"/>
  <c r="AH69" i="3"/>
  <c r="AG69" i="3"/>
  <c r="Z69" i="3"/>
  <c r="W69" i="3"/>
  <c r="T69" i="3"/>
  <c r="Q69" i="3"/>
  <c r="U69" i="3"/>
  <c r="R69" i="3"/>
  <c r="O69" i="3"/>
  <c r="M69" i="3"/>
  <c r="K69" i="3"/>
  <c r="I69" i="3"/>
  <c r="G69" i="3"/>
  <c r="E69" i="3"/>
  <c r="AH68" i="3"/>
  <c r="AG68" i="3"/>
  <c r="AB68" i="3"/>
  <c r="Y68" i="3"/>
  <c r="AC68" i="3"/>
  <c r="Z68" i="3"/>
  <c r="W68" i="3"/>
  <c r="T68" i="3"/>
  <c r="Q68" i="3"/>
  <c r="U68" i="3"/>
  <c r="R68" i="3"/>
  <c r="O68" i="3"/>
  <c r="M68" i="3"/>
  <c r="K68" i="3"/>
  <c r="I68" i="3"/>
  <c r="G68" i="3"/>
  <c r="E68" i="3"/>
  <c r="AH67" i="3"/>
  <c r="AG67" i="3"/>
  <c r="AB67" i="3"/>
  <c r="Y67" i="3"/>
  <c r="AC67" i="3"/>
  <c r="Z67" i="3"/>
  <c r="W67" i="3"/>
  <c r="T67" i="3"/>
  <c r="Q67" i="3"/>
  <c r="U67" i="3"/>
  <c r="R67" i="3"/>
  <c r="O67" i="3"/>
  <c r="M67" i="3"/>
  <c r="K67" i="3"/>
  <c r="I67" i="3"/>
  <c r="G67" i="3"/>
  <c r="E67" i="3"/>
  <c r="AH66" i="3"/>
  <c r="AG66" i="3"/>
  <c r="Z66" i="3"/>
  <c r="W66" i="3"/>
  <c r="T66" i="3"/>
  <c r="Q66" i="3"/>
  <c r="U66" i="3"/>
  <c r="R66" i="3"/>
  <c r="O66" i="3"/>
  <c r="M66" i="3"/>
  <c r="K66" i="3"/>
  <c r="I66" i="3"/>
  <c r="G66" i="3"/>
  <c r="E66" i="3"/>
  <c r="AH65" i="3"/>
  <c r="AG65" i="3"/>
  <c r="AB65" i="3"/>
  <c r="Y65" i="3"/>
  <c r="AC65" i="3"/>
  <c r="Z65" i="3"/>
  <c r="W65" i="3"/>
  <c r="T65" i="3"/>
  <c r="Q65" i="3"/>
  <c r="U65" i="3"/>
  <c r="R65" i="3"/>
  <c r="O65" i="3"/>
  <c r="M65" i="3"/>
  <c r="K65" i="3"/>
  <c r="I65" i="3"/>
  <c r="G65" i="3"/>
  <c r="E65" i="3"/>
  <c r="AH64" i="3"/>
  <c r="AG64" i="3"/>
  <c r="AB64" i="3"/>
  <c r="Y64" i="3"/>
  <c r="AC64" i="3"/>
  <c r="Z64" i="3"/>
  <c r="W64" i="3"/>
  <c r="T64" i="3"/>
  <c r="Q64" i="3"/>
  <c r="U64" i="3"/>
  <c r="R64" i="3"/>
  <c r="O64" i="3"/>
  <c r="M64" i="3"/>
  <c r="K64" i="3"/>
  <c r="I64" i="3"/>
  <c r="G64" i="3"/>
  <c r="E64" i="3"/>
  <c r="AH63" i="3"/>
  <c r="AG63" i="3"/>
  <c r="Z63" i="3"/>
  <c r="W63" i="3"/>
  <c r="T63" i="3"/>
  <c r="Q63" i="3"/>
  <c r="U63" i="3"/>
  <c r="R63" i="3"/>
  <c r="O63" i="3"/>
  <c r="M63" i="3"/>
  <c r="K63" i="3"/>
  <c r="I63" i="3"/>
  <c r="G63" i="3"/>
  <c r="E63" i="3"/>
  <c r="AH62" i="3"/>
  <c r="AG62" i="3"/>
  <c r="AB62" i="3"/>
  <c r="Y62" i="3"/>
  <c r="AC62" i="3"/>
  <c r="Z62" i="3"/>
  <c r="W62" i="3"/>
  <c r="T62" i="3"/>
  <c r="Q62" i="3"/>
  <c r="U62" i="3"/>
  <c r="R62" i="3"/>
  <c r="O62" i="3"/>
  <c r="M62" i="3"/>
  <c r="K62" i="3"/>
  <c r="I62" i="3"/>
  <c r="G62" i="3"/>
  <c r="E62" i="3"/>
  <c r="AH61" i="3"/>
  <c r="AG61" i="3"/>
  <c r="AB61" i="3"/>
  <c r="Y61" i="3"/>
  <c r="AC61" i="3"/>
  <c r="Z61" i="3"/>
  <c r="W61" i="3"/>
  <c r="T61" i="3"/>
  <c r="Q61" i="3"/>
  <c r="U61" i="3"/>
  <c r="R61" i="3"/>
  <c r="O61" i="3"/>
  <c r="M61" i="3"/>
  <c r="K61" i="3"/>
  <c r="I61" i="3"/>
  <c r="G61" i="3"/>
  <c r="E61" i="3"/>
  <c r="AH60" i="3"/>
  <c r="AG60" i="3"/>
  <c r="Z60" i="3"/>
  <c r="W60" i="3"/>
  <c r="T60" i="3"/>
  <c r="Q60" i="3"/>
  <c r="U60" i="3"/>
  <c r="R60" i="3"/>
  <c r="O60" i="3"/>
  <c r="M60" i="3"/>
  <c r="K60" i="3"/>
  <c r="I60" i="3"/>
  <c r="G60" i="3"/>
  <c r="E60" i="3"/>
  <c r="AH59" i="3"/>
  <c r="AG59" i="3"/>
  <c r="AB59" i="3"/>
  <c r="Y59" i="3"/>
  <c r="AC59" i="3"/>
  <c r="Z59" i="3"/>
  <c r="W59" i="3"/>
  <c r="T59" i="3"/>
  <c r="Q59" i="3"/>
  <c r="U59" i="3"/>
  <c r="R59" i="3"/>
  <c r="O59" i="3"/>
  <c r="M59" i="3"/>
  <c r="K59" i="3"/>
  <c r="I59" i="3"/>
  <c r="G59" i="3"/>
  <c r="E59" i="3"/>
  <c r="AH58" i="3"/>
  <c r="AG58" i="3"/>
  <c r="AB58" i="3"/>
  <c r="Y58" i="3"/>
  <c r="AC58" i="3"/>
  <c r="Z58" i="3"/>
  <c r="W58" i="3"/>
  <c r="T58" i="3"/>
  <c r="Q58" i="3"/>
  <c r="U58" i="3"/>
  <c r="R58" i="3"/>
  <c r="O58" i="3"/>
  <c r="M58" i="3"/>
  <c r="K58" i="3"/>
  <c r="I58" i="3"/>
  <c r="G58" i="3"/>
  <c r="E58" i="3"/>
  <c r="AH57" i="3"/>
  <c r="AG57" i="3"/>
  <c r="Z57" i="3"/>
  <c r="W57" i="3"/>
  <c r="T57" i="3"/>
  <c r="Q57" i="3"/>
  <c r="U57" i="3"/>
  <c r="R57" i="3"/>
  <c r="O57" i="3"/>
  <c r="M57" i="3"/>
  <c r="K57" i="3"/>
  <c r="I57" i="3"/>
  <c r="G57" i="3"/>
  <c r="E57" i="3"/>
  <c r="AH56" i="3"/>
  <c r="AG56" i="3"/>
  <c r="AB56" i="3"/>
  <c r="Y56" i="3"/>
  <c r="AC56" i="3"/>
  <c r="Z56" i="3"/>
  <c r="W56" i="3"/>
  <c r="T56" i="3"/>
  <c r="Q56" i="3"/>
  <c r="U56" i="3"/>
  <c r="R56" i="3"/>
  <c r="O56" i="3"/>
  <c r="M56" i="3"/>
  <c r="K56" i="3"/>
  <c r="I56" i="3"/>
  <c r="G56" i="3"/>
  <c r="E56" i="3"/>
  <c r="AH55" i="3"/>
  <c r="AG55" i="3"/>
  <c r="AB55" i="3"/>
  <c r="Y55" i="3"/>
  <c r="AC55" i="3"/>
  <c r="Z55" i="3"/>
  <c r="W55" i="3"/>
  <c r="T55" i="3"/>
  <c r="Q55" i="3"/>
  <c r="U55" i="3"/>
  <c r="R55" i="3"/>
  <c r="O55" i="3"/>
  <c r="M55" i="3"/>
  <c r="K55" i="3"/>
  <c r="I55" i="3"/>
  <c r="G55" i="3"/>
  <c r="E55" i="3"/>
  <c r="AH54" i="3"/>
  <c r="AG54" i="3"/>
  <c r="Z54" i="3"/>
  <c r="W54" i="3"/>
  <c r="T54" i="3"/>
  <c r="Q54" i="3"/>
  <c r="U54" i="3"/>
  <c r="R54" i="3"/>
  <c r="O54" i="3"/>
  <c r="M54" i="3"/>
  <c r="K54" i="3"/>
  <c r="I54" i="3"/>
  <c r="G54" i="3"/>
  <c r="E54" i="3"/>
  <c r="AH53" i="3"/>
  <c r="AG53" i="3"/>
  <c r="AB53" i="3"/>
  <c r="Y53" i="3"/>
  <c r="AC53" i="3"/>
  <c r="Z53" i="3"/>
  <c r="W53" i="3"/>
  <c r="T53" i="3"/>
  <c r="Q53" i="3"/>
  <c r="U53" i="3"/>
  <c r="R53" i="3"/>
  <c r="O53" i="3"/>
  <c r="M53" i="3"/>
  <c r="K53" i="3"/>
  <c r="I53" i="3"/>
  <c r="G53" i="3"/>
  <c r="E53" i="3"/>
  <c r="AH52" i="3"/>
  <c r="AG52" i="3"/>
  <c r="AB52" i="3"/>
  <c r="Y52" i="3"/>
  <c r="AC52" i="3"/>
  <c r="Z52" i="3"/>
  <c r="W52" i="3"/>
  <c r="T52" i="3"/>
  <c r="Q52" i="3"/>
  <c r="U52" i="3"/>
  <c r="R52" i="3"/>
  <c r="O52" i="3"/>
  <c r="M52" i="3"/>
  <c r="K52" i="3"/>
  <c r="I52" i="3"/>
  <c r="G52" i="3"/>
  <c r="E52" i="3"/>
  <c r="AH51" i="3"/>
  <c r="AG51" i="3"/>
  <c r="Z51" i="3"/>
  <c r="W51" i="3"/>
  <c r="T51" i="3"/>
  <c r="Q51" i="3"/>
  <c r="U51" i="3"/>
  <c r="R51" i="3"/>
  <c r="O51" i="3"/>
  <c r="M51" i="3"/>
  <c r="K51" i="3"/>
  <c r="I51" i="3"/>
  <c r="G51" i="3"/>
  <c r="E51" i="3"/>
  <c r="AH50" i="3"/>
  <c r="AG50" i="3"/>
  <c r="AB50" i="3"/>
  <c r="Y50" i="3"/>
  <c r="AC50" i="3"/>
  <c r="Z50" i="3"/>
  <c r="W50" i="3"/>
  <c r="T50" i="3"/>
  <c r="Q50" i="3"/>
  <c r="U50" i="3"/>
  <c r="R50" i="3"/>
  <c r="O50" i="3"/>
  <c r="M50" i="3"/>
  <c r="K50" i="3"/>
  <c r="I50" i="3"/>
  <c r="G50" i="3"/>
  <c r="E50" i="3"/>
  <c r="AH49" i="3"/>
  <c r="AG49" i="3"/>
  <c r="AB49" i="3"/>
  <c r="Y49" i="3"/>
  <c r="AC49" i="3"/>
  <c r="Z49" i="3"/>
  <c r="W49" i="3"/>
  <c r="T49" i="3"/>
  <c r="Q49" i="3"/>
  <c r="U49" i="3"/>
  <c r="R49" i="3"/>
  <c r="O49" i="3"/>
  <c r="M49" i="3"/>
  <c r="K49" i="3"/>
  <c r="I49" i="3"/>
  <c r="G49" i="3"/>
  <c r="E49" i="3"/>
  <c r="AH48" i="3"/>
  <c r="AG48" i="3"/>
  <c r="Z48" i="3"/>
  <c r="W48" i="3"/>
  <c r="T48" i="3"/>
  <c r="Q48" i="3"/>
  <c r="U48" i="3"/>
  <c r="R48" i="3"/>
  <c r="O48" i="3"/>
  <c r="M48" i="3"/>
  <c r="K48" i="3"/>
  <c r="I48" i="3"/>
  <c r="G48" i="3"/>
  <c r="E48" i="3"/>
  <c r="AH47" i="3"/>
  <c r="AG47" i="3"/>
  <c r="AB47" i="3"/>
  <c r="Y47" i="3"/>
  <c r="AC47" i="3"/>
  <c r="Z47" i="3"/>
  <c r="W47" i="3"/>
  <c r="T47" i="3"/>
  <c r="Q47" i="3"/>
  <c r="U47" i="3"/>
  <c r="R47" i="3"/>
  <c r="O47" i="3"/>
  <c r="M47" i="3"/>
  <c r="K47" i="3"/>
  <c r="I47" i="3"/>
  <c r="G47" i="3"/>
  <c r="E47" i="3"/>
  <c r="AH46" i="3"/>
  <c r="AG46" i="3"/>
  <c r="AB46" i="3"/>
  <c r="Y46" i="3"/>
  <c r="AC46" i="3"/>
  <c r="Z46" i="3"/>
  <c r="W46" i="3"/>
  <c r="T46" i="3"/>
  <c r="Q46" i="3"/>
  <c r="U46" i="3"/>
  <c r="R46" i="3"/>
  <c r="O46" i="3"/>
  <c r="M46" i="3"/>
  <c r="K46" i="3"/>
  <c r="I46" i="3"/>
  <c r="G46" i="3"/>
  <c r="E46" i="3"/>
  <c r="AH45" i="3"/>
  <c r="AG45" i="3"/>
  <c r="Z45" i="3"/>
  <c r="W45" i="3"/>
  <c r="T45" i="3"/>
  <c r="Q45" i="3"/>
  <c r="U45" i="3"/>
  <c r="R45" i="3"/>
  <c r="O45" i="3"/>
  <c r="M45" i="3"/>
  <c r="K45" i="3"/>
  <c r="I45" i="3"/>
  <c r="G45" i="3"/>
  <c r="E45" i="3"/>
  <c r="AH44" i="3"/>
  <c r="AG44" i="3"/>
  <c r="AB44" i="3"/>
  <c r="Y44" i="3"/>
  <c r="AC44" i="3"/>
  <c r="Z44" i="3"/>
  <c r="W44" i="3"/>
  <c r="T44" i="3"/>
  <c r="Q44" i="3"/>
  <c r="U44" i="3"/>
  <c r="R44" i="3"/>
  <c r="O44" i="3"/>
  <c r="M44" i="3"/>
  <c r="K44" i="3"/>
  <c r="I44" i="3"/>
  <c r="G44" i="3"/>
  <c r="E44" i="3"/>
  <c r="AH43" i="3"/>
  <c r="AG43" i="3"/>
  <c r="AB43" i="3"/>
  <c r="Y43" i="3"/>
  <c r="AC43" i="3"/>
  <c r="Z43" i="3"/>
  <c r="W43" i="3"/>
  <c r="T43" i="3"/>
  <c r="Q43" i="3"/>
  <c r="U43" i="3"/>
  <c r="R43" i="3"/>
  <c r="O43" i="3"/>
  <c r="M43" i="3"/>
  <c r="K43" i="3"/>
  <c r="I43" i="3"/>
  <c r="G43" i="3"/>
  <c r="E43" i="3"/>
  <c r="AH42" i="3"/>
  <c r="AG42" i="3"/>
  <c r="Z42" i="3"/>
  <c r="W42" i="3"/>
  <c r="T42" i="3"/>
  <c r="Q42" i="3"/>
  <c r="U42" i="3"/>
  <c r="R42" i="3"/>
  <c r="O42" i="3"/>
  <c r="M42" i="3"/>
  <c r="K42" i="3"/>
  <c r="I42" i="3"/>
  <c r="G42" i="3"/>
  <c r="E42" i="3"/>
  <c r="AH41" i="3"/>
  <c r="AG41" i="3"/>
  <c r="AB41" i="3"/>
  <c r="Y41" i="3"/>
  <c r="AC41" i="3"/>
  <c r="Z41" i="3"/>
  <c r="W41" i="3"/>
  <c r="T41" i="3"/>
  <c r="Q41" i="3"/>
  <c r="U41" i="3"/>
  <c r="R41" i="3"/>
  <c r="O41" i="3"/>
  <c r="M41" i="3"/>
  <c r="K41" i="3"/>
  <c r="I41" i="3"/>
  <c r="G41" i="3"/>
  <c r="E41" i="3"/>
  <c r="AH40" i="3"/>
  <c r="AG40" i="3"/>
  <c r="AB40" i="3"/>
  <c r="Y40" i="3"/>
  <c r="AC40" i="3"/>
  <c r="Z40" i="3"/>
  <c r="W40" i="3"/>
  <c r="T40" i="3"/>
  <c r="Q40" i="3"/>
  <c r="U40" i="3"/>
  <c r="R40" i="3"/>
  <c r="O40" i="3"/>
  <c r="M40" i="3"/>
  <c r="K40" i="3"/>
  <c r="I40" i="3"/>
  <c r="G40" i="3"/>
  <c r="E40" i="3"/>
  <c r="AH39" i="3"/>
  <c r="AG39" i="3"/>
  <c r="Z39" i="3"/>
  <c r="W39" i="3"/>
  <c r="T39" i="3"/>
  <c r="Q39" i="3"/>
  <c r="U39" i="3"/>
  <c r="R39" i="3"/>
  <c r="O39" i="3"/>
  <c r="M39" i="3"/>
  <c r="K39" i="3"/>
  <c r="I39" i="3"/>
  <c r="G39" i="3"/>
  <c r="E39" i="3"/>
  <c r="AH38" i="3"/>
  <c r="AG38" i="3"/>
  <c r="AB38" i="3"/>
  <c r="Y38" i="3"/>
  <c r="AC38" i="3"/>
  <c r="Z38" i="3"/>
  <c r="W38" i="3"/>
  <c r="T38" i="3"/>
  <c r="Q38" i="3"/>
  <c r="U38" i="3"/>
  <c r="R38" i="3"/>
  <c r="O38" i="3"/>
  <c r="M38" i="3"/>
  <c r="K38" i="3"/>
  <c r="I38" i="3"/>
  <c r="G38" i="3"/>
  <c r="E38" i="3"/>
  <c r="AH37" i="3"/>
  <c r="AG37" i="3"/>
  <c r="AB37" i="3"/>
  <c r="Y37" i="3"/>
  <c r="AC37" i="3"/>
  <c r="Z37" i="3"/>
  <c r="W37" i="3"/>
  <c r="T37" i="3"/>
  <c r="Q37" i="3"/>
  <c r="U37" i="3"/>
  <c r="R37" i="3"/>
  <c r="O37" i="3"/>
  <c r="M37" i="3"/>
  <c r="K37" i="3"/>
  <c r="I37" i="3"/>
  <c r="G37" i="3"/>
  <c r="E37" i="3"/>
  <c r="AH36" i="3"/>
  <c r="AG36" i="3"/>
  <c r="Z36" i="3"/>
  <c r="W36" i="3"/>
  <c r="T36" i="3"/>
  <c r="Q36" i="3"/>
  <c r="U36" i="3"/>
  <c r="R36" i="3"/>
  <c r="O36" i="3"/>
  <c r="M36" i="3"/>
  <c r="K36" i="3"/>
  <c r="I36" i="3"/>
  <c r="G36" i="3"/>
  <c r="E36" i="3"/>
  <c r="AH35" i="3"/>
  <c r="AG35" i="3"/>
  <c r="AB35" i="3"/>
  <c r="Y35" i="3"/>
  <c r="AC35" i="3"/>
  <c r="Z35" i="3"/>
  <c r="W35" i="3"/>
  <c r="T35" i="3"/>
  <c r="Q35" i="3"/>
  <c r="U35" i="3"/>
  <c r="R35" i="3"/>
  <c r="O35" i="3"/>
  <c r="M35" i="3"/>
  <c r="K35" i="3"/>
  <c r="I35" i="3"/>
  <c r="G35" i="3"/>
  <c r="E35" i="3"/>
  <c r="AH34" i="3"/>
  <c r="AG34" i="3"/>
  <c r="AB34" i="3"/>
  <c r="Y34" i="3"/>
  <c r="AC34" i="3"/>
  <c r="Z34" i="3"/>
  <c r="W34" i="3"/>
  <c r="T34" i="3"/>
  <c r="Q34" i="3"/>
  <c r="U34" i="3"/>
  <c r="R34" i="3"/>
  <c r="O34" i="3"/>
  <c r="M34" i="3"/>
  <c r="K34" i="3"/>
  <c r="I34" i="3"/>
  <c r="G34" i="3"/>
  <c r="E34" i="3"/>
  <c r="AH33" i="3"/>
  <c r="AG33" i="3"/>
  <c r="Z33" i="3"/>
  <c r="W33" i="3"/>
  <c r="T33" i="3"/>
  <c r="Q33" i="3"/>
  <c r="U33" i="3"/>
  <c r="R33" i="3"/>
  <c r="O33" i="3"/>
  <c r="M33" i="3"/>
  <c r="K33" i="3"/>
  <c r="I33" i="3"/>
  <c r="G33" i="3"/>
  <c r="E33" i="3"/>
  <c r="AH32" i="3"/>
  <c r="AG32" i="3"/>
  <c r="AB32" i="3"/>
  <c r="Y32" i="3"/>
  <c r="AC32" i="3"/>
  <c r="Z32" i="3"/>
  <c r="W32" i="3"/>
  <c r="T32" i="3"/>
  <c r="Q32" i="3"/>
  <c r="U32" i="3"/>
  <c r="R32" i="3"/>
  <c r="O32" i="3"/>
  <c r="M32" i="3"/>
  <c r="K32" i="3"/>
  <c r="I32" i="3"/>
  <c r="G32" i="3"/>
  <c r="E32" i="3"/>
  <c r="AH31" i="3"/>
  <c r="AG31" i="3"/>
  <c r="AB31" i="3"/>
  <c r="Y31" i="3"/>
  <c r="AC31" i="3"/>
  <c r="Z31" i="3"/>
  <c r="W31" i="3"/>
  <c r="T31" i="3"/>
  <c r="Q31" i="3"/>
  <c r="U31" i="3"/>
  <c r="R31" i="3"/>
  <c r="O31" i="3"/>
  <c r="M31" i="3"/>
  <c r="K31" i="3"/>
  <c r="I31" i="3"/>
  <c r="G31" i="3"/>
  <c r="E31" i="3"/>
  <c r="AH30" i="3"/>
  <c r="AG30" i="3"/>
  <c r="Z30" i="3"/>
  <c r="W30" i="3"/>
  <c r="T30" i="3"/>
  <c r="Q30" i="3"/>
  <c r="U30" i="3"/>
  <c r="R30" i="3"/>
  <c r="O30" i="3"/>
  <c r="M30" i="3"/>
  <c r="K30" i="3"/>
  <c r="I30" i="3"/>
  <c r="G30" i="3"/>
  <c r="E30" i="3"/>
  <c r="AH29" i="3"/>
  <c r="AG29" i="3"/>
  <c r="AB29" i="3"/>
  <c r="Y29" i="3"/>
  <c r="AC29" i="3"/>
  <c r="Z29" i="3"/>
  <c r="W29" i="3"/>
  <c r="T29" i="3"/>
  <c r="Q29" i="3"/>
  <c r="U29" i="3"/>
  <c r="R29" i="3"/>
  <c r="O29" i="3"/>
  <c r="M29" i="3"/>
  <c r="K29" i="3"/>
  <c r="I29" i="3"/>
  <c r="G29" i="3"/>
  <c r="E29" i="3"/>
  <c r="AH28" i="3"/>
  <c r="AG28" i="3"/>
  <c r="AB28" i="3"/>
  <c r="Y28" i="3"/>
  <c r="AC28" i="3"/>
  <c r="Z28" i="3"/>
  <c r="W28" i="3"/>
  <c r="T28" i="3"/>
  <c r="Q28" i="3"/>
  <c r="U28" i="3"/>
  <c r="R28" i="3"/>
  <c r="O28" i="3"/>
  <c r="M28" i="3"/>
  <c r="K28" i="3"/>
  <c r="I28" i="3"/>
  <c r="G28" i="3"/>
  <c r="E28" i="3"/>
  <c r="AH27" i="3"/>
  <c r="AG27" i="3"/>
  <c r="Z27" i="3"/>
  <c r="W27" i="3"/>
  <c r="T27" i="3"/>
  <c r="Q27" i="3"/>
  <c r="U27" i="3"/>
  <c r="R27" i="3"/>
  <c r="O27" i="3"/>
  <c r="M27" i="3"/>
  <c r="K27" i="3"/>
  <c r="I27" i="3"/>
  <c r="G27" i="3"/>
  <c r="E27" i="3"/>
  <c r="AH26" i="3"/>
  <c r="AG26" i="3"/>
  <c r="AB26" i="3"/>
  <c r="Y26" i="3"/>
  <c r="AC26" i="3"/>
  <c r="Z26" i="3"/>
  <c r="W26" i="3"/>
  <c r="T26" i="3"/>
  <c r="Q26" i="3"/>
  <c r="U26" i="3"/>
  <c r="R26" i="3"/>
  <c r="O26" i="3"/>
  <c r="M26" i="3"/>
  <c r="K26" i="3"/>
  <c r="I26" i="3"/>
  <c r="G26" i="3"/>
  <c r="E26" i="3"/>
  <c r="AH25" i="3"/>
  <c r="AG25" i="3"/>
  <c r="AB25" i="3"/>
  <c r="Y25" i="3"/>
  <c r="AC25" i="3"/>
  <c r="Z25" i="3"/>
  <c r="W25" i="3"/>
  <c r="T25" i="3"/>
  <c r="Q25" i="3"/>
  <c r="U25" i="3"/>
  <c r="R25" i="3"/>
  <c r="O25" i="3"/>
  <c r="M25" i="3"/>
  <c r="K25" i="3"/>
  <c r="I25" i="3"/>
  <c r="G25" i="3"/>
  <c r="E25" i="3"/>
  <c r="AH24" i="3"/>
  <c r="AG24" i="3"/>
  <c r="Z24" i="3"/>
  <c r="W24" i="3"/>
  <c r="T24" i="3"/>
  <c r="Q24" i="3"/>
  <c r="U24" i="3"/>
  <c r="R24" i="3"/>
  <c r="O24" i="3"/>
  <c r="M24" i="3"/>
  <c r="K24" i="3"/>
  <c r="I24" i="3"/>
  <c r="G24" i="3"/>
  <c r="E24" i="3"/>
  <c r="AH23" i="3"/>
  <c r="AG23" i="3"/>
  <c r="AB23" i="3"/>
  <c r="Y23" i="3"/>
  <c r="AC23" i="3"/>
  <c r="Z23" i="3"/>
  <c r="W23" i="3"/>
  <c r="T23" i="3"/>
  <c r="Q23" i="3"/>
  <c r="U23" i="3"/>
  <c r="R23" i="3"/>
  <c r="O23" i="3"/>
  <c r="M23" i="3"/>
  <c r="K23" i="3"/>
  <c r="I23" i="3"/>
  <c r="G23" i="3"/>
  <c r="E23" i="3"/>
  <c r="AH22" i="3"/>
  <c r="AG22" i="3"/>
  <c r="AB22" i="3"/>
  <c r="Y22" i="3"/>
  <c r="AC22" i="3"/>
  <c r="Z22" i="3"/>
  <c r="W22" i="3"/>
  <c r="T22" i="3"/>
  <c r="Q22" i="3"/>
  <c r="U22" i="3"/>
  <c r="R22" i="3"/>
  <c r="O22" i="3"/>
  <c r="M22" i="3"/>
  <c r="K22" i="3"/>
  <c r="I22" i="3"/>
  <c r="G22" i="3"/>
  <c r="E22" i="3"/>
  <c r="AH21" i="3"/>
  <c r="AG21" i="3"/>
  <c r="Z21" i="3"/>
  <c r="W21" i="3"/>
  <c r="T21" i="3"/>
  <c r="Q21" i="3"/>
  <c r="U21" i="3"/>
  <c r="R21" i="3"/>
  <c r="O21" i="3"/>
  <c r="M21" i="3"/>
  <c r="K21" i="3"/>
  <c r="I21" i="3"/>
  <c r="G21" i="3"/>
  <c r="E21" i="3"/>
  <c r="AH20" i="3"/>
  <c r="AG20" i="3"/>
  <c r="AB20" i="3"/>
  <c r="Y20" i="3"/>
  <c r="AC20" i="3"/>
  <c r="Z20" i="3"/>
  <c r="W20" i="3"/>
  <c r="T20" i="3"/>
  <c r="Q20" i="3"/>
  <c r="U20" i="3"/>
  <c r="R20" i="3"/>
  <c r="O20" i="3"/>
  <c r="M20" i="3"/>
  <c r="K20" i="3"/>
  <c r="I20" i="3"/>
  <c r="G20" i="3"/>
  <c r="E20" i="3"/>
  <c r="AH19" i="3"/>
  <c r="AG19" i="3"/>
  <c r="AB19" i="3"/>
  <c r="Y19" i="3"/>
  <c r="AC19" i="3"/>
  <c r="Z19" i="3"/>
  <c r="W19" i="3"/>
  <c r="T19" i="3"/>
  <c r="Q19" i="3"/>
  <c r="U19" i="3"/>
  <c r="R19" i="3"/>
  <c r="O19" i="3"/>
  <c r="M19" i="3"/>
  <c r="K19" i="3"/>
  <c r="I19" i="3"/>
  <c r="G19" i="3"/>
  <c r="E19" i="3"/>
  <c r="AH18" i="3"/>
  <c r="AG18" i="3"/>
  <c r="Z18" i="3"/>
  <c r="W18" i="3"/>
  <c r="T18" i="3"/>
  <c r="Q18" i="3"/>
  <c r="U18" i="3"/>
  <c r="R18" i="3"/>
  <c r="O18" i="3"/>
  <c r="M18" i="3"/>
  <c r="K18" i="3"/>
  <c r="I18" i="3"/>
  <c r="G18" i="3"/>
  <c r="E18" i="3"/>
  <c r="AH17" i="3"/>
  <c r="AG17" i="3"/>
  <c r="AB17" i="3"/>
  <c r="Y17" i="3"/>
  <c r="AC17" i="3"/>
  <c r="Z17" i="3"/>
  <c r="W17" i="3"/>
  <c r="T17" i="3"/>
  <c r="Q17" i="3"/>
  <c r="U17" i="3"/>
  <c r="R17" i="3"/>
  <c r="O17" i="3"/>
  <c r="M17" i="3"/>
  <c r="K17" i="3"/>
  <c r="I17" i="3"/>
  <c r="G17" i="3"/>
  <c r="E17" i="3"/>
  <c r="AH16" i="3"/>
  <c r="AG16" i="3"/>
  <c r="AB16" i="3"/>
  <c r="Y16" i="3"/>
  <c r="AC16" i="3"/>
  <c r="Z16" i="3"/>
  <c r="W16" i="3"/>
  <c r="T16" i="3"/>
  <c r="Q16" i="3"/>
  <c r="U16" i="3"/>
  <c r="R16" i="3"/>
  <c r="O16" i="3"/>
  <c r="M16" i="3"/>
  <c r="K16" i="3"/>
  <c r="I16" i="3"/>
  <c r="G16" i="3"/>
  <c r="E16" i="3"/>
  <c r="AH15" i="3"/>
  <c r="AG15" i="3"/>
  <c r="Z15" i="3"/>
  <c r="W15" i="3"/>
  <c r="T15" i="3"/>
  <c r="Q15" i="3"/>
  <c r="U15" i="3"/>
  <c r="R15" i="3"/>
  <c r="O15" i="3"/>
  <c r="M15" i="3"/>
  <c r="K15" i="3"/>
  <c r="I15" i="3"/>
  <c r="G15" i="3"/>
  <c r="E15" i="3"/>
  <c r="AH14" i="3"/>
  <c r="AG14" i="3"/>
  <c r="AB14" i="3"/>
  <c r="Y14" i="3"/>
  <c r="AC14" i="3"/>
  <c r="Z14" i="3"/>
  <c r="W14" i="3"/>
  <c r="T14" i="3"/>
  <c r="Q14" i="3"/>
  <c r="U14" i="3"/>
  <c r="R14" i="3"/>
  <c r="O14" i="3"/>
  <c r="M14" i="3"/>
  <c r="K14" i="3"/>
  <c r="I14" i="3"/>
  <c r="G14" i="3"/>
  <c r="E14" i="3"/>
  <c r="AH13" i="3"/>
  <c r="AG13" i="3"/>
  <c r="AB13" i="3"/>
  <c r="Y13" i="3"/>
  <c r="AC13" i="3"/>
  <c r="Z13" i="3"/>
  <c r="W13" i="3"/>
  <c r="T13" i="3"/>
  <c r="Q13" i="3"/>
  <c r="U13" i="3"/>
  <c r="R13" i="3"/>
  <c r="O13" i="3"/>
  <c r="M13" i="3"/>
  <c r="K13" i="3"/>
  <c r="I13" i="3"/>
  <c r="G13" i="3"/>
  <c r="E13" i="3"/>
  <c r="AH12" i="3"/>
  <c r="AG12" i="3"/>
  <c r="Z12" i="3"/>
  <c r="W12" i="3"/>
  <c r="T12" i="3"/>
  <c r="Q12" i="3"/>
  <c r="U12" i="3"/>
  <c r="R12" i="3"/>
  <c r="O12" i="3"/>
  <c r="M12" i="3"/>
  <c r="K12" i="3"/>
  <c r="I12" i="3"/>
  <c r="G12" i="3"/>
  <c r="E12" i="3"/>
  <c r="AH11" i="3"/>
  <c r="AG11" i="3"/>
  <c r="AB11" i="3"/>
  <c r="Y11" i="3"/>
  <c r="AC11" i="3"/>
  <c r="Z11" i="3"/>
  <c r="W11" i="3"/>
  <c r="T11" i="3"/>
  <c r="Q11" i="3"/>
  <c r="U11" i="3"/>
  <c r="R11" i="3"/>
  <c r="O11" i="3"/>
  <c r="M11" i="3"/>
  <c r="K11" i="3"/>
  <c r="I11" i="3"/>
  <c r="G11" i="3"/>
  <c r="E11" i="3"/>
  <c r="AH10" i="3"/>
  <c r="AG10" i="3"/>
  <c r="AB10" i="3"/>
  <c r="Y10" i="3"/>
  <c r="AC10" i="3"/>
  <c r="Z10" i="3"/>
  <c r="W10" i="3"/>
  <c r="T10" i="3"/>
  <c r="Q10" i="3"/>
  <c r="U10" i="3"/>
  <c r="R10" i="3"/>
  <c r="O10" i="3"/>
  <c r="M10" i="3"/>
  <c r="K10" i="3"/>
  <c r="I10" i="3"/>
  <c r="G10" i="3"/>
  <c r="E10" i="3"/>
  <c r="AH9" i="3"/>
  <c r="AG9" i="3"/>
  <c r="Z9" i="3"/>
  <c r="W9" i="3"/>
  <c r="T9" i="3"/>
  <c r="Q9" i="3"/>
  <c r="U9" i="3"/>
  <c r="R9" i="3"/>
  <c r="O9" i="3"/>
  <c r="M9" i="3"/>
  <c r="K9" i="3"/>
  <c r="I9" i="3"/>
  <c r="G9" i="3"/>
  <c r="E9" i="3"/>
  <c r="AH8" i="3"/>
  <c r="AG8" i="3"/>
  <c r="AB8" i="3"/>
  <c r="Y8" i="3"/>
  <c r="AC8" i="3"/>
  <c r="Z8" i="3"/>
  <c r="W8" i="3"/>
  <c r="T8" i="3"/>
  <c r="Q8" i="3"/>
  <c r="U8" i="3"/>
  <c r="R8" i="3"/>
  <c r="O8" i="3"/>
  <c r="M8" i="3"/>
  <c r="K8" i="3"/>
  <c r="I8" i="3"/>
  <c r="G8" i="3"/>
  <c r="E8" i="3"/>
  <c r="AH7" i="3"/>
  <c r="AG7" i="3"/>
  <c r="AB7" i="3"/>
  <c r="Y7" i="3"/>
  <c r="AC7" i="3"/>
  <c r="T7" i="3"/>
  <c r="Q7" i="3"/>
  <c r="U7" i="3"/>
  <c r="M7" i="3"/>
  <c r="K7" i="3"/>
  <c r="I7" i="3"/>
  <c r="E7" i="3"/>
  <c r="S12" i="1"/>
  <c r="P12" i="1" a="1"/>
  <c r="P12" i="1"/>
  <c r="P13" i="1"/>
  <c r="P14" i="1"/>
  <c r="P15" i="1"/>
  <c r="P16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29" i="1"/>
  <c r="B12" i="1" a="1"/>
  <c r="D12" i="1"/>
  <c r="D13" i="1"/>
  <c r="C12" i="1"/>
  <c r="C13" i="1"/>
  <c r="A13" i="1"/>
  <c r="A14" i="1"/>
  <c r="A15" i="1"/>
  <c r="A16" i="1"/>
  <c r="A12" i="1"/>
  <c r="H13" i="1"/>
  <c r="H14" i="1"/>
  <c r="H15" i="1"/>
  <c r="H16" i="1"/>
  <c r="H12" i="1"/>
  <c r="M11" i="1"/>
  <c r="L11" i="1"/>
  <c r="K11" i="1"/>
  <c r="J11" i="1"/>
  <c r="I11" i="1"/>
  <c r="F11" i="1"/>
  <c r="E11" i="1"/>
  <c r="D11" i="1"/>
  <c r="C11" i="1"/>
  <c r="B11" i="1"/>
  <c r="B12" i="1"/>
  <c r="E12" i="1"/>
  <c r="F12" i="1"/>
  <c r="F4" i="1"/>
  <c r="B13" i="1"/>
  <c r="E13" i="1"/>
  <c r="F13" i="1"/>
  <c r="F5" i="1"/>
  <c r="B14" i="1"/>
  <c r="G5" i="1"/>
  <c r="C14" i="1"/>
  <c r="D14" i="1"/>
  <c r="E14" i="1"/>
  <c r="F14" i="1"/>
  <c r="F6" i="1"/>
  <c r="B15" i="1"/>
  <c r="G6" i="1"/>
  <c r="C15" i="1"/>
  <c r="H6" i="1"/>
  <c r="D15" i="1"/>
  <c r="E15" i="1"/>
  <c r="F15" i="1"/>
  <c r="F7" i="1"/>
  <c r="B16" i="1"/>
  <c r="G7" i="1"/>
  <c r="C16" i="1"/>
  <c r="H7" i="1"/>
  <c r="D16" i="1"/>
  <c r="I7" i="1"/>
  <c r="E16" i="1"/>
  <c r="F16" i="1"/>
  <c r="E7" i="1"/>
  <c r="J2" i="1"/>
  <c r="E6" i="1"/>
  <c r="I2" i="1"/>
  <c r="E5" i="1"/>
  <c r="H2" i="1"/>
  <c r="E4" i="1"/>
  <c r="G2" i="1"/>
  <c r="E3" i="1"/>
  <c r="F2" i="1"/>
  <c r="I12" i="1" a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D21" i="1" a="1"/>
  <c r="D21" i="1"/>
  <c r="D19" i="1" a="1"/>
  <c r="D19" i="1"/>
  <c r="D23" i="1" a="1"/>
  <c r="D23" i="1"/>
  <c r="C44" i="1"/>
  <c r="C43" i="1"/>
  <c r="C42" i="1"/>
  <c r="C41" i="1"/>
  <c r="C39" i="1"/>
  <c r="C38" i="1"/>
  <c r="C37" i="1"/>
  <c r="C36" i="1"/>
  <c r="C35" i="1"/>
  <c r="C34" i="1"/>
  <c r="C33" i="1"/>
  <c r="C32" i="1"/>
  <c r="C31" i="1"/>
  <c r="C30" i="1"/>
  <c r="C29" i="1"/>
  <c r="C28" i="1"/>
  <c r="B28" i="1"/>
  <c r="D28" i="1" a="1"/>
  <c r="D28" i="1"/>
  <c r="E28" i="1"/>
  <c r="F28" i="1"/>
  <c r="G28" i="1"/>
  <c r="H28" i="1"/>
  <c r="B44" i="1"/>
  <c r="D44" i="1" a="1"/>
  <c r="D44" i="1"/>
  <c r="E44" i="1"/>
  <c r="F44" i="1"/>
  <c r="G44" i="1"/>
  <c r="H44" i="1"/>
  <c r="B43" i="1"/>
  <c r="D43" i="1" a="1"/>
  <c r="D43" i="1"/>
  <c r="E43" i="1"/>
  <c r="F43" i="1"/>
  <c r="G43" i="1"/>
  <c r="H43" i="1"/>
  <c r="B42" i="1"/>
  <c r="D42" i="1" a="1"/>
  <c r="D42" i="1"/>
  <c r="E42" i="1"/>
  <c r="F42" i="1"/>
  <c r="G42" i="1"/>
  <c r="H42" i="1"/>
  <c r="B41" i="1"/>
  <c r="D41" i="1" a="1"/>
  <c r="D41" i="1"/>
  <c r="E41" i="1"/>
  <c r="F41" i="1"/>
  <c r="G41" i="1"/>
  <c r="H41" i="1"/>
  <c r="B40" i="1"/>
  <c r="C40" i="1"/>
  <c r="D40" i="1" a="1"/>
  <c r="D40" i="1"/>
  <c r="E40" i="1"/>
  <c r="F40" i="1"/>
  <c r="G40" i="1"/>
  <c r="H40" i="1"/>
  <c r="B39" i="1"/>
  <c r="D39" i="1" a="1"/>
  <c r="D39" i="1"/>
  <c r="E39" i="1"/>
  <c r="F39" i="1"/>
  <c r="G39" i="1"/>
  <c r="H39" i="1"/>
  <c r="B38" i="1"/>
  <c r="D38" i="1" a="1"/>
  <c r="D38" i="1"/>
  <c r="E38" i="1"/>
  <c r="F38" i="1"/>
  <c r="G38" i="1"/>
  <c r="H38" i="1"/>
  <c r="B37" i="1"/>
  <c r="D37" i="1" a="1"/>
  <c r="D37" i="1"/>
  <c r="E37" i="1"/>
  <c r="F37" i="1"/>
  <c r="G37" i="1"/>
  <c r="H37" i="1"/>
  <c r="B36" i="1"/>
  <c r="D36" i="1" a="1"/>
  <c r="D36" i="1"/>
  <c r="E36" i="1"/>
  <c r="F36" i="1"/>
  <c r="G36" i="1"/>
  <c r="H36" i="1"/>
  <c r="B35" i="1"/>
  <c r="D35" i="1" a="1"/>
  <c r="D35" i="1"/>
  <c r="E35" i="1"/>
  <c r="F35" i="1"/>
  <c r="G35" i="1"/>
  <c r="H35" i="1"/>
  <c r="B34" i="1"/>
  <c r="D34" i="1" a="1"/>
  <c r="D34" i="1"/>
  <c r="E34" i="1"/>
  <c r="F34" i="1"/>
  <c r="G34" i="1"/>
  <c r="H34" i="1"/>
  <c r="B33" i="1"/>
  <c r="D33" i="1" a="1"/>
  <c r="D33" i="1"/>
  <c r="E33" i="1"/>
  <c r="F33" i="1"/>
  <c r="G33" i="1"/>
  <c r="H33" i="1"/>
  <c r="B32" i="1"/>
  <c r="D32" i="1" a="1"/>
  <c r="D32" i="1"/>
  <c r="E32" i="1"/>
  <c r="F32" i="1"/>
  <c r="G32" i="1"/>
  <c r="H32" i="1"/>
  <c r="B31" i="1"/>
  <c r="D31" i="1" a="1"/>
  <c r="D31" i="1"/>
  <c r="E31" i="1"/>
  <c r="F31" i="1"/>
  <c r="G31" i="1"/>
  <c r="H31" i="1"/>
  <c r="B30" i="1"/>
  <c r="D30" i="1" a="1"/>
  <c r="D30" i="1"/>
  <c r="E30" i="1"/>
  <c r="F30" i="1"/>
  <c r="G30" i="1"/>
  <c r="H30" i="1"/>
  <c r="B29" i="1"/>
  <c r="D29" i="1" a="1"/>
  <c r="D29" i="1"/>
  <c r="E29" i="1"/>
  <c r="F29" i="1"/>
  <c r="G29" i="1"/>
  <c r="H29" i="1"/>
  <c r="I28" i="1" a="1"/>
  <c r="I28" i="1"/>
  <c r="I44" i="1" a="1"/>
  <c r="I44" i="1"/>
  <c r="I43" i="1" a="1"/>
  <c r="I43" i="1"/>
  <c r="I42" i="1" a="1"/>
  <c r="I42" i="1"/>
  <c r="I41" i="1" a="1"/>
  <c r="I41" i="1"/>
  <c r="I40" i="1" a="1"/>
  <c r="I40" i="1"/>
  <c r="I39" i="1" a="1"/>
  <c r="I39" i="1"/>
  <c r="I38" i="1" a="1"/>
  <c r="I38" i="1"/>
  <c r="I37" i="1" a="1"/>
  <c r="I37" i="1"/>
  <c r="I36" i="1" a="1"/>
  <c r="I36" i="1"/>
  <c r="I35" i="1" a="1"/>
  <c r="I35" i="1"/>
  <c r="I34" i="1" a="1"/>
  <c r="I34" i="1"/>
  <c r="I33" i="1" a="1"/>
  <c r="I33" i="1"/>
  <c r="I32" i="1" a="1"/>
  <c r="I32" i="1"/>
  <c r="I31" i="1" a="1"/>
  <c r="I31" i="1"/>
  <c r="I30" i="1" a="1"/>
  <c r="I30" i="1"/>
  <c r="I29" i="1" a="1"/>
  <c r="I29" i="1"/>
</calcChain>
</file>

<file path=xl/sharedStrings.xml><?xml version="1.0" encoding="utf-8"?>
<sst xmlns="http://schemas.openxmlformats.org/spreadsheetml/2006/main" count="129" uniqueCount="65">
  <si>
    <t>A</t>
  </si>
  <si>
    <t>S</t>
  </si>
  <si>
    <r>
      <t>S</t>
    </r>
    <r>
      <rPr>
        <b/>
        <vertAlign val="superscript"/>
        <sz val="12"/>
        <color theme="1"/>
        <rFont val="Calibri"/>
        <family val="2"/>
        <scheme val="minor"/>
      </rPr>
      <t>-1</t>
    </r>
  </si>
  <si>
    <t>B</t>
  </si>
  <si>
    <t>C</t>
  </si>
  <si>
    <t>Sigma</t>
  </si>
  <si>
    <t>E(rp)</t>
  </si>
  <si>
    <t>one</t>
  </si>
  <si>
    <t>US</t>
  </si>
  <si>
    <t>JP</t>
  </si>
  <si>
    <t>UK</t>
  </si>
  <si>
    <t>GR</t>
  </si>
  <si>
    <t>FR</t>
  </si>
  <si>
    <t>Mean</t>
  </si>
  <si>
    <t>Std</t>
  </si>
  <si>
    <t>CALCULOS</t>
  </si>
  <si>
    <t>L1</t>
  </si>
  <si>
    <t>L2</t>
  </si>
  <si>
    <t>w1</t>
  </si>
  <si>
    <t>w2</t>
  </si>
  <si>
    <t>w3</t>
  </si>
  <si>
    <t>w4</t>
  </si>
  <si>
    <t>w5</t>
  </si>
  <si>
    <t>Min Var</t>
  </si>
  <si>
    <t>W</t>
  </si>
  <si>
    <t>Ret</t>
  </si>
  <si>
    <t>Var</t>
  </si>
  <si>
    <t>Total Capital</t>
  </si>
  <si>
    <t>PURE STOCK</t>
  </si>
  <si>
    <t>PURE BOND</t>
  </si>
  <si>
    <t>BUY AND HOLD</t>
  </si>
  <si>
    <t>Rebalance</t>
  </si>
  <si>
    <t>Stock</t>
  </si>
  <si>
    <t>Bond</t>
  </si>
  <si>
    <t>Total</t>
  </si>
  <si>
    <t>Trigger</t>
  </si>
  <si>
    <t>Mês</t>
  </si>
  <si>
    <t>Quarter</t>
  </si>
  <si>
    <t>Tri</t>
  </si>
  <si>
    <t>Sem</t>
  </si>
  <si>
    <t>SPX Index</t>
  </si>
  <si>
    <t>US10TR Index</t>
  </si>
  <si>
    <t xml:space="preserve">SPX </t>
  </si>
  <si>
    <t>Perc</t>
  </si>
  <si>
    <t>Qtd</t>
  </si>
  <si>
    <t>Valor</t>
  </si>
  <si>
    <t>PURE SPX</t>
  </si>
  <si>
    <t>PURE IBOV</t>
  </si>
  <si>
    <t>SPX</t>
  </si>
  <si>
    <t>IBOV</t>
  </si>
  <si>
    <t>IBOV Index</t>
  </si>
  <si>
    <t>USDBRL Curncy</t>
  </si>
  <si>
    <t>SPX_BRL</t>
  </si>
  <si>
    <t>CAL</t>
  </si>
  <si>
    <t>Dados entrada</t>
  </si>
  <si>
    <t>w</t>
  </si>
  <si>
    <t>1-w</t>
  </si>
  <si>
    <t>σc</t>
  </si>
  <si>
    <t>E (rc)</t>
  </si>
  <si>
    <t>E[r]</t>
  </si>
  <si>
    <t>σ</t>
  </si>
  <si>
    <t>corr</t>
  </si>
  <si>
    <t>Pesos</t>
  </si>
  <si>
    <t>rf</t>
  </si>
  <si>
    <t>Prêmio pelo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</si>
</sst>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_-[$$-409]* #,##0.00_ ;_-[$$-409]* \-#,##0.00\ ;_-[$$-409]* &quot;-&quot;??_ ;_-@_ "/>
    <numFmt numFmtId="167" formatCode="_-&quot;R$&quot;\ * #,##0.00_-;\-&quot;R$&quot;\ * #,##0.00_-;_-&quot;R$&quot;\ * &quot;-&quot;??_-;_-@_-"/>
    <numFmt numFmtId="168" formatCode="0.000%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/>
    <xf numFmtId="164" fontId="0" fillId="0" borderId="0" xfId="0" applyNumberFormat="1" applyFill="1"/>
    <xf numFmtId="0" fontId="5" fillId="0" borderId="0" xfId="0" applyFont="1"/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1"/>
    <xf numFmtId="0" fontId="2" fillId="0" borderId="4" xfId="1" applyBorder="1"/>
    <xf numFmtId="0" fontId="2" fillId="0" borderId="3" xfId="1" applyBorder="1" applyAlignment="1">
      <alignment horizontal="center"/>
    </xf>
    <xf numFmtId="0" fontId="2" fillId="0" borderId="4" xfId="1" applyNumberFormat="1" applyBorder="1"/>
    <xf numFmtId="14" fontId="2" fillId="0" borderId="0" xfId="1" applyNumberFormat="1"/>
    <xf numFmtId="9" fontId="0" fillId="0" borderId="4" xfId="2" applyFont="1" applyBorder="1"/>
    <xf numFmtId="166" fontId="2" fillId="0" borderId="4" xfId="1" applyNumberFormat="1" applyBorder="1"/>
    <xf numFmtId="9" fontId="2" fillId="0" borderId="4" xfId="1" applyNumberFormat="1" applyBorder="1"/>
    <xf numFmtId="0" fontId="2" fillId="0" borderId="0" xfId="1" applyNumberFormat="1"/>
    <xf numFmtId="167" fontId="2" fillId="0" borderId="0" xfId="1" applyNumberFormat="1"/>
    <xf numFmtId="0" fontId="2" fillId="0" borderId="1" xfId="1" applyBorder="1" applyAlignment="1"/>
    <xf numFmtId="0" fontId="2" fillId="0" borderId="2" xfId="1" applyBorder="1" applyAlignment="1"/>
    <xf numFmtId="9" fontId="2" fillId="0" borderId="0" xfId="1" applyNumberFormat="1"/>
    <xf numFmtId="164" fontId="0" fillId="0" borderId="0" xfId="0" applyNumberFormat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0" fontId="1" fillId="0" borderId="4" xfId="3" applyBorder="1" applyAlignment="1">
      <alignment horizontal="center"/>
    </xf>
    <xf numFmtId="0" fontId="1" fillId="0" borderId="0" xfId="3"/>
    <xf numFmtId="0" fontId="6" fillId="0" borderId="0" xfId="3" applyFont="1"/>
    <xf numFmtId="0" fontId="1" fillId="0" borderId="4" xfId="3" applyBorder="1"/>
    <xf numFmtId="9" fontId="1" fillId="0" borderId="0" xfId="3" applyNumberFormat="1"/>
    <xf numFmtId="168" fontId="1" fillId="0" borderId="0" xfId="3" applyNumberFormat="1"/>
    <xf numFmtId="10" fontId="1" fillId="0" borderId="0" xfId="3" applyNumberFormat="1"/>
    <xf numFmtId="10" fontId="1" fillId="0" borderId="4" xfId="3" applyNumberFormat="1" applyBorder="1"/>
    <xf numFmtId="0" fontId="6" fillId="0" borderId="4" xfId="3" applyFont="1" applyBorder="1"/>
    <xf numFmtId="9" fontId="1" fillId="0" borderId="4" xfId="3" applyNumberFormat="1" applyBorder="1" applyAlignment="1">
      <alignment horizontal="center"/>
    </xf>
    <xf numFmtId="10" fontId="1" fillId="0" borderId="4" xfId="3" applyNumberFormat="1" applyBorder="1" applyAlignment="1">
      <alignment horizontal="center"/>
    </xf>
    <xf numFmtId="9" fontId="7" fillId="0" borderId="0" xfId="3" applyNumberFormat="1" applyFont="1"/>
  </cellXfs>
  <cellStyles count="4">
    <cellStyle name="Normal" xfId="0" builtinId="0"/>
    <cellStyle name="Normal 2" xfId="1" xr:uid="{B0EF7532-2E5D-4FD3-A0C6-9A9475970F23}"/>
    <cellStyle name="Normal 3" xfId="3" xr:uid="{5BAEC468-4551-4EB6-A301-21E2593FE928}"/>
    <cellStyle name="Porcentagem 2" xfId="2" xr:uid="{4716AED0-1DC7-4A21-A153-48FFF8D5DA9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'Q6'!$L$1</c:f>
              <c:strCache>
                <c:ptCount val="1"/>
                <c:pt idx="0">
                  <c:v>E (rc)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'Q6'!$K$2:$K$202</c:f>
              <c:numCache>
                <c:formatCode>0.000%</c:formatCode>
                <c:ptCount val="201"/>
                <c:pt idx="0">
                  <c:v>0.30623819859057427</c:v>
                </c:pt>
                <c:pt idx="1">
                  <c:v>0.30432310046704775</c:v>
                </c:pt>
                <c:pt idx="2">
                  <c:v>0.30241158671292212</c:v>
                </c:pt>
                <c:pt idx="3">
                  <c:v>0.30050372572906853</c:v>
                </c:pt>
                <c:pt idx="4">
                  <c:v>0.2985995875321143</c:v>
                </c:pt>
                <c:pt idx="5">
                  <c:v>0.29669924379768819</c:v>
                </c:pt>
                <c:pt idx="6">
                  <c:v>0.29480276790485666</c:v>
                </c:pt>
                <c:pt idx="7">
                  <c:v>0.29291023498178276</c:v>
                </c:pt>
                <c:pt idx="8">
                  <c:v>0.29102172195263226</c:v>
                </c:pt>
                <c:pt idx="9">
                  <c:v>0.28913730758575729</c:v>
                </c:pt>
                <c:pt idx="10">
                  <c:v>0.28725707254318383</c:v>
                </c:pt>
                <c:pt idx="11">
                  <c:v>0.28538109943143192</c:v>
                </c:pt>
                <c:pt idx="12">
                  <c:v>0.28350947285369354</c:v>
                </c:pt>
                <c:pt idx="13">
                  <c:v>0.28164227946339876</c:v>
                </c:pt>
                <c:pt idx="14">
                  <c:v>0.27977960801919211</c:v>
                </c:pt>
                <c:pt idx="15">
                  <c:v>0.27792154944134867</c:v>
                </c:pt>
                <c:pt idx="16">
                  <c:v>0.27606819686965173</c:v>
                </c:pt>
                <c:pt idx="17">
                  <c:v>0.27421964572275853</c:v>
                </c:pt>
                <c:pt idx="18">
                  <c:v>0.27237599375907412</c:v>
                </c:pt>
                <c:pt idx="19">
                  <c:v>0.27053734113915734</c:v>
                </c:pt>
                <c:pt idx="20">
                  <c:v>0.26870379048967652</c:v>
                </c:pt>
                <c:pt idx="21">
                  <c:v>0.26687544696893489</c:v>
                </c:pt>
                <c:pt idx="22">
                  <c:v>0.26505241833398008</c:v>
                </c:pt>
                <c:pt idx="23">
                  <c:v>0.26323481500931289</c:v>
                </c:pt>
                <c:pt idx="24">
                  <c:v>0.26142275015720567</c:v>
                </c:pt>
                <c:pt idx="25">
                  <c:v>0.25961633974963899</c:v>
                </c:pt>
                <c:pt idx="26">
                  <c:v>0.25781570264186154</c:v>
                </c:pt>
                <c:pt idx="27">
                  <c:v>0.25602096064757507</c:v>
                </c:pt>
                <c:pt idx="28">
                  <c:v>0.25423223861574124</c:v>
                </c:pt>
                <c:pt idx="29">
                  <c:v>0.25244966450900425</c:v>
                </c:pt>
                <c:pt idx="30">
                  <c:v>0.25067336948371671</c:v>
                </c:pt>
                <c:pt idx="31">
                  <c:v>0.24890348797155251</c:v>
                </c:pt>
                <c:pt idx="32">
                  <c:v>0.24714015776268167</c:v>
                </c:pt>
                <c:pt idx="33">
                  <c:v>0.24538352009048037</c:v>
                </c:pt>
                <c:pt idx="34">
                  <c:v>0.24363371971773687</c:v>
                </c:pt>
                <c:pt idx="35">
                  <c:v>0.24189090502431043</c:v>
                </c:pt>
                <c:pt idx="36">
                  <c:v>0.24015522809618942</c:v>
                </c:pt>
                <c:pt idx="37">
                  <c:v>0.23842684481588722</c:v>
                </c:pt>
                <c:pt idx="38">
                  <c:v>0.23670591495410326</c:v>
                </c:pt>
                <c:pt idx="39">
                  <c:v>0.23499260226256646</c:v>
                </c:pt>
                <c:pt idx="40">
                  <c:v>0.23328707456796652</c:v>
                </c:pt>
                <c:pt idx="41">
                  <c:v>0.23158950386686519</c:v>
                </c:pt>
                <c:pt idx="42">
                  <c:v>0.22990006642146751</c:v>
                </c:pt>
                <c:pt idx="43">
                  <c:v>0.22821894285611605</c:v>
                </c:pt>
                <c:pt idx="44">
                  <c:v>0.22654631825435778</c:v>
                </c:pt>
                <c:pt idx="45">
                  <c:v>0.22488238225641413</c:v>
                </c:pt>
                <c:pt idx="46">
                  <c:v>0.22322732915686816</c:v>
                </c:pt>
                <c:pt idx="47">
                  <c:v>0.22158135800236259</c:v>
                </c:pt>
                <c:pt idx="48">
                  <c:v>0.21994467268908147</c:v>
                </c:pt>
                <c:pt idx="49">
                  <c:v>0.21831748205976723</c:v>
                </c:pt>
                <c:pt idx="50">
                  <c:v>0.21669999999999995</c:v>
                </c:pt>
                <c:pt idx="51">
                  <c:v>0.21509244553344212</c:v>
                </c:pt>
                <c:pt idx="52">
                  <c:v>0.2134950429157248</c:v>
                </c:pt>
                <c:pt idx="53">
                  <c:v>0.21190802172662357</c:v>
                </c:pt>
                <c:pt idx="54">
                  <c:v>0.2103316169601441</c:v>
                </c:pt>
                <c:pt idx="55">
                  <c:v>0.20876606911210446</c:v>
                </c:pt>
                <c:pt idx="56">
                  <c:v>0.20721162426477135</c:v>
                </c:pt>
                <c:pt idx="57">
                  <c:v>0.20566853416807146</c:v>
                </c:pt>
                <c:pt idx="58">
                  <c:v>0.20413705631686566</c:v>
                </c:pt>
                <c:pt idx="59">
                  <c:v>0.20261745402373602</c:v>
                </c:pt>
                <c:pt idx="60">
                  <c:v>0.20110999648669875</c:v>
                </c:pt>
                <c:pt idx="61">
                  <c:v>0.1996149588512163</c:v>
                </c:pt>
                <c:pt idx="62">
                  <c:v>0.19813262226584288</c:v>
                </c:pt>
                <c:pt idx="63">
                  <c:v>0.19666327393079569</c:v>
                </c:pt>
                <c:pt idx="64">
                  <c:v>0.19520720713870371</c:v>
                </c:pt>
                <c:pt idx="65">
                  <c:v>0.19376472130674349</c:v>
                </c:pt>
                <c:pt idx="66">
                  <c:v>0.19233612199932901</c:v>
                </c:pt>
                <c:pt idx="67">
                  <c:v>0.19092172094048171</c:v>
                </c:pt>
                <c:pt idx="68">
                  <c:v>0.18952183601496472</c:v>
                </c:pt>
                <c:pt idx="69">
                  <c:v>0.18813679125722532</c:v>
                </c:pt>
                <c:pt idx="70">
                  <c:v>0.1867669168271511</c:v>
                </c:pt>
                <c:pt idx="71">
                  <c:v>0.18541254897160755</c:v>
                </c:pt>
                <c:pt idx="72">
                  <c:v>0.18407402997069189</c:v>
                </c:pt>
                <c:pt idx="73">
                  <c:v>0.18275170806760516</c:v>
                </c:pt>
                <c:pt idx="74">
                  <c:v>0.1814459373810193</c:v>
                </c:pt>
                <c:pt idx="75">
                  <c:v>0.18015707779879198</c:v>
                </c:pt>
                <c:pt idx="76">
                  <c:v>0.17888549485186545</c:v>
                </c:pt>
                <c:pt idx="77">
                  <c:v>0.17763155956717594</c:v>
                </c:pt>
                <c:pt idx="78">
                  <c:v>0.17639564829839532</c:v>
                </c:pt>
                <c:pt idx="79">
                  <c:v>0.17517814253333314</c:v>
                </c:pt>
                <c:pt idx="80">
                  <c:v>0.17397942867684094</c:v>
                </c:pt>
                <c:pt idx="81">
                  <c:v>0.17279989780808547</c:v>
                </c:pt>
                <c:pt idx="82">
                  <c:v>0.17163994541109359</c:v>
                </c:pt>
                <c:pt idx="83">
                  <c:v>0.17049997107752007</c:v>
                </c:pt>
                <c:pt idx="84">
                  <c:v>0.16938037818065227</c:v>
                </c:pt>
                <c:pt idx="85">
                  <c:v>0.16828157351974096</c:v>
                </c:pt>
                <c:pt idx="86">
                  <c:v>0.16720396693384035</c:v>
                </c:pt>
                <c:pt idx="87">
                  <c:v>0.16614797088444741</c:v>
                </c:pt>
                <c:pt idx="88">
                  <c:v>0.16511400000635679</c:v>
                </c:pt>
                <c:pt idx="89">
                  <c:v>0.16410247062629124</c:v>
                </c:pt>
                <c:pt idx="90">
                  <c:v>0.16311380024902855</c:v>
                </c:pt>
                <c:pt idx="91">
                  <c:v>0.16214840701092559</c:v>
                </c:pt>
                <c:pt idx="92">
                  <c:v>0.16120670910094026</c:v>
                </c:pt>
                <c:pt idx="93">
                  <c:v>0.16028912414946681</c:v>
                </c:pt>
                <c:pt idx="94">
                  <c:v>0.15939606858553565</c:v>
                </c:pt>
                <c:pt idx="95">
                  <c:v>0.15852795696318039</c:v>
                </c:pt>
                <c:pt idx="96">
                  <c:v>0.15768520125804064</c:v>
                </c:pt>
                <c:pt idx="97">
                  <c:v>0.15686821013555036</c:v>
                </c:pt>
                <c:pt idx="98">
                  <c:v>0.15607738819235537</c:v>
                </c:pt>
                <c:pt idx="99">
                  <c:v>0.15531313517290413</c:v>
                </c:pt>
                <c:pt idx="100">
                  <c:v>0.15457584516346656</c:v>
                </c:pt>
                <c:pt idx="101">
                  <c:v>0.15386590576614687</c:v>
                </c:pt>
                <c:pt idx="102">
                  <c:v>0.1531836972557693</c:v>
                </c:pt>
                <c:pt idx="103">
                  <c:v>0.15252959172282338</c:v>
                </c:pt>
                <c:pt idx="104">
                  <c:v>0.15190395220595412</c:v>
                </c:pt>
                <c:pt idx="105">
                  <c:v>0.15130713181776986</c:v>
                </c:pt>
                <c:pt idx="106">
                  <c:v>0.15073947286800757</c:v>
                </c:pt>
                <c:pt idx="107">
                  <c:v>0.15020130598834083</c:v>
                </c:pt>
                <c:pt idx="108">
                  <c:v>0.14969294926333435</c:v>
                </c:pt>
                <c:pt idx="109">
                  <c:v>0.14921470737223189</c:v>
                </c:pt>
                <c:pt idx="110">
                  <c:v>0.14876687074641312</c:v>
                </c:pt>
                <c:pt idx="111">
                  <c:v>0.14834971474746014</c:v>
                </c:pt>
                <c:pt idx="112">
                  <c:v>0.14796349887083365</c:v>
                </c:pt>
                <c:pt idx="113">
                  <c:v>0.14760846598017063</c:v>
                </c:pt>
                <c:pt idx="114">
                  <c:v>0.14728484157717248</c:v>
                </c:pt>
                <c:pt idx="115">
                  <c:v>0.14699283311195821</c:v>
                </c:pt>
                <c:pt idx="116">
                  <c:v>0.1467326293386062</c:v>
                </c:pt>
                <c:pt idx="117">
                  <c:v>0.14650439972040155</c:v>
                </c:pt>
                <c:pt idx="118">
                  <c:v>0.14630829388904512</c:v>
                </c:pt>
                <c:pt idx="119">
                  <c:v>0.1461444411617657</c:v>
                </c:pt>
                <c:pt idx="120">
                  <c:v>0.1460129501199123</c:v>
                </c:pt>
                <c:pt idx="121">
                  <c:v>0.14591390825219094</c:v>
                </c:pt>
                <c:pt idx="122">
                  <c:v>0.14584738166525718</c:v>
                </c:pt>
                <c:pt idx="123">
                  <c:v>0.14581341486388419</c:v>
                </c:pt>
                <c:pt idx="124">
                  <c:v>0.14581203060240538</c:v>
                </c:pt>
                <c:pt idx="125">
                  <c:v>0.14584322980858591</c:v>
                </c:pt>
                <c:pt idx="126">
                  <c:v>0.14590699158051612</c:v>
                </c:pt>
                <c:pt idx="127">
                  <c:v>0.14600327325655135</c:v>
                </c:pt>
                <c:pt idx="128">
                  <c:v>0.14613201055775288</c:v>
                </c:pt>
                <c:pt idx="129">
                  <c:v>0.14629311780172299</c:v>
                </c:pt>
                <c:pt idx="130">
                  <c:v>0.14648648818618054</c:v>
                </c:pt>
                <c:pt idx="131">
                  <c:v>0.14671199414010022</c:v>
                </c:pt>
                <c:pt idx="132">
                  <c:v>0.14696948773974552</c:v>
                </c:pt>
                <c:pt idx="133">
                  <c:v>0.14725880118646628</c:v>
                </c:pt>
                <c:pt idx="134">
                  <c:v>0.14757974734271911</c:v>
                </c:pt>
                <c:pt idx="135">
                  <c:v>0.14793212032239653</c:v>
                </c:pt>
                <c:pt idx="136">
                  <c:v>0.14831569613123491</c:v>
                </c:pt>
                <c:pt idx="137">
                  <c:v>0.14873023335280292</c:v>
                </c:pt>
                <c:pt idx="138">
                  <c:v>0.14917547387536334</c:v>
                </c:pt>
                <c:pt idx="139">
                  <c:v>0.14965114365474397</c:v>
                </c:pt>
                <c:pt idx="140">
                  <c:v>0.1501569535082542</c:v>
                </c:pt>
                <c:pt idx="141">
                  <c:v>0.15069259993463785</c:v>
                </c:pt>
                <c:pt idx="142">
                  <c:v>0.15125776595505835</c:v>
                </c:pt>
                <c:pt idx="143">
                  <c:v>0.15185212197016945</c:v>
                </c:pt>
                <c:pt idx="144">
                  <c:v>0.15247532662842475</c:v>
                </c:pt>
                <c:pt idx="145">
                  <c:v>0.15312702770092557</c:v>
                </c:pt>
                <c:pt idx="146">
                  <c:v>0.1538068629582855</c:v>
                </c:pt>
                <c:pt idx="147">
                  <c:v>0.15451446104520838</c:v>
                </c:pt>
                <c:pt idx="148">
                  <c:v>0.15524944234871579</c:v>
                </c:pt>
                <c:pt idx="149">
                  <c:v>0.15601141985622982</c:v>
                </c:pt>
                <c:pt idx="150">
                  <c:v>0.15680000000000013</c:v>
                </c:pt>
                <c:pt idx="151">
                  <c:v>0.15761478348466182</c:v>
                </c:pt>
                <c:pt idx="152">
                  <c:v>0.15845536609502128</c:v>
                </c:pt>
                <c:pt idx="153">
                  <c:v>0.15932133948147445</c:v>
                </c:pt>
                <c:pt idx="154">
                  <c:v>0.16021229192077874</c:v>
                </c:pt>
                <c:pt idx="155">
                  <c:v>0.16112780905020718</c:v>
                </c:pt>
                <c:pt idx="156">
                  <c:v>0.16206747457341594</c:v>
                </c:pt>
                <c:pt idx="157">
                  <c:v>0.16303087093665183</c:v>
                </c:pt>
                <c:pt idx="158">
                  <c:v>0.16401757997420649</c:v>
                </c:pt>
                <c:pt idx="159">
                  <c:v>0.16502718352229379</c:v>
                </c:pt>
                <c:pt idx="160">
                  <c:v>0.16605926400077786</c:v>
                </c:pt>
                <c:pt idx="161">
                  <c:v>0.16711340496241717</c:v>
                </c:pt>
                <c:pt idx="162">
                  <c:v>0.16818919160950632</c:v>
                </c:pt>
                <c:pt idx="163">
                  <c:v>0.16928621127799878</c:v>
                </c:pt>
                <c:pt idx="164">
                  <c:v>0.17040405388937446</c:v>
                </c:pt>
                <c:pt idx="165">
                  <c:v>0.17154231237068024</c:v>
                </c:pt>
                <c:pt idx="166">
                  <c:v>0.1727005830433147</c:v>
                </c:pt>
                <c:pt idx="167">
                  <c:v>0.17387846598125725</c:v>
                </c:pt>
                <c:pt idx="168">
                  <c:v>0.1750755653395506</c:v>
                </c:pt>
                <c:pt idx="169">
                  <c:v>0.17629148965393887</c:v>
                </c:pt>
                <c:pt idx="170">
                  <c:v>0.17752585211264313</c:v>
                </c:pt>
                <c:pt idx="171">
                  <c:v>0.17877827080131647</c:v>
                </c:pt>
                <c:pt idx="172">
                  <c:v>0.18004836892227391</c:v>
                </c:pt>
                <c:pt idx="173">
                  <c:v>0.1813357749891269</c:v>
                </c:pt>
                <c:pt idx="174">
                  <c:v>0.18264012299797888</c:v>
                </c:pt>
                <c:pt idx="175">
                  <c:v>0.18396105257635392</c:v>
                </c:pt>
                <c:pt idx="176">
                  <c:v>0.18529820911103498</c:v>
                </c:pt>
                <c:pt idx="177">
                  <c:v>0.18665124385598736</c:v>
                </c:pt>
                <c:pt idx="178">
                  <c:v>0.1880198140215314</c:v>
                </c:pt>
                <c:pt idx="179">
                  <c:v>0.1894035828459136</c:v>
                </c:pt>
                <c:pt idx="180">
                  <c:v>0.19080221965040151</c:v>
                </c:pt>
                <c:pt idx="181">
                  <c:v>0.19221539987900255</c:v>
                </c:pt>
                <c:pt idx="182">
                  <c:v>0.19364280512387561</c:v>
                </c:pt>
                <c:pt idx="183">
                  <c:v>0.19508412313746923</c:v>
                </c:pt>
                <c:pt idx="184">
                  <c:v>0.1965390478323859</c:v>
                </c:pt>
                <c:pt idx="185">
                  <c:v>0.19800727926993003</c:v>
                </c:pt>
                <c:pt idx="186">
                  <c:v>0.19948852363826061</c:v>
                </c:pt>
                <c:pt idx="187">
                  <c:v>0.20098249322102474</c:v>
                </c:pt>
                <c:pt idx="188">
                  <c:v>0.20248890635730954</c:v>
                </c:pt>
                <c:pt idx="189">
                  <c:v>0.20400748739370539</c:v>
                </c:pt>
                <c:pt idx="190">
                  <c:v>0.20553796662923393</c:v>
                </c:pt>
                <c:pt idx="191">
                  <c:v>0.2070800802538498</c:v>
                </c:pt>
                <c:pt idx="192">
                  <c:v>0.20863357028118767</c:v>
                </c:pt>
                <c:pt idx="193">
                  <c:v>0.21019818447618258</c:v>
                </c:pt>
                <c:pt idx="194">
                  <c:v>0.21177367627815522</c:v>
                </c:pt>
                <c:pt idx="195">
                  <c:v>0.21335980471991459</c:v>
                </c:pt>
                <c:pt idx="196">
                  <c:v>0.21495633434339376</c:v>
                </c:pt>
                <c:pt idx="197">
                  <c:v>0.21656303511230002</c:v>
                </c:pt>
                <c:pt idx="198">
                  <c:v>0.21817968232222559</c:v>
                </c:pt>
                <c:pt idx="199">
                  <c:v>0.21980605650863419</c:v>
                </c:pt>
                <c:pt idx="200">
                  <c:v>0.22144194335310577</c:v>
                </c:pt>
              </c:numCache>
            </c:numRef>
          </c:xVal>
          <c:yVal>
            <c:numRef>
              <c:f>'Q6'!$L$2:$L$202</c:f>
              <c:numCache>
                <c:formatCode>0.00%</c:formatCode>
                <c:ptCount val="201"/>
                <c:pt idx="0">
                  <c:v>0.11515</c:v>
                </c:pt>
                <c:pt idx="1">
                  <c:v>0.11507100000000001</c:v>
                </c:pt>
                <c:pt idx="2">
                  <c:v>0.11499200000000001</c:v>
                </c:pt>
                <c:pt idx="3">
                  <c:v>0.114913</c:v>
                </c:pt>
                <c:pt idx="4">
                  <c:v>0.11483399999999999</c:v>
                </c:pt>
                <c:pt idx="5">
                  <c:v>0.114755</c:v>
                </c:pt>
                <c:pt idx="6">
                  <c:v>0.114676</c:v>
                </c:pt>
                <c:pt idx="7">
                  <c:v>0.114597</c:v>
                </c:pt>
                <c:pt idx="8">
                  <c:v>0.11451799999999999</c:v>
                </c:pt>
                <c:pt idx="9">
                  <c:v>0.11443899999999999</c:v>
                </c:pt>
                <c:pt idx="10">
                  <c:v>0.11435999999999999</c:v>
                </c:pt>
                <c:pt idx="11">
                  <c:v>0.11428099999999999</c:v>
                </c:pt>
                <c:pt idx="12">
                  <c:v>0.114202</c:v>
                </c:pt>
                <c:pt idx="13">
                  <c:v>0.11412299999999999</c:v>
                </c:pt>
                <c:pt idx="14">
                  <c:v>0.11404399999999999</c:v>
                </c:pt>
                <c:pt idx="15">
                  <c:v>0.11396499999999998</c:v>
                </c:pt>
                <c:pt idx="16">
                  <c:v>0.11388599999999999</c:v>
                </c:pt>
                <c:pt idx="17">
                  <c:v>0.11380699999999999</c:v>
                </c:pt>
                <c:pt idx="18">
                  <c:v>0.113728</c:v>
                </c:pt>
                <c:pt idx="19">
                  <c:v>0.11364899999999999</c:v>
                </c:pt>
                <c:pt idx="20">
                  <c:v>0.11356999999999998</c:v>
                </c:pt>
                <c:pt idx="21">
                  <c:v>0.11349099999999998</c:v>
                </c:pt>
                <c:pt idx="22">
                  <c:v>0.11341199999999999</c:v>
                </c:pt>
                <c:pt idx="23">
                  <c:v>0.11333299999999999</c:v>
                </c:pt>
                <c:pt idx="24">
                  <c:v>0.11325399999999998</c:v>
                </c:pt>
                <c:pt idx="25">
                  <c:v>0.11317499999999998</c:v>
                </c:pt>
                <c:pt idx="26">
                  <c:v>0.11309599999999997</c:v>
                </c:pt>
                <c:pt idx="27">
                  <c:v>0.11301699999999998</c:v>
                </c:pt>
                <c:pt idx="28">
                  <c:v>0.11293799999999998</c:v>
                </c:pt>
                <c:pt idx="29">
                  <c:v>0.11285899999999997</c:v>
                </c:pt>
                <c:pt idx="30">
                  <c:v>0.11278000000000001</c:v>
                </c:pt>
                <c:pt idx="31">
                  <c:v>0.112701</c:v>
                </c:pt>
                <c:pt idx="32">
                  <c:v>0.112622</c:v>
                </c:pt>
                <c:pt idx="33">
                  <c:v>0.112543</c:v>
                </c:pt>
                <c:pt idx="34">
                  <c:v>0.11246399999999999</c:v>
                </c:pt>
                <c:pt idx="35">
                  <c:v>0.112385</c:v>
                </c:pt>
                <c:pt idx="36">
                  <c:v>0.11230599999999999</c:v>
                </c:pt>
                <c:pt idx="37">
                  <c:v>0.11222699999999999</c:v>
                </c:pt>
                <c:pt idx="38">
                  <c:v>0.112148</c:v>
                </c:pt>
                <c:pt idx="39">
                  <c:v>0.11206899999999999</c:v>
                </c:pt>
                <c:pt idx="40">
                  <c:v>0.11198999999999999</c:v>
                </c:pt>
                <c:pt idx="41">
                  <c:v>0.11191099999999998</c:v>
                </c:pt>
                <c:pt idx="42">
                  <c:v>0.11183199999999999</c:v>
                </c:pt>
                <c:pt idx="43">
                  <c:v>0.11175299999999998</c:v>
                </c:pt>
                <c:pt idx="44">
                  <c:v>0.11167399999999998</c:v>
                </c:pt>
                <c:pt idx="45">
                  <c:v>0.11159499999999997</c:v>
                </c:pt>
                <c:pt idx="46">
                  <c:v>0.11151599999999998</c:v>
                </c:pt>
                <c:pt idx="47">
                  <c:v>0.11143700000000001</c:v>
                </c:pt>
                <c:pt idx="48">
                  <c:v>0.111358</c:v>
                </c:pt>
                <c:pt idx="49">
                  <c:v>0.111279</c:v>
                </c:pt>
                <c:pt idx="50">
                  <c:v>0.11119999999999998</c:v>
                </c:pt>
                <c:pt idx="51">
                  <c:v>0.11112099999999998</c:v>
                </c:pt>
                <c:pt idx="52">
                  <c:v>0.11104199999999997</c:v>
                </c:pt>
                <c:pt idx="53">
                  <c:v>0.11096299999999999</c:v>
                </c:pt>
                <c:pt idx="54">
                  <c:v>0.110884</c:v>
                </c:pt>
                <c:pt idx="55">
                  <c:v>0.110805</c:v>
                </c:pt>
                <c:pt idx="56">
                  <c:v>0.110726</c:v>
                </c:pt>
                <c:pt idx="57">
                  <c:v>0.110647</c:v>
                </c:pt>
                <c:pt idx="58">
                  <c:v>0.110568</c:v>
                </c:pt>
                <c:pt idx="59">
                  <c:v>0.11048899999999999</c:v>
                </c:pt>
                <c:pt idx="60">
                  <c:v>0.11040999999999999</c:v>
                </c:pt>
                <c:pt idx="61">
                  <c:v>0.11033099999999998</c:v>
                </c:pt>
                <c:pt idx="62">
                  <c:v>0.11025199999999999</c:v>
                </c:pt>
                <c:pt idx="63">
                  <c:v>0.11017299999999998</c:v>
                </c:pt>
                <c:pt idx="64">
                  <c:v>0.11009399999999998</c:v>
                </c:pt>
                <c:pt idx="65">
                  <c:v>0.11001499999999999</c:v>
                </c:pt>
                <c:pt idx="66">
                  <c:v>0.10993599999999998</c:v>
                </c:pt>
                <c:pt idx="67">
                  <c:v>0.10985699999999998</c:v>
                </c:pt>
                <c:pt idx="68">
                  <c:v>0.10977799999999999</c:v>
                </c:pt>
                <c:pt idx="69">
                  <c:v>0.10969899999999999</c:v>
                </c:pt>
                <c:pt idx="70">
                  <c:v>0.10962</c:v>
                </c:pt>
                <c:pt idx="71">
                  <c:v>0.109541</c:v>
                </c:pt>
                <c:pt idx="72">
                  <c:v>0.10946199999999999</c:v>
                </c:pt>
                <c:pt idx="73">
                  <c:v>0.10938299999999999</c:v>
                </c:pt>
                <c:pt idx="74">
                  <c:v>0.10930399999999998</c:v>
                </c:pt>
                <c:pt idx="75">
                  <c:v>0.10922499999999999</c:v>
                </c:pt>
                <c:pt idx="76">
                  <c:v>0.10914599999999999</c:v>
                </c:pt>
                <c:pt idx="77">
                  <c:v>0.10906699999999998</c:v>
                </c:pt>
                <c:pt idx="78">
                  <c:v>0.10898799999999999</c:v>
                </c:pt>
                <c:pt idx="79">
                  <c:v>0.10890899999999998</c:v>
                </c:pt>
                <c:pt idx="80">
                  <c:v>0.10882999999999998</c:v>
                </c:pt>
                <c:pt idx="81">
                  <c:v>0.10875099999999999</c:v>
                </c:pt>
                <c:pt idx="82">
                  <c:v>0.10867199999999999</c:v>
                </c:pt>
                <c:pt idx="83">
                  <c:v>0.10859299999999998</c:v>
                </c:pt>
                <c:pt idx="84">
                  <c:v>0.108514</c:v>
                </c:pt>
                <c:pt idx="85">
                  <c:v>0.10843499999999999</c:v>
                </c:pt>
                <c:pt idx="86">
                  <c:v>0.10835599999999999</c:v>
                </c:pt>
                <c:pt idx="87">
                  <c:v>0.10827699999999998</c:v>
                </c:pt>
                <c:pt idx="88">
                  <c:v>0.10819799999999999</c:v>
                </c:pt>
                <c:pt idx="89">
                  <c:v>0.10811899999999999</c:v>
                </c:pt>
                <c:pt idx="90">
                  <c:v>0.10804</c:v>
                </c:pt>
                <c:pt idx="91">
                  <c:v>0.10796099999999999</c:v>
                </c:pt>
                <c:pt idx="92">
                  <c:v>0.10788199999999998</c:v>
                </c:pt>
                <c:pt idx="93">
                  <c:v>0.10780299999999998</c:v>
                </c:pt>
                <c:pt idx="94">
                  <c:v>0.10772399999999999</c:v>
                </c:pt>
                <c:pt idx="95">
                  <c:v>0.10764499999999999</c:v>
                </c:pt>
                <c:pt idx="96">
                  <c:v>0.10756599999999999</c:v>
                </c:pt>
                <c:pt idx="97">
                  <c:v>0.10748699999999999</c:v>
                </c:pt>
                <c:pt idx="98">
                  <c:v>0.10740799999999999</c:v>
                </c:pt>
                <c:pt idx="99">
                  <c:v>0.10732899999999998</c:v>
                </c:pt>
                <c:pt idx="100">
                  <c:v>0.10724999999999998</c:v>
                </c:pt>
                <c:pt idx="101">
                  <c:v>0.10717099999999999</c:v>
                </c:pt>
                <c:pt idx="102">
                  <c:v>0.10709199999999999</c:v>
                </c:pt>
                <c:pt idx="103">
                  <c:v>0.107013</c:v>
                </c:pt>
                <c:pt idx="104">
                  <c:v>0.106934</c:v>
                </c:pt>
                <c:pt idx="105">
                  <c:v>0.10685500000000001</c:v>
                </c:pt>
                <c:pt idx="106">
                  <c:v>0.106776</c:v>
                </c:pt>
                <c:pt idx="107">
                  <c:v>0.10669699999999999</c:v>
                </c:pt>
                <c:pt idx="108">
                  <c:v>0.10661799999999999</c:v>
                </c:pt>
                <c:pt idx="109">
                  <c:v>0.10653899999999999</c:v>
                </c:pt>
                <c:pt idx="110">
                  <c:v>0.10646</c:v>
                </c:pt>
                <c:pt idx="111">
                  <c:v>0.106381</c:v>
                </c:pt>
                <c:pt idx="112">
                  <c:v>0.10630200000000001</c:v>
                </c:pt>
                <c:pt idx="113">
                  <c:v>0.10622299999999998</c:v>
                </c:pt>
                <c:pt idx="114">
                  <c:v>0.10614399999999999</c:v>
                </c:pt>
                <c:pt idx="115">
                  <c:v>0.10606499999999999</c:v>
                </c:pt>
                <c:pt idx="116">
                  <c:v>0.105986</c:v>
                </c:pt>
                <c:pt idx="117">
                  <c:v>0.105907</c:v>
                </c:pt>
                <c:pt idx="118">
                  <c:v>0.10582799999999999</c:v>
                </c:pt>
                <c:pt idx="119">
                  <c:v>0.105749</c:v>
                </c:pt>
                <c:pt idx="120">
                  <c:v>0.10567</c:v>
                </c:pt>
                <c:pt idx="121">
                  <c:v>0.10559099999999999</c:v>
                </c:pt>
                <c:pt idx="122">
                  <c:v>0.10551199999999999</c:v>
                </c:pt>
                <c:pt idx="123">
                  <c:v>0.105433</c:v>
                </c:pt>
                <c:pt idx="124">
                  <c:v>0.10535399999999999</c:v>
                </c:pt>
                <c:pt idx="125">
                  <c:v>0.10527499999999999</c:v>
                </c:pt>
                <c:pt idx="126">
                  <c:v>0.10519599999999998</c:v>
                </c:pt>
                <c:pt idx="127">
                  <c:v>0.10511699999999999</c:v>
                </c:pt>
                <c:pt idx="128">
                  <c:v>0.10503799999999999</c:v>
                </c:pt>
                <c:pt idx="129">
                  <c:v>0.104959</c:v>
                </c:pt>
                <c:pt idx="130">
                  <c:v>0.10488</c:v>
                </c:pt>
                <c:pt idx="131">
                  <c:v>0.10480100000000001</c:v>
                </c:pt>
                <c:pt idx="132">
                  <c:v>0.104722</c:v>
                </c:pt>
                <c:pt idx="133">
                  <c:v>0.104643</c:v>
                </c:pt>
                <c:pt idx="134">
                  <c:v>0.10456399999999999</c:v>
                </c:pt>
                <c:pt idx="135">
                  <c:v>0.10448499999999999</c:v>
                </c:pt>
                <c:pt idx="136">
                  <c:v>0.104406</c:v>
                </c:pt>
                <c:pt idx="137">
                  <c:v>0.10432699999999999</c:v>
                </c:pt>
                <c:pt idx="138">
                  <c:v>0.10424799999999999</c:v>
                </c:pt>
                <c:pt idx="139">
                  <c:v>0.104169</c:v>
                </c:pt>
                <c:pt idx="140">
                  <c:v>0.10408999999999999</c:v>
                </c:pt>
                <c:pt idx="141">
                  <c:v>0.10401099999999999</c:v>
                </c:pt>
                <c:pt idx="142">
                  <c:v>0.103932</c:v>
                </c:pt>
                <c:pt idx="143">
                  <c:v>0.103853</c:v>
                </c:pt>
                <c:pt idx="144">
                  <c:v>0.10377400000000001</c:v>
                </c:pt>
                <c:pt idx="145">
                  <c:v>0.103695</c:v>
                </c:pt>
                <c:pt idx="146">
                  <c:v>0.103616</c:v>
                </c:pt>
                <c:pt idx="147">
                  <c:v>0.103537</c:v>
                </c:pt>
                <c:pt idx="148">
                  <c:v>0.10345799999999999</c:v>
                </c:pt>
                <c:pt idx="149">
                  <c:v>0.103379</c:v>
                </c:pt>
                <c:pt idx="150">
                  <c:v>0.1033000000000001</c:v>
                </c:pt>
                <c:pt idx="151">
                  <c:v>0.10322099999999999</c:v>
                </c:pt>
                <c:pt idx="152">
                  <c:v>0.103142</c:v>
                </c:pt>
                <c:pt idx="153">
                  <c:v>0.10306299999999999</c:v>
                </c:pt>
                <c:pt idx="154">
                  <c:v>0.10298399999999999</c:v>
                </c:pt>
                <c:pt idx="155">
                  <c:v>0.102905</c:v>
                </c:pt>
                <c:pt idx="156">
                  <c:v>0.10282599999999999</c:v>
                </c:pt>
                <c:pt idx="157">
                  <c:v>0.10274699999999999</c:v>
                </c:pt>
                <c:pt idx="158">
                  <c:v>0.102668</c:v>
                </c:pt>
                <c:pt idx="159">
                  <c:v>0.10258899999999999</c:v>
                </c:pt>
                <c:pt idx="160">
                  <c:v>0.10251</c:v>
                </c:pt>
                <c:pt idx="161">
                  <c:v>0.10243099999999999</c:v>
                </c:pt>
                <c:pt idx="162">
                  <c:v>0.102352</c:v>
                </c:pt>
                <c:pt idx="163">
                  <c:v>0.102273</c:v>
                </c:pt>
                <c:pt idx="164">
                  <c:v>0.10219399999999999</c:v>
                </c:pt>
                <c:pt idx="165">
                  <c:v>0.102115</c:v>
                </c:pt>
                <c:pt idx="166">
                  <c:v>0.102036</c:v>
                </c:pt>
                <c:pt idx="167">
                  <c:v>0.10195699999999999</c:v>
                </c:pt>
                <c:pt idx="168">
                  <c:v>0.101878</c:v>
                </c:pt>
                <c:pt idx="169">
                  <c:v>0.101799</c:v>
                </c:pt>
                <c:pt idx="170">
                  <c:v>0.10171999999999999</c:v>
                </c:pt>
                <c:pt idx="171">
                  <c:v>0.101641</c:v>
                </c:pt>
                <c:pt idx="172">
                  <c:v>0.10156199999999999</c:v>
                </c:pt>
                <c:pt idx="173">
                  <c:v>0.10148299999999999</c:v>
                </c:pt>
                <c:pt idx="174">
                  <c:v>0.10140399999999999</c:v>
                </c:pt>
                <c:pt idx="175">
                  <c:v>0.101325</c:v>
                </c:pt>
                <c:pt idx="176">
                  <c:v>0.10124599999999999</c:v>
                </c:pt>
                <c:pt idx="177">
                  <c:v>0.10116699999999999</c:v>
                </c:pt>
                <c:pt idx="178">
                  <c:v>0.101088</c:v>
                </c:pt>
                <c:pt idx="179">
                  <c:v>0.101009</c:v>
                </c:pt>
                <c:pt idx="180">
                  <c:v>0.10093000000000001</c:v>
                </c:pt>
                <c:pt idx="181">
                  <c:v>0.10085100000000001</c:v>
                </c:pt>
                <c:pt idx="182">
                  <c:v>0.10077199999999999</c:v>
                </c:pt>
                <c:pt idx="183">
                  <c:v>0.10069299999999999</c:v>
                </c:pt>
                <c:pt idx="184">
                  <c:v>0.100614</c:v>
                </c:pt>
                <c:pt idx="185">
                  <c:v>0.10053500000000001</c:v>
                </c:pt>
                <c:pt idx="186">
                  <c:v>0.10045600000000002</c:v>
                </c:pt>
                <c:pt idx="187">
                  <c:v>0.10037699999999999</c:v>
                </c:pt>
                <c:pt idx="188">
                  <c:v>0.100298</c:v>
                </c:pt>
                <c:pt idx="189">
                  <c:v>0.100219</c:v>
                </c:pt>
                <c:pt idx="190">
                  <c:v>0.10014000000000001</c:v>
                </c:pt>
                <c:pt idx="191">
                  <c:v>0.10006100000000001</c:v>
                </c:pt>
                <c:pt idx="192">
                  <c:v>9.9981999999999988E-2</c:v>
                </c:pt>
                <c:pt idx="193">
                  <c:v>9.9902999999999992E-2</c:v>
                </c:pt>
                <c:pt idx="194">
                  <c:v>9.9823999999999996E-2</c:v>
                </c:pt>
                <c:pt idx="195">
                  <c:v>9.9745E-2</c:v>
                </c:pt>
                <c:pt idx="196">
                  <c:v>9.9666000000000005E-2</c:v>
                </c:pt>
                <c:pt idx="197">
                  <c:v>9.9587000000000009E-2</c:v>
                </c:pt>
                <c:pt idx="198">
                  <c:v>9.9507999999999985E-2</c:v>
                </c:pt>
                <c:pt idx="199">
                  <c:v>9.942899999999999E-2</c:v>
                </c:pt>
                <c:pt idx="200">
                  <c:v>9.9349999999999994E-2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8-4B3B-BC86-C43BC4D78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164144"/>
        <c:axId val="309141184"/>
      </c:scatterChart>
      <c:valAx>
        <c:axId val="30916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41184"/>
        <c:crosses val="autoZero"/>
        <c:crossBetween val="midCat"/>
      </c:valAx>
      <c:valAx>
        <c:axId val="3091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6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Sheet1!$I$28:$I$59</c:f>
              <c:numCache>
                <c:formatCode>General</c:formatCode>
                <c:ptCount val="32"/>
                <c:pt idx="0">
                  <c:v>112.61209383528629</c:v>
                </c:pt>
                <c:pt idx="1">
                  <c:v>95.081567564063008</c:v>
                </c:pt>
                <c:pt idx="2">
                  <c:v>77.630664808938533</c:v>
                </c:pt>
                <c:pt idx="3">
                  <c:v>60.328521966663445</c:v>
                </c:pt>
                <c:pt idx="4">
                  <c:v>43.353613718498131</c:v>
                </c:pt>
                <c:pt idx="5">
                  <c:v>27.322809116001174</c:v>
                </c:pt>
                <c:pt idx="6">
                  <c:v>15.509055074125325</c:v>
                </c:pt>
                <c:pt idx="7">
                  <c:v>19.013692338975172</c:v>
                </c:pt>
                <c:pt idx="8">
                  <c:v>33.309233242395209</c:v>
                </c:pt>
                <c:pt idx="9">
                  <c:v>49.844602092879576</c:v>
                </c:pt>
                <c:pt idx="10">
                  <c:v>66.981030987622432</c:v>
                </c:pt>
                <c:pt idx="11">
                  <c:v>84.352993321507597</c:v>
                </c:pt>
                <c:pt idx="12">
                  <c:v>101.84002782893336</c:v>
                </c:pt>
                <c:pt idx="13">
                  <c:v>119.39158207287332</c:v>
                </c:pt>
                <c:pt idx="14">
                  <c:v>136.98285764027381</c:v>
                </c:pt>
                <c:pt idx="15">
                  <c:v>154.6002959909635</c:v>
                </c:pt>
                <c:pt idx="16">
                  <c:v>172.23586899788805</c:v>
                </c:pt>
              </c:numCache>
            </c:numRef>
          </c:xVal>
          <c:yVal>
            <c:numRef>
              <c:f>Sheet1!$A$28:$A$59</c:f>
              <c:numCache>
                <c:formatCode>General</c:formatCode>
                <c:ptCount val="3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DB-4622-9414-8C0C57932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09632"/>
        <c:axId val="124010192"/>
      </c:scatterChart>
      <c:valAx>
        <c:axId val="1240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0192"/>
        <c:crosses val="autoZero"/>
        <c:crossBetween val="midCat"/>
      </c:valAx>
      <c:valAx>
        <c:axId val="1240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Q6 - Análise de Rebalance Equity-Bond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'Q6-Dados'!$G$4:$I$4</c:f>
              <c:strCache>
                <c:ptCount val="1"/>
                <c:pt idx="0">
                  <c:v>PURE STOCK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'Q6-Dados'!$B$7:$B$205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'Q6-Dados'!$I$7:$I$205</c:f>
              <c:numCache>
                <c:formatCode>_-[$$-409]* #,##0.00_ ;_-[$$-409]* \-#,##0.00\ ;_-[$$-409]* "-"??_ ;_-@_ </c:formatCode>
                <c:ptCount val="199"/>
                <c:pt idx="0">
                  <c:v>0.99999999999999989</c:v>
                </c:pt>
                <c:pt idx="1">
                  <c:v>0.97989185778007259</c:v>
                </c:pt>
                <c:pt idx="2">
                  <c:v>1.0746668961461783</c:v>
                </c:pt>
                <c:pt idx="3">
                  <c:v>1.0415716478063193</c:v>
                </c:pt>
                <c:pt idx="4">
                  <c:v>1.0187456076187196</c:v>
                </c:pt>
                <c:pt idx="5">
                  <c:v>1.0431278057455931</c:v>
                </c:pt>
                <c:pt idx="6">
                  <c:v>1.0260817807610112</c:v>
                </c:pt>
                <c:pt idx="7">
                  <c:v>1.0883639545056867</c:v>
                </c:pt>
                <c:pt idx="8">
                  <c:v>1.0301550420951477</c:v>
                </c:pt>
                <c:pt idx="9">
                  <c:v>1.0250562941927341</c:v>
                </c:pt>
                <c:pt idx="10">
                  <c:v>0.94298151255683194</c:v>
                </c:pt>
                <c:pt idx="11">
                  <c:v>0.94680378067495652</c:v>
                </c:pt>
                <c:pt idx="12">
                  <c:v>0.97959783715560134</c:v>
                </c:pt>
                <c:pt idx="13">
                  <c:v>0.88919008074810313</c:v>
                </c:pt>
                <c:pt idx="14">
                  <c:v>0.83209988095750309</c:v>
                </c:pt>
                <c:pt idx="15">
                  <c:v>0.89601709622362768</c:v>
                </c:pt>
                <c:pt idx="16">
                  <c:v>0.90057800152030165</c:v>
                </c:pt>
                <c:pt idx="17">
                  <c:v>0.87806032442665971</c:v>
                </c:pt>
                <c:pt idx="18">
                  <c:v>0.86860146580038144</c:v>
                </c:pt>
                <c:pt idx="19">
                  <c:v>0.81291682801944831</c:v>
                </c:pt>
                <c:pt idx="20">
                  <c:v>0.74648250935846128</c:v>
                </c:pt>
                <c:pt idx="21">
                  <c:v>0.75999311561464644</c:v>
                </c:pt>
                <c:pt idx="22">
                  <c:v>0.81712634281370566</c:v>
                </c:pt>
                <c:pt idx="23">
                  <c:v>0.82331511839708549</c:v>
                </c:pt>
                <c:pt idx="24">
                  <c:v>0.81049295067624738</c:v>
                </c:pt>
                <c:pt idx="25">
                  <c:v>0.79366206273396145</c:v>
                </c:pt>
                <c:pt idx="26">
                  <c:v>0.82282030319980493</c:v>
                </c:pt>
                <c:pt idx="27">
                  <c:v>0.77228461196448805</c:v>
                </c:pt>
                <c:pt idx="28">
                  <c:v>0.76527114438564037</c:v>
                </c:pt>
                <c:pt idx="29">
                  <c:v>0.70981598611648944</c:v>
                </c:pt>
                <c:pt idx="30">
                  <c:v>0.65374410165942365</c:v>
                </c:pt>
                <c:pt idx="31">
                  <c:v>0.65693530112014686</c:v>
                </c:pt>
                <c:pt idx="32">
                  <c:v>0.58465642614345326</c:v>
                </c:pt>
                <c:pt idx="33">
                  <c:v>0.63519928861351338</c:v>
                </c:pt>
                <c:pt idx="34">
                  <c:v>0.67144988024037966</c:v>
                </c:pt>
                <c:pt idx="35">
                  <c:v>0.63093957517605381</c:v>
                </c:pt>
                <c:pt idx="36">
                  <c:v>0.61364255697546</c:v>
                </c:pt>
                <c:pt idx="37">
                  <c:v>0.60320841042410678</c:v>
                </c:pt>
                <c:pt idx="38">
                  <c:v>0.60824978844857502</c:v>
                </c:pt>
                <c:pt idx="39">
                  <c:v>0.65754485607331858</c:v>
                </c:pt>
                <c:pt idx="40">
                  <c:v>0.69101300861982418</c:v>
                </c:pt>
                <c:pt idx="41">
                  <c:v>0.69883682572465322</c:v>
                </c:pt>
                <c:pt idx="42">
                  <c:v>0.71017454785364931</c:v>
                </c:pt>
                <c:pt idx="43">
                  <c:v>0.72286763334910997</c:v>
                </c:pt>
                <c:pt idx="44">
                  <c:v>0.71423346671829957</c:v>
                </c:pt>
                <c:pt idx="45">
                  <c:v>0.75348880570256582</c:v>
                </c:pt>
                <c:pt idx="46">
                  <c:v>0.75886006052522115</c:v>
                </c:pt>
                <c:pt idx="47">
                  <c:v>0.79738393356568127</c:v>
                </c:pt>
                <c:pt idx="48">
                  <c:v>0.8111598755073649</c:v>
                </c:pt>
                <c:pt idx="49">
                  <c:v>0.8210633506877214</c:v>
                </c:pt>
                <c:pt idx="50">
                  <c:v>0.80763162801371136</c:v>
                </c:pt>
                <c:pt idx="51">
                  <c:v>0.79407082311432375</c:v>
                </c:pt>
                <c:pt idx="52">
                  <c:v>0.80366593520072283</c:v>
                </c:pt>
                <c:pt idx="53">
                  <c:v>0.81812314444301004</c:v>
                </c:pt>
                <c:pt idx="54">
                  <c:v>0.79006927412761929</c:v>
                </c:pt>
                <c:pt idx="55">
                  <c:v>0.79187642528290514</c:v>
                </c:pt>
                <c:pt idx="56">
                  <c:v>0.79929148200737188</c:v>
                </c:pt>
                <c:pt idx="57">
                  <c:v>0.81049295067624738</c:v>
                </c:pt>
                <c:pt idx="58">
                  <c:v>0.84177387662607739</c:v>
                </c:pt>
                <c:pt idx="59">
                  <c:v>0.86909628099766212</c:v>
                </c:pt>
                <c:pt idx="60">
                  <c:v>0.84711644650975992</c:v>
                </c:pt>
                <c:pt idx="61">
                  <c:v>0.86312981369132125</c:v>
                </c:pt>
                <c:pt idx="62">
                  <c:v>0.8466288025472225</c:v>
                </c:pt>
                <c:pt idx="63">
                  <c:v>0.82960429126687019</c:v>
                </c:pt>
                <c:pt idx="64">
                  <c:v>0.85445261965205166</c:v>
                </c:pt>
                <c:pt idx="65">
                  <c:v>0.85433070866141725</c:v>
                </c:pt>
                <c:pt idx="66">
                  <c:v>0.88505944953602111</c:v>
                </c:pt>
                <c:pt idx="67">
                  <c:v>0.8751272894166916</c:v>
                </c:pt>
                <c:pt idx="68">
                  <c:v>0.88120849647892363</c:v>
                </c:pt>
                <c:pt idx="69">
                  <c:v>0.86557520473875182</c:v>
                </c:pt>
                <c:pt idx="70">
                  <c:v>0.89603143869311408</c:v>
                </c:pt>
                <c:pt idx="71">
                  <c:v>0.89517806175867354</c:v>
                </c:pt>
                <c:pt idx="72">
                  <c:v>0.91797541700730023</c:v>
                </c:pt>
                <c:pt idx="73">
                  <c:v>0.91839134862240579</c:v>
                </c:pt>
                <c:pt idx="74">
                  <c:v>0.9285529882535174</c:v>
                </c:pt>
                <c:pt idx="75">
                  <c:v>0.93986919667828395</c:v>
                </c:pt>
                <c:pt idx="76">
                  <c:v>0.91081135349884534</c:v>
                </c:pt>
                <c:pt idx="77">
                  <c:v>0.91089023708102057</c:v>
                </c:pt>
                <c:pt idx="78">
                  <c:v>0.91552285472512651</c:v>
                </c:pt>
                <c:pt idx="79">
                  <c:v>0.93499992828765244</c:v>
                </c:pt>
                <c:pt idx="80">
                  <c:v>0.95796939317011587</c:v>
                </c:pt>
                <c:pt idx="81">
                  <c:v>0.98815312020423673</c:v>
                </c:pt>
                <c:pt idx="82">
                  <c:v>1.0044246518365532</c:v>
                </c:pt>
                <c:pt idx="83">
                  <c:v>1.0170962236277841</c:v>
                </c:pt>
                <c:pt idx="84">
                  <c:v>1.0313956657057211</c:v>
                </c:pt>
                <c:pt idx="85">
                  <c:v>1.0088636461425926</c:v>
                </c:pt>
                <c:pt idx="86">
                  <c:v>1.0189320597220428</c:v>
                </c:pt>
                <c:pt idx="87">
                  <c:v>1.0630423246274543</c:v>
                </c:pt>
                <c:pt idx="88">
                  <c:v>1.0976435322633848</c:v>
                </c:pt>
                <c:pt idx="89">
                  <c:v>1.0780875751186838</c:v>
                </c:pt>
                <c:pt idx="90">
                  <c:v>1.0436082784733876</c:v>
                </c:pt>
                <c:pt idx="91">
                  <c:v>1.0570328299126543</c:v>
                </c:pt>
                <c:pt idx="92">
                  <c:v>1.0948682644177674</c:v>
                </c:pt>
                <c:pt idx="93">
                  <c:v>1.1110967686416247</c:v>
                </c:pt>
                <c:pt idx="94">
                  <c:v>1.062160262754041</c:v>
                </c:pt>
                <c:pt idx="95">
                  <c:v>1.0529954247522337</c:v>
                </c:pt>
                <c:pt idx="96">
                  <c:v>0.98859056552357172</c:v>
                </c:pt>
                <c:pt idx="97">
                  <c:v>0.95422600863416662</c:v>
                </c:pt>
                <c:pt idx="98">
                  <c:v>0.9485392194828105</c:v>
                </c:pt>
                <c:pt idx="99">
                  <c:v>0.99363911478278311</c:v>
                </c:pt>
                <c:pt idx="100">
                  <c:v>1.0042453709679733</c:v>
                </c:pt>
                <c:pt idx="101">
                  <c:v>0.91791804712935465</c:v>
                </c:pt>
                <c:pt idx="102">
                  <c:v>0.9088679488834388</c:v>
                </c:pt>
                <c:pt idx="103">
                  <c:v>0.91994750656167967</c:v>
                </c:pt>
                <c:pt idx="104">
                  <c:v>0.8364241355076516</c:v>
                </c:pt>
                <c:pt idx="105">
                  <c:v>0.69471336574731435</c:v>
                </c:pt>
                <c:pt idx="106">
                  <c:v>0.64271474262438499</c:v>
                </c:pt>
                <c:pt idx="107">
                  <c:v>0.64774177817936684</c:v>
                </c:pt>
                <c:pt idx="108">
                  <c:v>0.59225793497124335</c:v>
                </c:pt>
                <c:pt idx="109">
                  <c:v>0.52715029473774788</c:v>
                </c:pt>
                <c:pt idx="110">
                  <c:v>0.57217130645554548</c:v>
                </c:pt>
                <c:pt idx="111">
                  <c:v>0.62591253962107185</c:v>
                </c:pt>
                <c:pt idx="112">
                  <c:v>0.65913687018630862</c:v>
                </c:pt>
                <c:pt idx="113">
                  <c:v>0.65926595241168617</c:v>
                </c:pt>
                <c:pt idx="114">
                  <c:v>0.70814508842132429</c:v>
                </c:pt>
                <c:pt idx="115">
                  <c:v>0.73191056036028279</c:v>
                </c:pt>
                <c:pt idx="116">
                  <c:v>0.75805688223398293</c:v>
                </c:pt>
                <c:pt idx="117">
                  <c:v>0.74307617285544225</c:v>
                </c:pt>
                <c:pt idx="118">
                  <c:v>0.78570199216901171</c:v>
                </c:pt>
                <c:pt idx="119">
                  <c:v>0.79966438621401814</c:v>
                </c:pt>
                <c:pt idx="120">
                  <c:v>0.77009738536781247</c:v>
                </c:pt>
                <c:pt idx="121">
                  <c:v>0.79205570615148513</c:v>
                </c:pt>
                <c:pt idx="122">
                  <c:v>0.83862570457381347</c:v>
                </c:pt>
                <c:pt idx="123">
                  <c:v>0.85100325574057334</c:v>
                </c:pt>
                <c:pt idx="124">
                  <c:v>0.78124148415874239</c:v>
                </c:pt>
                <c:pt idx="125">
                  <c:v>0.73914633621616965</c:v>
                </c:pt>
                <c:pt idx="126">
                  <c:v>0.78998321931070081</c:v>
                </c:pt>
                <c:pt idx="127">
                  <c:v>0.75249917530800436</c:v>
                </c:pt>
                <c:pt idx="128">
                  <c:v>0.81838130889376526</c:v>
                </c:pt>
                <c:pt idx="129">
                  <c:v>0.84854352222365637</c:v>
                </c:pt>
                <c:pt idx="130">
                  <c:v>0.84660011760824971</c:v>
                </c:pt>
                <c:pt idx="131">
                  <c:v>0.90188316624356379</c:v>
                </c:pt>
                <c:pt idx="132">
                  <c:v>0.92230684279219177</c:v>
                </c:pt>
                <c:pt idx="133">
                  <c:v>0.95178061758673604</c:v>
                </c:pt>
                <c:pt idx="134">
                  <c:v>0.95078381595743144</c:v>
                </c:pt>
                <c:pt idx="135">
                  <c:v>0.97787674081723375</c:v>
                </c:pt>
                <c:pt idx="136">
                  <c:v>0.96467449765500624</c:v>
                </c:pt>
                <c:pt idx="137">
                  <c:v>0.94706194512571173</c:v>
                </c:pt>
                <c:pt idx="138">
                  <c:v>0.9267243233940019</c:v>
                </c:pt>
                <c:pt idx="139">
                  <c:v>0.87409463161367129</c:v>
                </c:pt>
                <c:pt idx="140">
                  <c:v>0.81136784131491757</c:v>
                </c:pt>
                <c:pt idx="141">
                  <c:v>0.89877085036501569</c:v>
                </c:pt>
                <c:pt idx="142">
                  <c:v>0.89422428753782823</c:v>
                </c:pt>
                <c:pt idx="143">
                  <c:v>0.90185448130459089</c:v>
                </c:pt>
                <c:pt idx="144">
                  <c:v>0.94116001893205969</c:v>
                </c:pt>
                <c:pt idx="145">
                  <c:v>0.97936118640907588</c:v>
                </c:pt>
                <c:pt idx="146">
                  <c:v>1.0100468998752203</c:v>
                </c:pt>
                <c:pt idx="147">
                  <c:v>1.0024740759864033</c:v>
                </c:pt>
                <c:pt idx="148">
                  <c:v>0.93966840210547442</c:v>
                </c:pt>
                <c:pt idx="149">
                  <c:v>0.97683691177947019</c:v>
                </c:pt>
                <c:pt idx="150">
                  <c:v>0.98914275059879797</c:v>
                </c:pt>
                <c:pt idx="151">
                  <c:v>1.0086915365087559</c:v>
                </c:pt>
                <c:pt idx="152">
                  <c:v>1.0331382757483183</c:v>
                </c:pt>
                <c:pt idx="153">
                  <c:v>1.0126930854954606</c:v>
                </c:pt>
                <c:pt idx="154">
                  <c:v>1.0155759218622262</c:v>
                </c:pt>
                <c:pt idx="155">
                  <c:v>1.0227543278401674</c:v>
                </c:pt>
                <c:pt idx="156">
                  <c:v>1.0743298481132479</c:v>
                </c:pt>
                <c:pt idx="157">
                  <c:v>1.0862125840827273</c:v>
                </c:pt>
                <c:pt idx="158">
                  <c:v>1.1253029846679001</c:v>
                </c:pt>
                <c:pt idx="159">
                  <c:v>1.1456549488690961</c:v>
                </c:pt>
                <c:pt idx="160">
                  <c:v>1.1694419345122842</c:v>
                </c:pt>
                <c:pt idx="161">
                  <c:v>1.1519010943304218</c:v>
                </c:pt>
                <c:pt idx="162">
                  <c:v>1.2088765543651305</c:v>
                </c:pt>
                <c:pt idx="163">
                  <c:v>1.1710411198600175</c:v>
                </c:pt>
                <c:pt idx="164">
                  <c:v>1.2058789782424737</c:v>
                </c:pt>
                <c:pt idx="165">
                  <c:v>1.2596560675817161</c:v>
                </c:pt>
                <c:pt idx="166">
                  <c:v>1.2949887411614531</c:v>
                </c:pt>
                <c:pt idx="167">
                  <c:v>1.3255023449937609</c:v>
                </c:pt>
                <c:pt idx="168">
                  <c:v>1.278337134087747</c:v>
                </c:pt>
                <c:pt idx="169">
                  <c:v>1.3334552443239676</c:v>
                </c:pt>
                <c:pt idx="170">
                  <c:v>1.3426989659079498</c:v>
                </c:pt>
                <c:pt idx="171">
                  <c:v>1.351024769444803</c:v>
                </c:pt>
                <c:pt idx="172">
                  <c:v>1.3794372014973537</c:v>
                </c:pt>
                <c:pt idx="173">
                  <c:v>1.4057269480659178</c:v>
                </c:pt>
                <c:pt idx="174">
                  <c:v>1.3845287781650244</c:v>
                </c:pt>
                <c:pt idx="175">
                  <c:v>1.4366636547480742</c:v>
                </c:pt>
                <c:pt idx="176">
                  <c:v>1.4143754571662148</c:v>
                </c:pt>
                <c:pt idx="177">
                  <c:v>1.4471910273510891</c:v>
                </c:pt>
                <c:pt idx="178">
                  <c:v>1.4826958105646628</c:v>
                </c:pt>
                <c:pt idx="179">
                  <c:v>1.4764855212770533</c:v>
                </c:pt>
                <c:pt idx="180">
                  <c:v>1.4306541600332745</c:v>
                </c:pt>
                <c:pt idx="181">
                  <c:v>1.5091863517060367</c:v>
                </c:pt>
                <c:pt idx="182">
                  <c:v>1.4829324613111883</c:v>
                </c:pt>
                <c:pt idx="183">
                  <c:v>1.4955681769287037</c:v>
                </c:pt>
                <c:pt idx="184">
                  <c:v>1.5112588385468209</c:v>
                </c:pt>
                <c:pt idx="185">
                  <c:v>1.4795046111039398</c:v>
                </c:pt>
                <c:pt idx="186">
                  <c:v>1.5087130502129857</c:v>
                </c:pt>
                <c:pt idx="187">
                  <c:v>1.4142965735840396</c:v>
                </c:pt>
                <c:pt idx="188">
                  <c:v>1.3768985843982615</c:v>
                </c:pt>
                <c:pt idx="189">
                  <c:v>1.4911578675616368</c:v>
                </c:pt>
                <c:pt idx="190">
                  <c:v>1.4919108472096723</c:v>
                </c:pt>
                <c:pt idx="191">
                  <c:v>1.465757354101229</c:v>
                </c:pt>
                <c:pt idx="192">
                  <c:v>1.3913916498142649</c:v>
                </c:pt>
                <c:pt idx="193">
                  <c:v>1.3856474907849632</c:v>
                </c:pt>
                <c:pt idx="194">
                  <c:v>1.4770879049954819</c:v>
                </c:pt>
                <c:pt idx="195">
                  <c:v>1.4810751115127003</c:v>
                </c:pt>
                <c:pt idx="196">
                  <c:v>1.5037792407096653</c:v>
                </c:pt>
                <c:pt idx="197">
                  <c:v>1.5051417753108729</c:v>
                </c:pt>
                <c:pt idx="198">
                  <c:v>1.5587395837815352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2-413C-A373-FF6FBBF50203}"/>
            </c:ext>
          </c:extLst>
        </c:ser>
        <c:ser>
          <c:idx val="1"/>
          <c:order val="1"/>
          <c:tx>
            <c:strRef>
              <c:f>'Q6-Dados'!$K$4:$M$4</c:f>
              <c:strCache>
                <c:ptCount val="1"/>
                <c:pt idx="0">
                  <c:v>PURE BOND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'Q6-Dados'!$B$7:$B$205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'Q6-Dados'!$M$7:$M$205</c:f>
              <c:numCache>
                <c:formatCode>General</c:formatCode>
                <c:ptCount val="199"/>
                <c:pt idx="0">
                  <c:v>1</c:v>
                </c:pt>
                <c:pt idx="1">
                  <c:v>1.0076042091407889</c:v>
                </c:pt>
                <c:pt idx="2">
                  <c:v>1.020709487735262</c:v>
                </c:pt>
                <c:pt idx="3">
                  <c:v>1.0199225987366856</c:v>
                </c:pt>
                <c:pt idx="4">
                  <c:v>1.0248299246732622</c:v>
                </c:pt>
                <c:pt idx="5">
                  <c:v>1.0390511549384438</c:v>
                </c:pt>
                <c:pt idx="6">
                  <c:v>1.0451030466911317</c:v>
                </c:pt>
                <c:pt idx="7">
                  <c:v>1.056026496698643</c:v>
                </c:pt>
                <c:pt idx="8">
                  <c:v>1.0624932935596711</c:v>
                </c:pt>
                <c:pt idx="9">
                  <c:v>1.067894213504446</c:v>
                </c:pt>
                <c:pt idx="10">
                  <c:v>1.0826948802140339</c:v>
                </c:pt>
                <c:pt idx="11">
                  <c:v>1.1028535456502924</c:v>
                </c:pt>
                <c:pt idx="12">
                  <c:v>1.1170175476246682</c:v>
                </c:pt>
                <c:pt idx="13">
                  <c:v>1.1263529125623253</c:v>
                </c:pt>
                <c:pt idx="14">
                  <c:v>1.1351875299554335</c:v>
                </c:pt>
                <c:pt idx="15">
                  <c:v>1.1306879555908464</c:v>
                </c:pt>
                <c:pt idx="16">
                  <c:v>1.1352805259279926</c:v>
                </c:pt>
                <c:pt idx="17">
                  <c:v>1.1382063222954266</c:v>
                </c:pt>
                <c:pt idx="18">
                  <c:v>1.1587655857673242</c:v>
                </c:pt>
                <c:pt idx="19">
                  <c:v>1.1689522215307138</c:v>
                </c:pt>
                <c:pt idx="20">
                  <c:v>1.1925445844153058</c:v>
                </c:pt>
                <c:pt idx="21">
                  <c:v>1.2117017547624669</c:v>
                </c:pt>
                <c:pt idx="22">
                  <c:v>1.1976379022970007</c:v>
                </c:pt>
                <c:pt idx="23">
                  <c:v>1.1925946591697607</c:v>
                </c:pt>
                <c:pt idx="24">
                  <c:v>1.1963073445357713</c:v>
                </c:pt>
                <c:pt idx="25">
                  <c:v>1.2054281033829075</c:v>
                </c:pt>
                <c:pt idx="26">
                  <c:v>1.1875657231152221</c:v>
                </c:pt>
                <c:pt idx="27">
                  <c:v>1.2081750613415743</c:v>
                </c:pt>
                <c:pt idx="28">
                  <c:v>1.2169452969075263</c:v>
                </c:pt>
                <c:pt idx="29">
                  <c:v>1.231939109098583</c:v>
                </c:pt>
                <c:pt idx="30">
                  <c:v>1.2561109084275812</c:v>
                </c:pt>
                <c:pt idx="31">
                  <c:v>1.2698170840755127</c:v>
                </c:pt>
                <c:pt idx="32">
                  <c:v>1.2953766694565458</c:v>
                </c:pt>
                <c:pt idx="33">
                  <c:v>1.2926726327159832</c:v>
                </c:pt>
                <c:pt idx="34">
                  <c:v>1.2793098268128851</c:v>
                </c:pt>
                <c:pt idx="35">
                  <c:v>1.3044545070855778</c:v>
                </c:pt>
                <c:pt idx="36">
                  <c:v>1.3008133570830742</c:v>
                </c:pt>
                <c:pt idx="37">
                  <c:v>1.3163150703550299</c:v>
                </c:pt>
                <c:pt idx="38">
                  <c:v>1.3168015108268774</c:v>
                </c:pt>
                <c:pt idx="39">
                  <c:v>1.3194840869583879</c:v>
                </c:pt>
                <c:pt idx="40">
                  <c:v>1.3410591525920839</c:v>
                </c:pt>
                <c:pt idx="41">
                  <c:v>1.3400505039666359</c:v>
                </c:pt>
                <c:pt idx="42">
                  <c:v>1.3141046276226653</c:v>
                </c:pt>
                <c:pt idx="43">
                  <c:v>1.3137397972687799</c:v>
                </c:pt>
                <c:pt idx="44">
                  <c:v>1.3372320106444622</c:v>
                </c:pt>
                <c:pt idx="45">
                  <c:v>1.3248134715396558</c:v>
                </c:pt>
                <c:pt idx="46">
                  <c:v>1.3237905158415064</c:v>
                </c:pt>
                <c:pt idx="47">
                  <c:v>1.3350001073030453</c:v>
                </c:pt>
                <c:pt idx="48">
                  <c:v>1.3410376919830318</c:v>
                </c:pt>
                <c:pt idx="49">
                  <c:v>1.353041325979498</c:v>
                </c:pt>
                <c:pt idx="50">
                  <c:v>1.3625769899349744</c:v>
                </c:pt>
                <c:pt idx="51">
                  <c:v>1.3322245351989757</c:v>
                </c:pt>
                <c:pt idx="52">
                  <c:v>1.3293988883404511</c:v>
                </c:pt>
                <c:pt idx="53">
                  <c:v>1.3338340808778821</c:v>
                </c:pt>
                <c:pt idx="54">
                  <c:v>1.3408731606469659</c:v>
                </c:pt>
                <c:pt idx="55">
                  <c:v>1.358885765178016</c:v>
                </c:pt>
                <c:pt idx="56">
                  <c:v>1.358642544942092</c:v>
                </c:pt>
                <c:pt idx="57">
                  <c:v>1.3660750692104642</c:v>
                </c:pt>
                <c:pt idx="58">
                  <c:v>1.3525334248985987</c:v>
                </c:pt>
                <c:pt idx="59">
                  <c:v>1.3597298824673978</c:v>
                </c:pt>
                <c:pt idx="60">
                  <c:v>1.3612535857100958</c:v>
                </c:pt>
                <c:pt idx="61">
                  <c:v>1.3517894571181264</c:v>
                </c:pt>
                <c:pt idx="62">
                  <c:v>1.350208525584623</c:v>
                </c:pt>
                <c:pt idx="63">
                  <c:v>1.3655242469114608</c:v>
                </c:pt>
                <c:pt idx="64">
                  <c:v>1.3767338383729999</c:v>
                </c:pt>
                <c:pt idx="65">
                  <c:v>1.3815696289460695</c:v>
                </c:pt>
                <c:pt idx="66">
                  <c:v>1.3679779098797491</c:v>
                </c:pt>
                <c:pt idx="67">
                  <c:v>1.3840375989870592</c:v>
                </c:pt>
                <c:pt idx="68">
                  <c:v>1.3728637752072737</c:v>
                </c:pt>
                <c:pt idx="69">
                  <c:v>1.3669907218633532</c:v>
                </c:pt>
                <c:pt idx="70">
                  <c:v>1.3732071449521071</c:v>
                </c:pt>
                <c:pt idx="71">
                  <c:v>1.3804393702026598</c:v>
                </c:pt>
                <c:pt idx="72">
                  <c:v>1.3797740913220451</c:v>
                </c:pt>
                <c:pt idx="73">
                  <c:v>1.3791660407322359</c:v>
                </c:pt>
                <c:pt idx="74">
                  <c:v>1.3748238441673641</c:v>
                </c:pt>
                <c:pt idx="75">
                  <c:v>1.3754533553662254</c:v>
                </c:pt>
                <c:pt idx="76">
                  <c:v>1.3760685594923852</c:v>
                </c:pt>
                <c:pt idx="77">
                  <c:v>1.3789872023234688</c:v>
                </c:pt>
                <c:pt idx="78">
                  <c:v>1.3934874205063275</c:v>
                </c:pt>
                <c:pt idx="79">
                  <c:v>1.4087745276877626</c:v>
                </c:pt>
                <c:pt idx="80">
                  <c:v>1.4188252462604889</c:v>
                </c:pt>
                <c:pt idx="81">
                  <c:v>1.425363578485024</c:v>
                </c:pt>
                <c:pt idx="82">
                  <c:v>1.4364944810467055</c:v>
                </c:pt>
                <c:pt idx="83">
                  <c:v>1.4298989205313648</c:v>
                </c:pt>
                <c:pt idx="84">
                  <c:v>1.4308431873296565</c:v>
                </c:pt>
                <c:pt idx="85">
                  <c:v>1.4481976665164424</c:v>
                </c:pt>
                <c:pt idx="86">
                  <c:v>1.4525112489359115</c:v>
                </c:pt>
                <c:pt idx="87">
                  <c:v>1.4592856478600198</c:v>
                </c:pt>
                <c:pt idx="88">
                  <c:v>1.4501219677947794</c:v>
                </c:pt>
                <c:pt idx="89">
                  <c:v>1.452661473199276</c:v>
                </c:pt>
                <c:pt idx="90">
                  <c:v>1.474522680287</c:v>
                </c:pt>
                <c:pt idx="91">
                  <c:v>1.4954253135037305</c:v>
                </c:pt>
                <c:pt idx="92">
                  <c:v>1.5025216215636199</c:v>
                </c:pt>
                <c:pt idx="93">
                  <c:v>1.5129085563448292</c:v>
                </c:pt>
                <c:pt idx="94">
                  <c:v>1.5557153178673877</c:v>
                </c:pt>
                <c:pt idx="95">
                  <c:v>1.5581618272993256</c:v>
                </c:pt>
                <c:pt idx="96">
                  <c:v>1.6001673927506064</c:v>
                </c:pt>
                <c:pt idx="97">
                  <c:v>1.6191457246890002</c:v>
                </c:pt>
                <c:pt idx="98">
                  <c:v>1.6298974898240945</c:v>
                </c:pt>
                <c:pt idx="99">
                  <c:v>1.6031861850905995</c:v>
                </c:pt>
                <c:pt idx="100">
                  <c:v>1.5852951906775117</c:v>
                </c:pt>
                <c:pt idx="101">
                  <c:v>1.5959611133763978</c:v>
                </c:pt>
                <c:pt idx="102">
                  <c:v>1.6056326945225372</c:v>
                </c:pt>
                <c:pt idx="103">
                  <c:v>1.6198825389331215</c:v>
                </c:pt>
                <c:pt idx="104">
                  <c:v>1.6320650113383552</c:v>
                </c:pt>
                <c:pt idx="105">
                  <c:v>1.6414218368850642</c:v>
                </c:pt>
                <c:pt idx="106">
                  <c:v>1.7044087244529333</c:v>
                </c:pt>
                <c:pt idx="107">
                  <c:v>1.7385096322366962</c:v>
                </c:pt>
                <c:pt idx="108">
                  <c:v>1.7113762688585104</c:v>
                </c:pt>
                <c:pt idx="109">
                  <c:v>1.7064689429219335</c:v>
                </c:pt>
                <c:pt idx="110">
                  <c:v>1.7342103568899285</c:v>
                </c:pt>
                <c:pt idx="111">
                  <c:v>1.713801317681396</c:v>
                </c:pt>
                <c:pt idx="112">
                  <c:v>1.7022769706204262</c:v>
                </c:pt>
                <c:pt idx="113">
                  <c:v>1.6956027212052278</c:v>
                </c:pt>
                <c:pt idx="114">
                  <c:v>1.7033285404639786</c:v>
                </c:pt>
                <c:pt idx="115">
                  <c:v>1.7151891037334308</c:v>
                </c:pt>
                <c:pt idx="116">
                  <c:v>1.7252112081607545</c:v>
                </c:pt>
                <c:pt idx="117">
                  <c:v>1.7289596612085185</c:v>
                </c:pt>
                <c:pt idx="118">
                  <c:v>1.7519868947214057</c:v>
                </c:pt>
                <c:pt idx="119">
                  <c:v>1.7146883561888822</c:v>
                </c:pt>
                <c:pt idx="120">
                  <c:v>1.7402050203518109</c:v>
                </c:pt>
                <c:pt idx="121">
                  <c:v>1.7446402128892418</c:v>
                </c:pt>
                <c:pt idx="122">
                  <c:v>1.734789793334335</c:v>
                </c:pt>
                <c:pt idx="123">
                  <c:v>1.7484530477641624</c:v>
                </c:pt>
                <c:pt idx="124">
                  <c:v>1.7721384066213135</c:v>
                </c:pt>
                <c:pt idx="125">
                  <c:v>1.7982917355194541</c:v>
                </c:pt>
                <c:pt idx="126">
                  <c:v>1.8109105736420801</c:v>
                </c:pt>
                <c:pt idx="127">
                  <c:v>1.8342811768998004</c:v>
                </c:pt>
                <c:pt idx="128">
                  <c:v>1.8393816483178462</c:v>
                </c:pt>
                <c:pt idx="129">
                  <c:v>1.8455122289703916</c:v>
                </c:pt>
                <c:pt idx="130">
                  <c:v>1.8342954839725019</c:v>
                </c:pt>
                <c:pt idx="131">
                  <c:v>1.8073409590030833</c:v>
                </c:pt>
                <c:pt idx="132">
                  <c:v>1.8141725862179969</c:v>
                </c:pt>
                <c:pt idx="133">
                  <c:v>1.8094655592992397</c:v>
                </c:pt>
                <c:pt idx="134">
                  <c:v>1.806318003304934</c:v>
                </c:pt>
                <c:pt idx="135">
                  <c:v>1.8285726548919459</c:v>
                </c:pt>
                <c:pt idx="136">
                  <c:v>1.8511992903691941</c:v>
                </c:pt>
                <c:pt idx="137">
                  <c:v>1.850212102352798</c:v>
                </c:pt>
                <c:pt idx="138">
                  <c:v>1.8787404053193695</c:v>
                </c:pt>
                <c:pt idx="139">
                  <c:v>1.9123834867766882</c:v>
                </c:pt>
                <c:pt idx="140">
                  <c:v>1.9200878454263866</c:v>
                </c:pt>
                <c:pt idx="141">
                  <c:v>1.9183781502385706</c:v>
                </c:pt>
                <c:pt idx="142">
                  <c:v>1.9222124457225431</c:v>
                </c:pt>
                <c:pt idx="143">
                  <c:v>1.9338727099741759</c:v>
                </c:pt>
                <c:pt idx="144">
                  <c:v>1.9445815538911659</c:v>
                </c:pt>
                <c:pt idx="145">
                  <c:v>1.9356324799164468</c:v>
                </c:pt>
                <c:pt idx="146">
                  <c:v>1.9243298924823489</c:v>
                </c:pt>
                <c:pt idx="147">
                  <c:v>1.9444670973095552</c:v>
                </c:pt>
                <c:pt idx="148">
                  <c:v>1.9616141239421709</c:v>
                </c:pt>
                <c:pt idx="149">
                  <c:v>1.9576725254129381</c:v>
                </c:pt>
                <c:pt idx="150">
                  <c:v>1.9709781030252305</c:v>
                </c:pt>
                <c:pt idx="151">
                  <c:v>1.9712213232611544</c:v>
                </c:pt>
                <c:pt idx="152">
                  <c:v>1.9701411392721995</c:v>
                </c:pt>
                <c:pt idx="153">
                  <c:v>1.9657989427073275</c:v>
                </c:pt>
                <c:pt idx="154">
                  <c:v>1.9745047964461231</c:v>
                </c:pt>
                <c:pt idx="155">
                  <c:v>1.9696546988003518</c:v>
                </c:pt>
                <c:pt idx="156">
                  <c:v>1.9608343884799453</c:v>
                </c:pt>
                <c:pt idx="157">
                  <c:v>1.9709995636342827</c:v>
                </c:pt>
                <c:pt idx="158">
                  <c:v>1.9738037498837553</c:v>
                </c:pt>
                <c:pt idx="159">
                  <c:v>1.983775779556624</c:v>
                </c:pt>
                <c:pt idx="160">
                  <c:v>1.9613780572425978</c:v>
                </c:pt>
                <c:pt idx="161">
                  <c:v>1.9401678219627876</c:v>
                </c:pt>
                <c:pt idx="162">
                  <c:v>1.9435657517293674</c:v>
                </c:pt>
                <c:pt idx="163">
                  <c:v>1.9305677761801545</c:v>
                </c:pt>
                <c:pt idx="164">
                  <c:v>1.950104083953903</c:v>
                </c:pt>
                <c:pt idx="165">
                  <c:v>1.9569285576324655</c:v>
                </c:pt>
                <c:pt idx="166">
                  <c:v>1.9558483736435108</c:v>
                </c:pt>
                <c:pt idx="167">
                  <c:v>1.9380789893483843</c:v>
                </c:pt>
                <c:pt idx="168">
                  <c:v>1.9589959296378168</c:v>
                </c:pt>
                <c:pt idx="169">
                  <c:v>1.9625440836677612</c:v>
                </c:pt>
                <c:pt idx="170">
                  <c:v>1.9537953087108613</c:v>
                </c:pt>
                <c:pt idx="171">
                  <c:v>1.9611491440793758</c:v>
                </c:pt>
                <c:pt idx="172">
                  <c:v>1.9746979419275921</c:v>
                </c:pt>
                <c:pt idx="173">
                  <c:v>1.9725661880950851</c:v>
                </c:pt>
                <c:pt idx="174">
                  <c:v>1.9680451531214458</c:v>
                </c:pt>
                <c:pt idx="175">
                  <c:v>1.9808785973345924</c:v>
                </c:pt>
                <c:pt idx="176">
                  <c:v>1.9748767803363594</c:v>
                </c:pt>
                <c:pt idx="177">
                  <c:v>1.9885543418388882</c:v>
                </c:pt>
                <c:pt idx="178">
                  <c:v>2.0013234042248786</c:v>
                </c:pt>
                <c:pt idx="179">
                  <c:v>1.9942843244557948</c:v>
                </c:pt>
                <c:pt idx="180">
                  <c:v>2.0308460487441966</c:v>
                </c:pt>
                <c:pt idx="181">
                  <c:v>2.0099004943093619</c:v>
                </c:pt>
                <c:pt idx="182">
                  <c:v>2.0214534555157346</c:v>
                </c:pt>
                <c:pt idx="183">
                  <c:v>2.0198939845912829</c:v>
                </c:pt>
                <c:pt idx="184">
                  <c:v>2.0187064975570674</c:v>
                </c:pt>
                <c:pt idx="185">
                  <c:v>2.0106444620898341</c:v>
                </c:pt>
                <c:pt idx="186">
                  <c:v>2.0219828172056857</c:v>
                </c:pt>
                <c:pt idx="187">
                  <c:v>2.0209956291892897</c:v>
                </c:pt>
                <c:pt idx="188">
                  <c:v>2.0388723165296767</c:v>
                </c:pt>
                <c:pt idx="189">
                  <c:v>2.0311178831255234</c:v>
                </c:pt>
                <c:pt idx="190">
                  <c:v>2.0243363306650641</c:v>
                </c:pt>
                <c:pt idx="191">
                  <c:v>2.0203732715267795</c:v>
                </c:pt>
                <c:pt idx="192">
                  <c:v>2.0528717871679869</c:v>
                </c:pt>
                <c:pt idx="193">
                  <c:v>2.0637809301027965</c:v>
                </c:pt>
                <c:pt idx="194">
                  <c:v>2.0680515913041617</c:v>
                </c:pt>
                <c:pt idx="195">
                  <c:v>2.0650757201822718</c:v>
                </c:pt>
                <c:pt idx="196">
                  <c:v>2.062450372341567</c:v>
                </c:pt>
                <c:pt idx="197">
                  <c:v>2.0943050697112118</c:v>
                </c:pt>
                <c:pt idx="198">
                  <c:v>2.0942192272750035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42-413C-A373-FF6FBBF50203}"/>
            </c:ext>
          </c:extLst>
        </c:ser>
        <c:ser>
          <c:idx val="2"/>
          <c:order val="2"/>
          <c:tx>
            <c:strRef>
              <c:f>'Q6-Dados'!$O$4:$U$4</c:f>
              <c:strCache>
                <c:ptCount val="1"/>
                <c:pt idx="0">
                  <c:v>BUY AND HOLD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'Q6-Dados'!$B$7:$B$205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'Q6-Dados'!$U$7:$U$205</c:f>
              <c:numCache>
                <c:formatCode>General</c:formatCode>
                <c:ptCount val="199"/>
                <c:pt idx="0">
                  <c:v>1</c:v>
                </c:pt>
                <c:pt idx="1">
                  <c:v>0.99097679832435903</c:v>
                </c:pt>
                <c:pt idx="2">
                  <c:v>1.0530839327818118</c:v>
                </c:pt>
                <c:pt idx="3">
                  <c:v>1.0329120281784658</c:v>
                </c:pt>
                <c:pt idx="4">
                  <c:v>1.0211793344405367</c:v>
                </c:pt>
                <c:pt idx="5">
                  <c:v>1.0414971454227335</c:v>
                </c:pt>
                <c:pt idx="6">
                  <c:v>1.0336902871330595</c:v>
                </c:pt>
                <c:pt idx="7">
                  <c:v>1.0754289713828693</c:v>
                </c:pt>
                <c:pt idx="8">
                  <c:v>1.0430903426809572</c:v>
                </c:pt>
                <c:pt idx="9">
                  <c:v>1.0421914619174188</c:v>
                </c:pt>
                <c:pt idx="10">
                  <c:v>0.99886685961971267</c:v>
                </c:pt>
                <c:pt idx="11">
                  <c:v>1.0092236866650908</c:v>
                </c:pt>
                <c:pt idx="12">
                  <c:v>1.034565721343228</c:v>
                </c:pt>
                <c:pt idx="13">
                  <c:v>0.9840552134737921</c:v>
                </c:pt>
                <c:pt idx="14">
                  <c:v>0.95333494055667534</c:v>
                </c:pt>
                <c:pt idx="15">
                  <c:v>0.98988543997051526</c:v>
                </c:pt>
                <c:pt idx="16">
                  <c:v>0.99445901128337799</c:v>
                </c:pt>
                <c:pt idx="17">
                  <c:v>0.98211872357416652</c:v>
                </c:pt>
                <c:pt idx="18">
                  <c:v>0.98466711378715854</c:v>
                </c:pt>
                <c:pt idx="19">
                  <c:v>0.95533098542395445</c:v>
                </c:pt>
                <c:pt idx="20">
                  <c:v>0.92490733938119907</c:v>
                </c:pt>
                <c:pt idx="21">
                  <c:v>0.94067657127377458</c:v>
                </c:pt>
                <c:pt idx="22">
                  <c:v>0.96933096660702356</c:v>
                </c:pt>
                <c:pt idx="23">
                  <c:v>0.97102693470615553</c:v>
                </c:pt>
                <c:pt idx="24">
                  <c:v>0.964818708220057</c:v>
                </c:pt>
                <c:pt idx="25">
                  <c:v>0.95836847899353983</c:v>
                </c:pt>
                <c:pt idx="26">
                  <c:v>0.96871847116597176</c:v>
                </c:pt>
                <c:pt idx="27">
                  <c:v>0.94664079171532256</c:v>
                </c:pt>
                <c:pt idx="28">
                  <c:v>0.94594080539439473</c:v>
                </c:pt>
                <c:pt idx="29">
                  <c:v>0.91866523530932676</c:v>
                </c:pt>
                <c:pt idx="30">
                  <c:v>0.89469082436668668</c:v>
                </c:pt>
                <c:pt idx="31">
                  <c:v>0.90208801430229313</c:v>
                </c:pt>
                <c:pt idx="32">
                  <c:v>0.86894452346869033</c:v>
                </c:pt>
                <c:pt idx="33">
                  <c:v>0.89818862625450135</c:v>
                </c:pt>
                <c:pt idx="34">
                  <c:v>0.91459385886938183</c:v>
                </c:pt>
                <c:pt idx="35">
                  <c:v>0.90034554793986343</c:v>
                </c:pt>
                <c:pt idx="36">
                  <c:v>0.88851087701850562</c:v>
                </c:pt>
                <c:pt idx="37">
                  <c:v>0.88845107439647608</c:v>
                </c:pt>
                <c:pt idx="38">
                  <c:v>0.89167047739989602</c:v>
                </c:pt>
                <c:pt idx="39">
                  <c:v>0.92232054842734634</c:v>
                </c:pt>
                <c:pt idx="40">
                  <c:v>0.95103146620872803</c:v>
                </c:pt>
                <c:pt idx="41">
                  <c:v>0.95532229702144633</c:v>
                </c:pt>
                <c:pt idx="42">
                  <c:v>0.95174657976125576</c:v>
                </c:pt>
                <c:pt idx="43">
                  <c:v>0.95921649891697791</c:v>
                </c:pt>
                <c:pt idx="44">
                  <c:v>0.9634328842887645</c:v>
                </c:pt>
                <c:pt idx="45">
                  <c:v>0.98201867203740179</c:v>
                </c:pt>
                <c:pt idx="46">
                  <c:v>0.9848322426517353</c:v>
                </c:pt>
                <c:pt idx="47">
                  <c:v>1.012430403060627</c:v>
                </c:pt>
                <c:pt idx="48">
                  <c:v>1.0231110020976317</c:v>
                </c:pt>
                <c:pt idx="49">
                  <c:v>1.033854540804432</c:v>
                </c:pt>
                <c:pt idx="50">
                  <c:v>1.0296097727822167</c:v>
                </c:pt>
                <c:pt idx="51">
                  <c:v>1.0093323079481844</c:v>
                </c:pt>
                <c:pt idx="52">
                  <c:v>1.0139591164566142</c:v>
                </c:pt>
                <c:pt idx="53">
                  <c:v>1.0244075190169588</c:v>
                </c:pt>
                <c:pt idx="54">
                  <c:v>1.010390828735358</c:v>
                </c:pt>
                <c:pt idx="55">
                  <c:v>1.0186801612409495</c:v>
                </c:pt>
                <c:pt idx="56">
                  <c:v>1.0230319071812599</c:v>
                </c:pt>
                <c:pt idx="57">
                  <c:v>1.0327257980899343</c:v>
                </c:pt>
                <c:pt idx="58">
                  <c:v>1.0460776959350859</c:v>
                </c:pt>
                <c:pt idx="59">
                  <c:v>1.0653497215855565</c:v>
                </c:pt>
                <c:pt idx="60">
                  <c:v>1.0527713021898943</c:v>
                </c:pt>
                <c:pt idx="61">
                  <c:v>1.0585936710620434</c:v>
                </c:pt>
                <c:pt idx="62">
                  <c:v>1.0480606917621826</c:v>
                </c:pt>
                <c:pt idx="63">
                  <c:v>1.0439722735247063</c:v>
                </c:pt>
                <c:pt idx="64">
                  <c:v>1.0633651071404309</c:v>
                </c:pt>
                <c:pt idx="65">
                  <c:v>1.065226276775278</c:v>
                </c:pt>
                <c:pt idx="66">
                  <c:v>1.0782268336735124</c:v>
                </c:pt>
                <c:pt idx="67">
                  <c:v>1.0786914132448389</c:v>
                </c:pt>
                <c:pt idx="68">
                  <c:v>1.0778706079702638</c:v>
                </c:pt>
                <c:pt idx="69">
                  <c:v>1.0661414115885923</c:v>
                </c:pt>
                <c:pt idx="70">
                  <c:v>1.0869017211967114</c:v>
                </c:pt>
                <c:pt idx="71">
                  <c:v>1.0892825851362682</c:v>
                </c:pt>
                <c:pt idx="72">
                  <c:v>1.102694886733198</c:v>
                </c:pt>
                <c:pt idx="73">
                  <c:v>1.1027012254663378</c:v>
                </c:pt>
                <c:pt idx="74">
                  <c:v>1.107061330619056</c:v>
                </c:pt>
                <c:pt idx="75">
                  <c:v>1.1141028601534604</c:v>
                </c:pt>
                <c:pt idx="76">
                  <c:v>1.0969142358962611</c:v>
                </c:pt>
                <c:pt idx="77">
                  <c:v>1.0981290231779997</c:v>
                </c:pt>
                <c:pt idx="78">
                  <c:v>1.1067086810376068</c:v>
                </c:pt>
                <c:pt idx="79">
                  <c:v>1.1245097680476965</c:v>
                </c:pt>
                <c:pt idx="80">
                  <c:v>1.142311734406265</c:v>
                </c:pt>
                <c:pt idx="81">
                  <c:v>1.1630373035165515</c:v>
                </c:pt>
                <c:pt idx="82">
                  <c:v>1.1772525835206142</c:v>
                </c:pt>
                <c:pt idx="83">
                  <c:v>1.1822173023892164</c:v>
                </c:pt>
                <c:pt idx="84">
                  <c:v>1.1911746743552953</c:v>
                </c:pt>
                <c:pt idx="85">
                  <c:v>1.1845972542921326</c:v>
                </c:pt>
                <c:pt idx="86">
                  <c:v>1.1923637354075902</c:v>
                </c:pt>
                <c:pt idx="87">
                  <c:v>1.2215396539204804</c:v>
                </c:pt>
                <c:pt idx="88">
                  <c:v>1.2386349064759428</c:v>
                </c:pt>
                <c:pt idx="89">
                  <c:v>1.2279171343509208</c:v>
                </c:pt>
                <c:pt idx="90">
                  <c:v>1.2159740391988323</c:v>
                </c:pt>
                <c:pt idx="91">
                  <c:v>1.2323898233490849</c:v>
                </c:pt>
                <c:pt idx="92">
                  <c:v>1.2579296072761084</c:v>
                </c:pt>
                <c:pt idx="93">
                  <c:v>1.2718214837229065</c:v>
                </c:pt>
                <c:pt idx="94">
                  <c:v>1.2595822847993796</c:v>
                </c:pt>
                <c:pt idx="95">
                  <c:v>1.2550619857710705</c:v>
                </c:pt>
                <c:pt idx="96">
                  <c:v>1.2332212964143856</c:v>
                </c:pt>
                <c:pt idx="97">
                  <c:v>1.2201938950561</c:v>
                </c:pt>
                <c:pt idx="98">
                  <c:v>1.2210825276193242</c:v>
                </c:pt>
                <c:pt idx="99">
                  <c:v>1.2374579429059098</c:v>
                </c:pt>
                <c:pt idx="100">
                  <c:v>1.2366652988517886</c:v>
                </c:pt>
                <c:pt idx="101">
                  <c:v>1.189135273628172</c:v>
                </c:pt>
                <c:pt idx="102">
                  <c:v>1.187573847139078</c:v>
                </c:pt>
                <c:pt idx="103">
                  <c:v>1.1999215195102564</c:v>
                </c:pt>
                <c:pt idx="104">
                  <c:v>1.1546804858399331</c:v>
                </c:pt>
                <c:pt idx="105">
                  <c:v>1.0733967542024143</c:v>
                </c:pt>
                <c:pt idx="106">
                  <c:v>1.0673923353558044</c:v>
                </c:pt>
                <c:pt idx="107">
                  <c:v>1.0840489198022984</c:v>
                </c:pt>
                <c:pt idx="108">
                  <c:v>1.0399052685261503</c:v>
                </c:pt>
                <c:pt idx="109">
                  <c:v>0.9988777540114222</c:v>
                </c:pt>
                <c:pt idx="110">
                  <c:v>1.0369869266292988</c:v>
                </c:pt>
                <c:pt idx="111">
                  <c:v>1.0610680508452015</c:v>
                </c:pt>
                <c:pt idx="112">
                  <c:v>1.0763929103599557</c:v>
                </c:pt>
                <c:pt idx="113">
                  <c:v>1.0738006599291028</c:v>
                </c:pt>
                <c:pt idx="114">
                  <c:v>1.1062184692383861</c:v>
                </c:pt>
                <c:pt idx="115">
                  <c:v>1.125221977709542</c:v>
                </c:pt>
                <c:pt idx="116">
                  <c:v>1.1449186126046915</c:v>
                </c:pt>
                <c:pt idx="117">
                  <c:v>1.1374295681966728</c:v>
                </c:pt>
                <c:pt idx="118">
                  <c:v>1.1722159531899692</c:v>
                </c:pt>
                <c:pt idx="119">
                  <c:v>1.1656739742039637</c:v>
                </c:pt>
                <c:pt idx="120">
                  <c:v>1.1581404393614119</c:v>
                </c:pt>
                <c:pt idx="121">
                  <c:v>1.1730895088465878</c:v>
                </c:pt>
                <c:pt idx="122">
                  <c:v>1.1970913400780221</c:v>
                </c:pt>
                <c:pt idx="123">
                  <c:v>1.2099831725500088</c:v>
                </c:pt>
                <c:pt idx="124">
                  <c:v>1.1776002531437708</c:v>
                </c:pt>
                <c:pt idx="125">
                  <c:v>1.1628044959374835</c:v>
                </c:pt>
                <c:pt idx="126">
                  <c:v>1.1983541610432524</c:v>
                </c:pt>
                <c:pt idx="127">
                  <c:v>1.1852119759447228</c:v>
                </c:pt>
                <c:pt idx="128">
                  <c:v>1.2267814446633976</c:v>
                </c:pt>
                <c:pt idx="129">
                  <c:v>1.2473310049223505</c:v>
                </c:pt>
                <c:pt idx="130">
                  <c:v>1.2416782641539506</c:v>
                </c:pt>
                <c:pt idx="131">
                  <c:v>1.2640662833473715</c:v>
                </c:pt>
                <c:pt idx="132">
                  <c:v>1.2790531401625138</c:v>
                </c:pt>
                <c:pt idx="133">
                  <c:v>1.2948545942717375</c:v>
                </c:pt>
                <c:pt idx="134">
                  <c:v>1.2929974908964326</c:v>
                </c:pt>
                <c:pt idx="135">
                  <c:v>1.3181551064471186</c:v>
                </c:pt>
                <c:pt idx="136">
                  <c:v>1.3192844147406815</c:v>
                </c:pt>
                <c:pt idx="137">
                  <c:v>1.3083220080165461</c:v>
                </c:pt>
                <c:pt idx="138">
                  <c:v>1.3075307561641489</c:v>
                </c:pt>
                <c:pt idx="139">
                  <c:v>1.2894101736788781</c:v>
                </c:pt>
                <c:pt idx="140">
                  <c:v>1.2548558429595051</c:v>
                </c:pt>
                <c:pt idx="141">
                  <c:v>1.3066137703144378</c:v>
                </c:pt>
                <c:pt idx="142">
                  <c:v>1.3054195508117141</c:v>
                </c:pt>
                <c:pt idx="143">
                  <c:v>1.3146617727724248</c:v>
                </c:pt>
                <c:pt idx="144">
                  <c:v>1.3425286329157022</c:v>
                </c:pt>
                <c:pt idx="145">
                  <c:v>1.3618697038120242</c:v>
                </c:pt>
                <c:pt idx="146">
                  <c:v>1.3757600969180719</c:v>
                </c:pt>
                <c:pt idx="147">
                  <c:v>1.3792712845156641</c:v>
                </c:pt>
                <c:pt idx="148">
                  <c:v>1.3484466908401531</c:v>
                </c:pt>
                <c:pt idx="149">
                  <c:v>1.3691711572328575</c:v>
                </c:pt>
                <c:pt idx="150">
                  <c:v>1.3818768915693709</c:v>
                </c:pt>
                <c:pt idx="151">
                  <c:v>1.3937034512097153</c:v>
                </c:pt>
                <c:pt idx="152">
                  <c:v>1.4079394211578706</c:v>
                </c:pt>
                <c:pt idx="153">
                  <c:v>1.3939354283802072</c:v>
                </c:pt>
                <c:pt idx="154">
                  <c:v>1.3991474716957848</c:v>
                </c:pt>
                <c:pt idx="155">
                  <c:v>1.4015144762242413</c:v>
                </c:pt>
                <c:pt idx="156">
                  <c:v>1.428931664259927</c:v>
                </c:pt>
                <c:pt idx="157">
                  <c:v>1.4401273759033495</c:v>
                </c:pt>
                <c:pt idx="158">
                  <c:v>1.4647032907542421</c:v>
                </c:pt>
                <c:pt idx="159">
                  <c:v>1.4809032811441072</c:v>
                </c:pt>
                <c:pt idx="160">
                  <c:v>1.4862163836044098</c:v>
                </c:pt>
                <c:pt idx="161">
                  <c:v>1.467207785383368</c:v>
                </c:pt>
                <c:pt idx="162">
                  <c:v>1.5027522333108252</c:v>
                </c:pt>
                <c:pt idx="163">
                  <c:v>1.4748517823880722</c:v>
                </c:pt>
                <c:pt idx="164">
                  <c:v>1.5035690205270453</c:v>
                </c:pt>
                <c:pt idx="165">
                  <c:v>1.5385650636020158</c:v>
                </c:pt>
                <c:pt idx="166">
                  <c:v>1.5593325941542762</c:v>
                </c:pt>
                <c:pt idx="167">
                  <c:v>1.5705330027356101</c:v>
                </c:pt>
                <c:pt idx="168">
                  <c:v>1.5506006523077751</c:v>
                </c:pt>
                <c:pt idx="169">
                  <c:v>1.5850907800614851</c:v>
                </c:pt>
                <c:pt idx="170">
                  <c:v>1.5871375030291144</c:v>
                </c:pt>
                <c:pt idx="171">
                  <c:v>1.595074519298632</c:v>
                </c:pt>
                <c:pt idx="172">
                  <c:v>1.6175414976694489</c:v>
                </c:pt>
                <c:pt idx="173">
                  <c:v>1.6324626440775847</c:v>
                </c:pt>
                <c:pt idx="174">
                  <c:v>1.617935328147593</c:v>
                </c:pt>
                <c:pt idx="175">
                  <c:v>1.6543496317826816</c:v>
                </c:pt>
                <c:pt idx="176">
                  <c:v>1.6385759864342726</c:v>
                </c:pt>
                <c:pt idx="177">
                  <c:v>1.6637363531462088</c:v>
                </c:pt>
                <c:pt idx="178">
                  <c:v>1.6901468480287494</c:v>
                </c:pt>
                <c:pt idx="179">
                  <c:v>1.68360504254855</c:v>
                </c:pt>
                <c:pt idx="180">
                  <c:v>1.6707309155176433</c:v>
                </c:pt>
                <c:pt idx="181">
                  <c:v>1.7094720087473667</c:v>
                </c:pt>
                <c:pt idx="182">
                  <c:v>1.6983408589930069</c:v>
                </c:pt>
                <c:pt idx="183">
                  <c:v>1.7052984999937353</c:v>
                </c:pt>
                <c:pt idx="184">
                  <c:v>1.7142379021509195</c:v>
                </c:pt>
                <c:pt idx="185">
                  <c:v>1.6919605514982976</c:v>
                </c:pt>
                <c:pt idx="186">
                  <c:v>1.7140209570100655</c:v>
                </c:pt>
                <c:pt idx="187">
                  <c:v>1.6569761958261395</c:v>
                </c:pt>
                <c:pt idx="188">
                  <c:v>1.6416880772508275</c:v>
                </c:pt>
                <c:pt idx="189">
                  <c:v>1.7071418737871915</c:v>
                </c:pt>
                <c:pt idx="190">
                  <c:v>1.7048810405918291</c:v>
                </c:pt>
                <c:pt idx="191">
                  <c:v>1.6876037210714492</c:v>
                </c:pt>
                <c:pt idx="192">
                  <c:v>1.6559837047557537</c:v>
                </c:pt>
                <c:pt idx="193">
                  <c:v>1.6569008665120966</c:v>
                </c:pt>
                <c:pt idx="194">
                  <c:v>1.7134733795189536</c:v>
                </c:pt>
                <c:pt idx="195">
                  <c:v>1.7146753549805289</c:v>
                </c:pt>
                <c:pt idx="196">
                  <c:v>1.7272476933624259</c:v>
                </c:pt>
                <c:pt idx="197">
                  <c:v>1.7408070930710084</c:v>
                </c:pt>
                <c:pt idx="198">
                  <c:v>1.7729314411789225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42-413C-A373-FF6FBBF50203}"/>
            </c:ext>
          </c:extLst>
        </c:ser>
        <c:ser>
          <c:idx val="3"/>
          <c:order val="3"/>
          <c:tx>
            <c:strRef>
              <c:f>'Q6-Dados'!$W$4:$AD$4</c:f>
              <c:strCache>
                <c:ptCount val="1"/>
                <c:pt idx="0">
                  <c:v>Rebalance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'Q6-Dados'!$B$7:$B$205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'Q6-Dados'!$AC$7:$AC$205</c:f>
              <c:numCache>
                <c:formatCode>General</c:formatCode>
                <c:ptCount val="199"/>
                <c:pt idx="0">
                  <c:v>1</c:v>
                </c:pt>
                <c:pt idx="1">
                  <c:v>0.99097679832435903</c:v>
                </c:pt>
                <c:pt idx="2">
                  <c:v>1.0530839327818118</c:v>
                </c:pt>
                <c:pt idx="3">
                  <c:v>1.033300843922869</c:v>
                </c:pt>
                <c:pt idx="4">
                  <c:v>1.0219054642804186</c:v>
                </c:pt>
                <c:pt idx="5">
                  <c:v>1.0421098940844673</c:v>
                </c:pt>
                <c:pt idx="6">
                  <c:v>1.0343201423494164</c:v>
                </c:pt>
                <c:pt idx="7">
                  <c:v>1.0760352231434918</c:v>
                </c:pt>
                <c:pt idx="8">
                  <c:v>1.0437382902517083</c:v>
                </c:pt>
                <c:pt idx="9">
                  <c:v>1.0427609367968966</c:v>
                </c:pt>
                <c:pt idx="10">
                  <c:v>0.9986825058092319</c:v>
                </c:pt>
                <c:pt idx="11">
                  <c:v>1.0089272369423392</c:v>
                </c:pt>
                <c:pt idx="12">
                  <c:v>1.035077798445502</c:v>
                </c:pt>
                <c:pt idx="13">
                  <c:v>0.98069006454387986</c:v>
                </c:pt>
                <c:pt idx="14">
                  <c:v>0.94742128059941288</c:v>
                </c:pt>
                <c:pt idx="15">
                  <c:v>0.98958448506052121</c:v>
                </c:pt>
                <c:pt idx="16">
                  <c:v>0.99423346158100734</c:v>
                </c:pt>
                <c:pt idx="17">
                  <c:v>0.97982715084375971</c:v>
                </c:pt>
                <c:pt idx="18">
                  <c:v>0.98057346195540007</c:v>
                </c:pt>
                <c:pt idx="19">
                  <c:v>0.94679805764266733</c:v>
                </c:pt>
                <c:pt idx="20">
                  <c:v>0.91044145329789017</c:v>
                </c:pt>
                <c:pt idx="21">
                  <c:v>0.92617848892004928</c:v>
                </c:pt>
                <c:pt idx="22">
                  <c:v>0.96369295289584478</c:v>
                </c:pt>
                <c:pt idx="23">
                  <c:v>0.96668171319996654</c:v>
                </c:pt>
                <c:pt idx="24">
                  <c:v>0.95885250946316392</c:v>
                </c:pt>
                <c:pt idx="25">
                  <c:v>0.94995269185814446</c:v>
                </c:pt>
                <c:pt idx="26">
                  <c:v>0.96470260347563352</c:v>
                </c:pt>
                <c:pt idx="27">
                  <c:v>0.93584942650635428</c:v>
                </c:pt>
                <c:pt idx="28">
                  <c:v>0.93376548112979108</c:v>
                </c:pt>
                <c:pt idx="29">
                  <c:v>0.89962697555146609</c:v>
                </c:pt>
                <c:pt idx="30">
                  <c:v>0.86404798771394042</c:v>
                </c:pt>
                <c:pt idx="31">
                  <c:v>0.8704783093628583</c:v>
                </c:pt>
                <c:pt idx="32">
                  <c:v>0.82298016664541285</c:v>
                </c:pt>
                <c:pt idx="33">
                  <c:v>0.86498039620304823</c:v>
                </c:pt>
                <c:pt idx="34">
                  <c:v>0.89220098819573668</c:v>
                </c:pt>
                <c:pt idx="35">
                  <c:v>0.86437684437681805</c:v>
                </c:pt>
                <c:pt idx="36">
                  <c:v>0.84919376508767175</c:v>
                </c:pt>
                <c:pt idx="37">
                  <c:v>0.84472578891514427</c:v>
                </c:pt>
                <c:pt idx="38">
                  <c:v>0.84899868485640884</c:v>
                </c:pt>
                <c:pt idx="39">
                  <c:v>0.89097432358937234</c:v>
                </c:pt>
                <c:pt idx="40">
                  <c:v>0.92456750168825041</c:v>
                </c:pt>
                <c:pt idx="41">
                  <c:v>0.93085969235792243</c:v>
                </c:pt>
                <c:pt idx="42">
                  <c:v>0.93271161617529841</c:v>
                </c:pt>
                <c:pt idx="43">
                  <c:v>0.94275465755939059</c:v>
                </c:pt>
                <c:pt idx="44">
                  <c:v>0.94238166616875751</c:v>
                </c:pt>
                <c:pt idx="45">
                  <c:v>0.96995782411006359</c:v>
                </c:pt>
                <c:pt idx="46">
                  <c:v>0.97392166244409162</c:v>
                </c:pt>
                <c:pt idx="47">
                  <c:v>1.0075792887929944</c:v>
                </c:pt>
                <c:pt idx="48">
                  <c:v>1.0198464332803856</c:v>
                </c:pt>
                <c:pt idx="49">
                  <c:v>1.0309787427055785</c:v>
                </c:pt>
                <c:pt idx="50">
                  <c:v>1.0236740803528259</c:v>
                </c:pt>
                <c:pt idx="51">
                  <c:v>1.0042398259550769</c:v>
                </c:pt>
                <c:pt idx="52">
                  <c:v>1.0106877772681968</c:v>
                </c:pt>
                <c:pt idx="53">
                  <c:v>1.0230153205352654</c:v>
                </c:pt>
                <c:pt idx="54">
                  <c:v>1.0041269973529212</c:v>
                </c:pt>
                <c:pt idx="55">
                  <c:v>1.011008915426461</c:v>
                </c:pt>
                <c:pt idx="56">
                  <c:v>1.0164975558591045</c:v>
                </c:pt>
                <c:pt idx="57">
                  <c:v>1.0272691458376606</c:v>
                </c:pt>
                <c:pt idx="58">
                  <c:v>1.0470854351932384</c:v>
                </c:pt>
                <c:pt idx="59">
                  <c:v>1.0700874410370569</c:v>
                </c:pt>
                <c:pt idx="60">
                  <c:v>1.0543292992562079</c:v>
                </c:pt>
                <c:pt idx="61">
                  <c:v>1.0631800619911784</c:v>
                </c:pt>
                <c:pt idx="62">
                  <c:v>1.0504921280017294</c:v>
                </c:pt>
                <c:pt idx="63">
                  <c:v>1.0425841669643903</c:v>
                </c:pt>
                <c:pt idx="64">
                  <c:v>1.0645716885048631</c:v>
                </c:pt>
                <c:pt idx="65">
                  <c:v>1.0659858694872775</c:v>
                </c:pt>
                <c:pt idx="66">
                  <c:v>1.0847960102587704</c:v>
                </c:pt>
                <c:pt idx="67">
                  <c:v>1.0823168431763384</c:v>
                </c:pt>
                <c:pt idx="68">
                  <c:v>1.0834209349425654</c:v>
                </c:pt>
                <c:pt idx="69">
                  <c:v>1.070034589163674</c:v>
                </c:pt>
                <c:pt idx="70">
                  <c:v>1.0944639586335838</c:v>
                </c:pt>
                <c:pt idx="71">
                  <c:v>1.0961174148719468</c:v>
                </c:pt>
                <c:pt idx="72">
                  <c:v>1.1126549001372805</c:v>
                </c:pt>
                <c:pt idx="73">
                  <c:v>1.1127673518328396</c:v>
                </c:pt>
                <c:pt idx="74">
                  <c:v>1.1188537742137294</c:v>
                </c:pt>
                <c:pt idx="75">
                  <c:v>1.12723993099488</c:v>
                </c:pt>
                <c:pt idx="76">
                  <c:v>1.1064323627742221</c:v>
                </c:pt>
                <c:pt idx="77">
                  <c:v>1.1074394883305314</c:v>
                </c:pt>
                <c:pt idx="78">
                  <c:v>1.1154767709645215</c:v>
                </c:pt>
                <c:pt idx="79">
                  <c:v>1.1345953577994234</c:v>
                </c:pt>
                <c:pt idx="80">
                  <c:v>1.1545794269624918</c:v>
                </c:pt>
                <c:pt idx="81">
                  <c:v>1.1785347862009865</c:v>
                </c:pt>
                <c:pt idx="82">
                  <c:v>1.193924551303434</c:v>
                </c:pt>
                <c:pt idx="83">
                  <c:v>1.2009410195539505</c:v>
                </c:pt>
                <c:pt idx="84">
                  <c:v>1.2113887262112735</c:v>
                </c:pt>
                <c:pt idx="85">
                  <c:v>1.2012561150212564</c:v>
                </c:pt>
                <c:pt idx="86">
                  <c:v>1.2098382639025265</c:v>
                </c:pt>
                <c:pt idx="87">
                  <c:v>1.2435201352753618</c:v>
                </c:pt>
                <c:pt idx="88">
                  <c:v>1.2651174940014447</c:v>
                </c:pt>
                <c:pt idx="89">
                  <c:v>1.2520316184198612</c:v>
                </c:pt>
                <c:pt idx="90">
                  <c:v>1.2355429686791992</c:v>
                </c:pt>
                <c:pt idx="91">
                  <c:v>1.2521035823439131</c:v>
                </c:pt>
                <c:pt idx="92">
                  <c:v>1.2809140673805242</c:v>
                </c:pt>
                <c:pt idx="93">
                  <c:v>1.295847734385585</c:v>
                </c:pt>
                <c:pt idx="94">
                  <c:v>1.2760937706081019</c:v>
                </c:pt>
                <c:pt idx="95">
                  <c:v>1.2704947342612103</c:v>
                </c:pt>
                <c:pt idx="96">
                  <c:v>1.2375702177903216</c:v>
                </c:pt>
                <c:pt idx="97">
                  <c:v>1.2188824478723275</c:v>
                </c:pt>
                <c:pt idx="98">
                  <c:v>1.2182723122967711</c:v>
                </c:pt>
                <c:pt idx="99">
                  <c:v>1.2450410165772798</c:v>
                </c:pt>
                <c:pt idx="100">
                  <c:v>1.2478653374038238</c:v>
                </c:pt>
                <c:pt idx="101">
                  <c:v>1.1845286783379572</c:v>
                </c:pt>
                <c:pt idx="102">
                  <c:v>1.180392765254056</c:v>
                </c:pt>
                <c:pt idx="103">
                  <c:v>1.1932018604934469</c:v>
                </c:pt>
                <c:pt idx="104">
                  <c:v>1.1321488989000938</c:v>
                </c:pt>
                <c:pt idx="105">
                  <c:v>1.0196569172987011</c:v>
                </c:pt>
                <c:pt idx="106">
                  <c:v>0.99490439019896426</c:v>
                </c:pt>
                <c:pt idx="107">
                  <c:v>1.0084492197373605</c:v>
                </c:pt>
                <c:pt idx="108">
                  <c:v>0.9503249182997795</c:v>
                </c:pt>
                <c:pt idx="109">
                  <c:v>0.88836784277938163</c:v>
                </c:pt>
                <c:pt idx="110">
                  <c:v>0.93685967183731134</c:v>
                </c:pt>
                <c:pt idx="111">
                  <c:v>0.98524627119455743</c:v>
                </c:pt>
                <c:pt idx="112">
                  <c:v>1.0153964225944976</c:v>
                </c:pt>
                <c:pt idx="113">
                  <c:v>1.0140810040752459</c:v>
                </c:pt>
                <c:pt idx="114">
                  <c:v>1.0610406699736659</c:v>
                </c:pt>
                <c:pt idx="115">
                  <c:v>1.0858116147113983</c:v>
                </c:pt>
                <c:pt idx="116">
                  <c:v>1.1123400820765454</c:v>
                </c:pt>
                <c:pt idx="117">
                  <c:v>1.1001175875678424</c:v>
                </c:pt>
                <c:pt idx="118">
                  <c:v>1.1435847422434946</c:v>
                </c:pt>
                <c:pt idx="119">
                  <c:v>1.1462580514200047</c:v>
                </c:pt>
                <c:pt idx="120">
                  <c:v>1.1276519136756669</c:v>
                </c:pt>
                <c:pt idx="121">
                  <c:v>1.1477232218854256</c:v>
                </c:pt>
                <c:pt idx="122">
                  <c:v>1.1851419747817107</c:v>
                </c:pt>
                <c:pt idx="123">
                  <c:v>1.199370798633083</c:v>
                </c:pt>
                <c:pt idx="124">
                  <c:v>1.1466909626518649</c:v>
                </c:pt>
                <c:pt idx="125">
                  <c:v>1.1181445426256285</c:v>
                </c:pt>
                <c:pt idx="126">
                  <c:v>1.1674251417016932</c:v>
                </c:pt>
                <c:pt idx="127">
                  <c:v>1.1392152846439079</c:v>
                </c:pt>
                <c:pt idx="128">
                  <c:v>1.2002818040475867</c:v>
                </c:pt>
                <c:pt idx="129">
                  <c:v>1.2284245085843244</c:v>
                </c:pt>
                <c:pt idx="130">
                  <c:v>1.2237865494261575</c:v>
                </c:pt>
                <c:pt idx="131">
                  <c:v>1.2653995643166149</c:v>
                </c:pt>
                <c:pt idx="132">
                  <c:v>1.2845062463479746</c:v>
                </c:pt>
                <c:pt idx="133">
                  <c:v>1.3080001577630198</c:v>
                </c:pt>
                <c:pt idx="134">
                  <c:v>1.3062795146117927</c:v>
                </c:pt>
                <c:pt idx="135">
                  <c:v>1.3350508366192209</c:v>
                </c:pt>
                <c:pt idx="136">
                  <c:v>1.3307129034971434</c:v>
                </c:pt>
                <c:pt idx="137">
                  <c:v>1.3159086353959459</c:v>
                </c:pt>
                <c:pt idx="138">
                  <c:v>1.3070695621190724</c:v>
                </c:pt>
                <c:pt idx="139">
                  <c:v>1.2727643783121683</c:v>
                </c:pt>
                <c:pt idx="140">
                  <c:v>1.2226622007939438</c:v>
                </c:pt>
                <c:pt idx="141">
                  <c:v>1.3012520572060562</c:v>
                </c:pt>
                <c:pt idx="142">
                  <c:v>1.2981179195585821</c:v>
                </c:pt>
                <c:pt idx="143">
                  <c:v>1.3079867323527328</c:v>
                </c:pt>
                <c:pt idx="144">
                  <c:v>1.3450875328351195</c:v>
                </c:pt>
                <c:pt idx="145">
                  <c:v>1.3759090109377627</c:v>
                </c:pt>
                <c:pt idx="146">
                  <c:v>1.3995538300422941</c:v>
                </c:pt>
                <c:pt idx="147">
                  <c:v>1.3991162077438011</c:v>
                </c:pt>
                <c:pt idx="148">
                  <c:v>1.3518892299938696</c:v>
                </c:pt>
                <c:pt idx="149">
                  <c:v>1.3816436868178119</c:v>
                </c:pt>
                <c:pt idx="150">
                  <c:v>1.3958431647695184</c:v>
                </c:pt>
                <c:pt idx="151">
                  <c:v>1.412501775073586</c:v>
                </c:pt>
                <c:pt idx="152">
                  <c:v>1.4329433997938867</c:v>
                </c:pt>
                <c:pt idx="153">
                  <c:v>1.4146658581799609</c:v>
                </c:pt>
                <c:pt idx="154">
                  <c:v>1.4195977347234188</c:v>
                </c:pt>
                <c:pt idx="155">
                  <c:v>1.4241604741055705</c:v>
                </c:pt>
                <c:pt idx="156">
                  <c:v>1.4647000539731494</c:v>
                </c:pt>
                <c:pt idx="157">
                  <c:v>1.4775678814583704</c:v>
                </c:pt>
                <c:pt idx="158">
                  <c:v>1.511038367184568</c:v>
                </c:pt>
                <c:pt idx="159">
                  <c:v>1.5304889577516931</c:v>
                </c:pt>
                <c:pt idx="160">
                  <c:v>1.5427948236258811</c:v>
                </c:pt>
                <c:pt idx="161">
                  <c:v>1.5221677245931102</c:v>
                </c:pt>
                <c:pt idx="162">
                  <c:v>1.5684078468269358</c:v>
                </c:pt>
                <c:pt idx="163">
                  <c:v>1.534330452934535</c:v>
                </c:pt>
                <c:pt idx="164">
                  <c:v>1.5680830489776965</c:v>
                </c:pt>
                <c:pt idx="165">
                  <c:v>1.6122359918477698</c:v>
                </c:pt>
                <c:pt idx="166">
                  <c:v>1.6394557878210259</c:v>
                </c:pt>
                <c:pt idx="167">
                  <c:v>1.6575477241651382</c:v>
                </c:pt>
                <c:pt idx="168">
                  <c:v>1.6293152258271333</c:v>
                </c:pt>
                <c:pt idx="169">
                  <c:v>1.6718843472715492</c:v>
                </c:pt>
                <c:pt idx="170">
                  <c:v>1.6758269748922752</c:v>
                </c:pt>
                <c:pt idx="171">
                  <c:v>1.6845848917433792</c:v>
                </c:pt>
                <c:pt idx="172">
                  <c:v>1.7105103603675698</c:v>
                </c:pt>
                <c:pt idx="173">
                  <c:v>1.7294663647536697</c:v>
                </c:pt>
                <c:pt idx="174">
                  <c:v>1.7122327508204638</c:v>
                </c:pt>
                <c:pt idx="175">
                  <c:v>1.7552184233800487</c:v>
                </c:pt>
                <c:pt idx="176">
                  <c:v>1.7366608566313801</c:v>
                </c:pt>
                <c:pt idx="177">
                  <c:v>1.7656477852834651</c:v>
                </c:pt>
                <c:pt idx="178">
                  <c:v>1.7962963416023072</c:v>
                </c:pt>
                <c:pt idx="179">
                  <c:v>1.7892451053946863</c:v>
                </c:pt>
                <c:pt idx="180">
                  <c:v>1.7690423703489468</c:v>
                </c:pt>
                <c:pt idx="181">
                  <c:v>1.8186260031981976</c:v>
                </c:pt>
                <c:pt idx="182">
                  <c:v>1.8036829629820077</c:v>
                </c:pt>
                <c:pt idx="183">
                  <c:v>1.812347627839711</c:v>
                </c:pt>
                <c:pt idx="184">
                  <c:v>1.8233744856382745</c:v>
                </c:pt>
                <c:pt idx="185">
                  <c:v>1.7973235795638014</c:v>
                </c:pt>
                <c:pt idx="186">
                  <c:v>1.8226674413056219</c:v>
                </c:pt>
                <c:pt idx="187">
                  <c:v>1.7534953606464141</c:v>
                </c:pt>
                <c:pt idx="188">
                  <c:v>1.7326284085977397</c:v>
                </c:pt>
                <c:pt idx="189">
                  <c:v>1.8162598330668915</c:v>
                </c:pt>
                <c:pt idx="190">
                  <c:v>1.8145231646008901</c:v>
                </c:pt>
                <c:pt idx="191">
                  <c:v>1.7934298047892385</c:v>
                </c:pt>
                <c:pt idx="192">
                  <c:v>1.7503748529462637</c:v>
                </c:pt>
                <c:pt idx="193">
                  <c:v>1.7500313863470167</c:v>
                </c:pt>
                <c:pt idx="194">
                  <c:v>1.8186770066592317</c:v>
                </c:pt>
                <c:pt idx="195">
                  <c:v>1.8205757646609975</c:v>
                </c:pt>
                <c:pt idx="196">
                  <c:v>1.8364250467769403</c:v>
                </c:pt>
                <c:pt idx="197">
                  <c:v>1.8486370343473721</c:v>
                </c:pt>
                <c:pt idx="198">
                  <c:v>1.8881044902565509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42-413C-A373-FF6FBBF50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055448"/>
        <c:axId val="597054136"/>
      </c:lineChart>
      <c:dateAx>
        <c:axId val="5970554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54136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59705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Capital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5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Q7 - Análise de Rebalnce SPX-IBOV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'Q7-Dados'!$X$2:$AE$2</c:f>
              <c:strCache>
                <c:ptCount val="1"/>
                <c:pt idx="0">
                  <c:v>Rebalance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'Q7-Dados'!$B$5:$B$203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'Q7-Dados'!$AD$5:$AD$203</c:f>
              <c:numCache>
                <c:formatCode>General</c:formatCode>
                <c:ptCount val="199"/>
                <c:pt idx="0">
                  <c:v>1</c:v>
                </c:pt>
                <c:pt idx="1">
                  <c:v>1.0239459544380558</c:v>
                </c:pt>
                <c:pt idx="2">
                  <c:v>1.0665688822834514</c:v>
                </c:pt>
                <c:pt idx="3">
                  <c:v>1.0015463667683369</c:v>
                </c:pt>
                <c:pt idx="4">
                  <c:v>0.97645471013114093</c:v>
                </c:pt>
                <c:pt idx="5">
                  <c:v>1.0403817020019006</c:v>
                </c:pt>
                <c:pt idx="6">
                  <c:v>1.016692037682267</c:v>
                </c:pt>
                <c:pt idx="7">
                  <c:v>1.0871283871425725</c:v>
                </c:pt>
                <c:pt idx="8">
                  <c:v>1.0193977785362551</c:v>
                </c:pt>
                <c:pt idx="9">
                  <c:v>0.99957360365716963</c:v>
                </c:pt>
                <c:pt idx="10">
                  <c:v>0.92773922634607309</c:v>
                </c:pt>
                <c:pt idx="11">
                  <c:v>0.98382261171766783</c:v>
                </c:pt>
                <c:pt idx="12">
                  <c:v>1.0844057077591485</c:v>
                </c:pt>
                <c:pt idx="13">
                  <c:v>0.99701054170113079</c:v>
                </c:pt>
                <c:pt idx="14">
                  <c:v>0.9426614388199025</c:v>
                </c:pt>
                <c:pt idx="15">
                  <c:v>1.0061021886749111</c:v>
                </c:pt>
                <c:pt idx="16">
                  <c:v>1.041468007069511</c:v>
                </c:pt>
                <c:pt idx="17">
                  <c:v>1.0087171445688143</c:v>
                </c:pt>
                <c:pt idx="18">
                  <c:v>1.0105518368678308</c:v>
                </c:pt>
                <c:pt idx="19">
                  <c:v>0.96481744367154909</c:v>
                </c:pt>
                <c:pt idx="20">
                  <c:v>0.86096263668757245</c:v>
                </c:pt>
                <c:pt idx="21">
                  <c:v>0.90136220633492592</c:v>
                </c:pt>
                <c:pt idx="22">
                  <c:v>0.95844313049303087</c:v>
                </c:pt>
                <c:pt idx="23">
                  <c:v>0.95045587488806915</c:v>
                </c:pt>
                <c:pt idx="24">
                  <c:v>0.93384379513439009</c:v>
                </c:pt>
                <c:pt idx="25">
                  <c:v>0.95979890670121759</c:v>
                </c:pt>
                <c:pt idx="26">
                  <c:v>0.94184484683927217</c:v>
                </c:pt>
                <c:pt idx="27">
                  <c:v>0.91350733140528928</c:v>
                </c:pt>
                <c:pt idx="28">
                  <c:v>0.9306896716076607</c:v>
                </c:pt>
                <c:pt idx="29">
                  <c:v>0.88980499763062881</c:v>
                </c:pt>
                <c:pt idx="30">
                  <c:v>0.90739715451493841</c:v>
                </c:pt>
                <c:pt idx="31">
                  <c:v>0.85707994383771968</c:v>
                </c:pt>
                <c:pt idx="32">
                  <c:v>0.83036142499921772</c:v>
                </c:pt>
                <c:pt idx="33">
                  <c:v>0.92006249946806029</c:v>
                </c:pt>
                <c:pt idx="34">
                  <c:v>0.96604951506867587</c:v>
                </c:pt>
                <c:pt idx="35">
                  <c:v>0.94981953176240586</c:v>
                </c:pt>
                <c:pt idx="36">
                  <c:v>0.9174572981514858</c:v>
                </c:pt>
                <c:pt idx="37">
                  <c:v>0.89096822596387515</c:v>
                </c:pt>
                <c:pt idx="38">
                  <c:v>0.90870881286863181</c:v>
                </c:pt>
                <c:pt idx="39">
                  <c:v>0.93612599867695478</c:v>
                </c:pt>
                <c:pt idx="40">
                  <c:v>1.0018229934860825</c:v>
                </c:pt>
                <c:pt idx="41">
                  <c:v>0.96965533596457543</c:v>
                </c:pt>
                <c:pt idx="42">
                  <c:v>1.0210656644404197</c:v>
                </c:pt>
                <c:pt idx="43">
                  <c:v>1.091785695015242</c:v>
                </c:pt>
                <c:pt idx="44">
                  <c:v>1.101572130400376</c:v>
                </c:pt>
                <c:pt idx="45">
                  <c:v>1.1951807277177382</c:v>
                </c:pt>
                <c:pt idx="46">
                  <c:v>1.2934023193753017</c:v>
                </c:pt>
                <c:pt idx="47">
                  <c:v>1.3850083516817757</c:v>
                </c:pt>
                <c:pt idx="48">
                  <c:v>1.3954601819403205</c:v>
                </c:pt>
                <c:pt idx="49">
                  <c:v>1.3941331593493378</c:v>
                </c:pt>
                <c:pt idx="50">
                  <c:v>1.3918984768405758</c:v>
                </c:pt>
                <c:pt idx="51">
                  <c:v>1.3101493324117932</c:v>
                </c:pt>
                <c:pt idx="52">
                  <c:v>1.3738423125356607</c:v>
                </c:pt>
                <c:pt idx="53">
                  <c:v>1.4164757131024697</c:v>
                </c:pt>
                <c:pt idx="54">
                  <c:v>1.4210449460768753</c:v>
                </c:pt>
                <c:pt idx="55">
                  <c:v>1.4137792258883692</c:v>
                </c:pt>
                <c:pt idx="56">
                  <c:v>1.4179644043109643</c:v>
                </c:pt>
                <c:pt idx="57">
                  <c:v>1.4208134586067356</c:v>
                </c:pt>
                <c:pt idx="58">
                  <c:v>1.4772579893649791</c:v>
                </c:pt>
                <c:pt idx="59">
                  <c:v>1.5160646096295365</c:v>
                </c:pt>
                <c:pt idx="60">
                  <c:v>1.4303568751913662</c:v>
                </c:pt>
                <c:pt idx="61">
                  <c:v>1.5476651532269363</c:v>
                </c:pt>
                <c:pt idx="62">
                  <c:v>1.5148542520693198</c:v>
                </c:pt>
                <c:pt idx="63">
                  <c:v>1.407609436034809</c:v>
                </c:pt>
                <c:pt idx="64">
                  <c:v>1.404460031899184</c:v>
                </c:pt>
                <c:pt idx="65">
                  <c:v>1.3784148368648266</c:v>
                </c:pt>
                <c:pt idx="66">
                  <c:v>1.4442685323178543</c:v>
                </c:pt>
                <c:pt idx="67">
                  <c:v>1.4866958069870426</c:v>
                </c:pt>
                <c:pt idx="68">
                  <c:v>1.5445385416616251</c:v>
                </c:pt>
                <c:pt idx="69">
                  <c:v>1.5027186623903952</c:v>
                </c:pt>
                <c:pt idx="70">
                  <c:v>1.5575133320481827</c:v>
                </c:pt>
                <c:pt idx="71">
                  <c:v>1.6402165384114933</c:v>
                </c:pt>
                <c:pt idx="72">
                  <c:v>1.7374033292145319</c:v>
                </c:pt>
                <c:pt idx="73">
                  <c:v>1.7114606214953332</c:v>
                </c:pt>
                <c:pt idx="74">
                  <c:v>1.718536903146926</c:v>
                </c:pt>
                <c:pt idx="75">
                  <c:v>1.7588665822882663</c:v>
                </c:pt>
                <c:pt idx="76">
                  <c:v>1.7379948559001548</c:v>
                </c:pt>
                <c:pt idx="77">
                  <c:v>1.6822768320957846</c:v>
                </c:pt>
                <c:pt idx="78">
                  <c:v>1.7014266335021526</c:v>
                </c:pt>
                <c:pt idx="79">
                  <c:v>1.6886141231590679</c:v>
                </c:pt>
                <c:pt idx="80">
                  <c:v>1.7240953384203559</c:v>
                </c:pt>
                <c:pt idx="81">
                  <c:v>1.8059007382326089</c:v>
                </c:pt>
                <c:pt idx="82">
                  <c:v>1.8925356779213496</c:v>
                </c:pt>
                <c:pt idx="83">
                  <c:v>1.951113569975464</c:v>
                </c:pt>
                <c:pt idx="84">
                  <c:v>1.9622605186016946</c:v>
                </c:pt>
                <c:pt idx="85">
                  <c:v>1.9232621308969291</c:v>
                </c:pt>
                <c:pt idx="86">
                  <c:v>1.946845169756692</c:v>
                </c:pt>
                <c:pt idx="87">
                  <c:v>2.0448801970509596</c:v>
                </c:pt>
                <c:pt idx="88">
                  <c:v>2.090303395822795</c:v>
                </c:pt>
                <c:pt idx="89">
                  <c:v>2.1191036898814843</c:v>
                </c:pt>
                <c:pt idx="90">
                  <c:v>2.0603429502859347</c:v>
                </c:pt>
                <c:pt idx="91">
                  <c:v>2.1214641955880378</c:v>
                </c:pt>
                <c:pt idx="92">
                  <c:v>2.2007234920927381</c:v>
                </c:pt>
                <c:pt idx="93">
                  <c:v>2.2546854288204305</c:v>
                </c:pt>
                <c:pt idx="94">
                  <c:v>2.1969971280775269</c:v>
                </c:pt>
                <c:pt idx="95">
                  <c:v>2.1989993745429315</c:v>
                </c:pt>
                <c:pt idx="96">
                  <c:v>2.044036533731314</c:v>
                </c:pt>
                <c:pt idx="97">
                  <c:v>2.0390525363930823</c:v>
                </c:pt>
                <c:pt idx="98">
                  <c:v>2.0240743378199233</c:v>
                </c:pt>
                <c:pt idx="99">
                  <c:v>2.137304364687878</c:v>
                </c:pt>
                <c:pt idx="100">
                  <c:v>2.1997785656128439</c:v>
                </c:pt>
                <c:pt idx="101">
                  <c:v>1.9758318082616688</c:v>
                </c:pt>
                <c:pt idx="102">
                  <c:v>1.8571335619472986</c:v>
                </c:pt>
                <c:pt idx="103">
                  <c:v>1.8474548561288899</c:v>
                </c:pt>
                <c:pt idx="104">
                  <c:v>1.8023271001956926</c:v>
                </c:pt>
                <c:pt idx="105">
                  <c:v>1.5411908302866935</c:v>
                </c:pt>
                <c:pt idx="106">
                  <c:v>1.519397738566945</c:v>
                </c:pt>
                <c:pt idx="107">
                  <c:v>1.5456361276291988</c:v>
                </c:pt>
                <c:pt idx="108">
                  <c:v>1.518060046935465</c:v>
                </c:pt>
                <c:pt idx="109">
                  <c:v>1.4343790246593942</c:v>
                </c:pt>
                <c:pt idx="110">
                  <c:v>1.5273933316712336</c:v>
                </c:pt>
                <c:pt idx="111">
                  <c:v>1.6799924980086132</c:v>
                </c:pt>
                <c:pt idx="112">
                  <c:v>1.7406001890501899</c:v>
                </c:pt>
                <c:pt idx="113">
                  <c:v>1.7025537528387757</c:v>
                </c:pt>
                <c:pt idx="114">
                  <c:v>1.7820109191635485</c:v>
                </c:pt>
                <c:pt idx="115">
                  <c:v>1.8466393831091636</c:v>
                </c:pt>
                <c:pt idx="116">
                  <c:v>1.9041505112751449</c:v>
                </c:pt>
                <c:pt idx="117">
                  <c:v>1.8839516549008191</c:v>
                </c:pt>
                <c:pt idx="118">
                  <c:v>2.0212980180278617</c:v>
                </c:pt>
                <c:pt idx="119">
                  <c:v>2.0569716219385565</c:v>
                </c:pt>
                <c:pt idx="120">
                  <c:v>2.0566082950796591</c:v>
                </c:pt>
                <c:pt idx="121">
                  <c:v>2.0527662032855005</c:v>
                </c:pt>
                <c:pt idx="122">
                  <c:v>2.1565725373103701</c:v>
                </c:pt>
                <c:pt idx="123">
                  <c:v>2.1039262128804719</c:v>
                </c:pt>
                <c:pt idx="124">
                  <c:v>1.9931013596813187</c:v>
                </c:pt>
                <c:pt idx="125">
                  <c:v>1.8972391910643456</c:v>
                </c:pt>
                <c:pt idx="126">
                  <c:v>2.036975398999147</c:v>
                </c:pt>
                <c:pt idx="127">
                  <c:v>1.9538430234354309</c:v>
                </c:pt>
                <c:pt idx="128">
                  <c:v>2.0621132363874843</c:v>
                </c:pt>
                <c:pt idx="129">
                  <c:v>2.1257919550195314</c:v>
                </c:pt>
                <c:pt idx="130">
                  <c:v>2.0883582040084159</c:v>
                </c:pt>
                <c:pt idx="131">
                  <c:v>2.147071958626511</c:v>
                </c:pt>
                <c:pt idx="132">
                  <c:v>2.1328627877191995</c:v>
                </c:pt>
                <c:pt idx="133">
                  <c:v>2.1787465565393358</c:v>
                </c:pt>
                <c:pt idx="134">
                  <c:v>2.1740595819301087</c:v>
                </c:pt>
                <c:pt idx="135">
                  <c:v>2.1282094521261028</c:v>
                </c:pt>
                <c:pt idx="136">
                  <c:v>2.0926335602466057</c:v>
                </c:pt>
                <c:pt idx="137">
                  <c:v>2.0267573667543255</c:v>
                </c:pt>
                <c:pt idx="138">
                  <c:v>1.9382280071282487</c:v>
                </c:pt>
                <c:pt idx="139">
                  <c:v>1.8687742514200905</c:v>
                </c:pt>
                <c:pt idx="140">
                  <c:v>1.8908095279304162</c:v>
                </c:pt>
                <c:pt idx="141">
                  <c:v>2.0018546022358308</c:v>
                </c:pt>
                <c:pt idx="142">
                  <c:v>2.0282104126337432</c:v>
                </c:pt>
                <c:pt idx="143">
                  <c:v>2.070848358010537</c:v>
                </c:pt>
                <c:pt idx="144">
                  <c:v>2.1617863222767975</c:v>
                </c:pt>
                <c:pt idx="145">
                  <c:v>2.2350959097298446</c:v>
                </c:pt>
                <c:pt idx="146">
                  <c:v>2.3117340911494804</c:v>
                </c:pt>
                <c:pt idx="147">
                  <c:v>2.3043840813103298</c:v>
                </c:pt>
                <c:pt idx="148">
                  <c:v>2.1603313107831537</c:v>
                </c:pt>
                <c:pt idx="149">
                  <c:v>2.1952563241090663</c:v>
                </c:pt>
                <c:pt idx="150">
                  <c:v>2.2709222960634237</c:v>
                </c:pt>
                <c:pt idx="151">
                  <c:v>2.2972581755509855</c:v>
                </c:pt>
                <c:pt idx="152">
                  <c:v>2.3651098899133784</c:v>
                </c:pt>
                <c:pt idx="153">
                  <c:v>2.3019503392565448</c:v>
                </c:pt>
                <c:pt idx="154">
                  <c:v>2.3733212877553171</c:v>
                </c:pt>
                <c:pt idx="155">
                  <c:v>2.4035176693036</c:v>
                </c:pt>
                <c:pt idx="156">
                  <c:v>2.4036659546838774</c:v>
                </c:pt>
                <c:pt idx="157">
                  <c:v>2.3630506688839787</c:v>
                </c:pt>
                <c:pt idx="158">
                  <c:v>2.4140485657106119</c:v>
                </c:pt>
                <c:pt idx="159">
                  <c:v>2.4155193135644155</c:v>
                </c:pt>
                <c:pt idx="160">
                  <c:v>2.4747782544766368</c:v>
                </c:pt>
                <c:pt idx="161">
                  <c:v>2.3793012116775412</c:v>
                </c:pt>
                <c:pt idx="162">
                  <c:v>2.4916643226346977</c:v>
                </c:pt>
                <c:pt idx="163">
                  <c:v>2.5518589812527033</c:v>
                </c:pt>
                <c:pt idx="164">
                  <c:v>2.5563641599947262</c:v>
                </c:pt>
                <c:pt idx="165">
                  <c:v>2.6728704410180844</c:v>
                </c:pt>
                <c:pt idx="166">
                  <c:v>2.720665059751235</c:v>
                </c:pt>
                <c:pt idx="167">
                  <c:v>2.7441400615929599</c:v>
                </c:pt>
                <c:pt idx="168">
                  <c:v>2.6206779770598594</c:v>
                </c:pt>
                <c:pt idx="169">
                  <c:v>2.6244218520847795</c:v>
                </c:pt>
                <c:pt idx="170">
                  <c:v>2.6797711675559848</c:v>
                </c:pt>
                <c:pt idx="171">
                  <c:v>2.6968947154152678</c:v>
                </c:pt>
                <c:pt idx="172">
                  <c:v>2.7208099177181575</c:v>
                </c:pt>
                <c:pt idx="173">
                  <c:v>2.7804426922617891</c:v>
                </c:pt>
                <c:pt idx="174">
                  <c:v>2.8594824663481351</c:v>
                </c:pt>
                <c:pt idx="175">
                  <c:v>3.0370322070052902</c:v>
                </c:pt>
                <c:pt idx="176">
                  <c:v>2.9768496249584104</c:v>
                </c:pt>
                <c:pt idx="177">
                  <c:v>3.0486486329986175</c:v>
                </c:pt>
                <c:pt idx="178">
                  <c:v>3.1539999996466044</c:v>
                </c:pt>
                <c:pt idx="179">
                  <c:v>3.0939606437075113</c:v>
                </c:pt>
                <c:pt idx="180">
                  <c:v>2.9643207565383554</c:v>
                </c:pt>
                <c:pt idx="181">
                  <c:v>3.2862064293039959</c:v>
                </c:pt>
                <c:pt idx="182">
                  <c:v>3.4512449625773707</c:v>
                </c:pt>
                <c:pt idx="183">
                  <c:v>3.516866552303501</c:v>
                </c:pt>
                <c:pt idx="184">
                  <c:v>3.5236207314193941</c:v>
                </c:pt>
                <c:pt idx="185">
                  <c:v>3.4505879247029316</c:v>
                </c:pt>
                <c:pt idx="186">
                  <c:v>3.6039981539819053</c:v>
                </c:pt>
                <c:pt idx="187">
                  <c:v>3.4552591949356759</c:v>
                </c:pt>
                <c:pt idx="188">
                  <c:v>3.5034553793386363</c:v>
                </c:pt>
                <c:pt idx="189">
                  <c:v>3.6394930363979663</c:v>
                </c:pt>
                <c:pt idx="190">
                  <c:v>3.6185787522026116</c:v>
                </c:pt>
                <c:pt idx="191">
                  <c:v>3.5650434639926152</c:v>
                </c:pt>
                <c:pt idx="192">
                  <c:v>3.3699572890125338</c:v>
                </c:pt>
                <c:pt idx="193">
                  <c:v>3.4681965924645226</c:v>
                </c:pt>
                <c:pt idx="194">
                  <c:v>3.6873732061609346</c:v>
                </c:pt>
                <c:pt idx="195">
                  <c:v>3.7791738108469133</c:v>
                </c:pt>
                <c:pt idx="196">
                  <c:v>3.715674757194467</c:v>
                </c:pt>
                <c:pt idx="197">
                  <c:v>3.6018086351467384</c:v>
                </c:pt>
                <c:pt idx="198">
                  <c:v>3.8891712007089723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9-41EB-865D-98EE75BAA150}"/>
            </c:ext>
          </c:extLst>
        </c:ser>
        <c:ser>
          <c:idx val="1"/>
          <c:order val="1"/>
          <c:tx>
            <c:strRef>
              <c:f>'Q7-Dados'!$P$2:$V$2</c:f>
              <c:strCache>
                <c:ptCount val="1"/>
                <c:pt idx="0">
                  <c:v>BUY AND HOLD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'Q7-Dados'!$B$5:$B$203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'Q7-Dados'!$V$5:$V$203</c:f>
              <c:numCache>
                <c:formatCode>General</c:formatCode>
                <c:ptCount val="199"/>
                <c:pt idx="0">
                  <c:v>1</c:v>
                </c:pt>
                <c:pt idx="1">
                  <c:v>1.0239459544380558</c:v>
                </c:pt>
                <c:pt idx="2">
                  <c:v>1.0665688822834514</c:v>
                </c:pt>
                <c:pt idx="3">
                  <c:v>1.0015463667683369</c:v>
                </c:pt>
                <c:pt idx="4">
                  <c:v>0.97711430652805742</c:v>
                </c:pt>
                <c:pt idx="5">
                  <c:v>1.0383592547226768</c:v>
                </c:pt>
                <c:pt idx="6">
                  <c:v>1.014345646483612</c:v>
                </c:pt>
                <c:pt idx="7">
                  <c:v>1.0854721910275305</c:v>
                </c:pt>
                <c:pt idx="8">
                  <c:v>1.0183699889324327</c:v>
                </c:pt>
                <c:pt idx="9">
                  <c:v>0.99973489728280451</c:v>
                </c:pt>
                <c:pt idx="10">
                  <c:v>0.92868461897002841</c:v>
                </c:pt>
                <c:pt idx="11">
                  <c:v>0.98300685944701227</c:v>
                </c:pt>
                <c:pt idx="12">
                  <c:v>1.0806041151829116</c:v>
                </c:pt>
                <c:pt idx="13">
                  <c:v>0.99472969349391516</c:v>
                </c:pt>
                <c:pt idx="14">
                  <c:v>0.94250022688292356</c:v>
                </c:pt>
                <c:pt idx="15">
                  <c:v>1.0076054858263095</c:v>
                </c:pt>
                <c:pt idx="16">
                  <c:v>1.0481921025075163</c:v>
                </c:pt>
                <c:pt idx="17">
                  <c:v>1.0128119583241064</c:v>
                </c:pt>
                <c:pt idx="18">
                  <c:v>1.0200842634949385</c:v>
                </c:pt>
                <c:pt idx="19">
                  <c:v>0.97581804734141064</c:v>
                </c:pt>
                <c:pt idx="20">
                  <c:v>0.8830990434242425</c:v>
                </c:pt>
                <c:pt idx="21">
                  <c:v>0.92109444876721347</c:v>
                </c:pt>
                <c:pt idx="22">
                  <c:v>0.9667361984023024</c:v>
                </c:pt>
                <c:pt idx="23">
                  <c:v>0.94739389633499949</c:v>
                </c:pt>
                <c:pt idx="24">
                  <c:v>0.93625435036294791</c:v>
                </c:pt>
                <c:pt idx="25">
                  <c:v>0.95388482419368625</c:v>
                </c:pt>
                <c:pt idx="26">
                  <c:v>0.94056211390451572</c:v>
                </c:pt>
                <c:pt idx="27">
                  <c:v>0.91025462903745713</c:v>
                </c:pt>
                <c:pt idx="28">
                  <c:v>0.93139024930431746</c:v>
                </c:pt>
                <c:pt idx="29">
                  <c:v>0.90036353627284571</c:v>
                </c:pt>
                <c:pt idx="30">
                  <c:v>0.93180885988534268</c:v>
                </c:pt>
                <c:pt idx="31">
                  <c:v>0.87021767279903062</c:v>
                </c:pt>
                <c:pt idx="32">
                  <c:v>0.8758290824468411</c:v>
                </c:pt>
                <c:pt idx="33">
                  <c:v>0.95644998093282485</c:v>
                </c:pt>
                <c:pt idx="34">
                  <c:v>1.0080656136063921</c:v>
                </c:pt>
                <c:pt idx="35">
                  <c:v>0.96978506884839055</c:v>
                </c:pt>
                <c:pt idx="36">
                  <c:v>0.93532618457310712</c:v>
                </c:pt>
                <c:pt idx="37">
                  <c:v>0.91695051412480644</c:v>
                </c:pt>
                <c:pt idx="38">
                  <c:v>0.91546697151842471</c:v>
                </c:pt>
                <c:pt idx="39">
                  <c:v>0.91947475416741087</c:v>
                </c:pt>
                <c:pt idx="40">
                  <c:v>0.98420244046999716</c:v>
                </c:pt>
                <c:pt idx="41">
                  <c:v>0.9528210654221112</c:v>
                </c:pt>
                <c:pt idx="42">
                  <c:v>1.0044209129058241</c:v>
                </c:pt>
                <c:pt idx="43">
                  <c:v>1.065897979574272</c:v>
                </c:pt>
                <c:pt idx="44">
                  <c:v>1.06899443420687</c:v>
                </c:pt>
                <c:pt idx="45">
                  <c:v>1.1541965543776753</c:v>
                </c:pt>
                <c:pt idx="46">
                  <c:v>1.2423753839949381</c:v>
                </c:pt>
                <c:pt idx="47">
                  <c:v>1.3246222888024133</c:v>
                </c:pt>
                <c:pt idx="48">
                  <c:v>1.3338173531745796</c:v>
                </c:pt>
                <c:pt idx="49">
                  <c:v>1.3324393302389679</c:v>
                </c:pt>
                <c:pt idx="50">
                  <c:v>1.330915274334552</c:v>
                </c:pt>
                <c:pt idx="51">
                  <c:v>1.2509586301324056</c:v>
                </c:pt>
                <c:pt idx="52">
                  <c:v>1.3145995395789438</c:v>
                </c:pt>
                <c:pt idx="53">
                  <c:v>1.3526192003319499</c:v>
                </c:pt>
                <c:pt idx="54">
                  <c:v>1.3538677467054065</c:v>
                </c:pt>
                <c:pt idx="55">
                  <c:v>1.3453306869488708</c:v>
                </c:pt>
                <c:pt idx="56">
                  <c:v>1.3500704873104148</c:v>
                </c:pt>
                <c:pt idx="57">
                  <c:v>1.3522983728698525</c:v>
                </c:pt>
                <c:pt idx="58">
                  <c:v>1.4083669949819337</c:v>
                </c:pt>
                <c:pt idx="59">
                  <c:v>1.4461884033290897</c:v>
                </c:pt>
                <c:pt idx="60">
                  <c:v>1.3623110015264008</c:v>
                </c:pt>
                <c:pt idx="61">
                  <c:v>1.4844528029657544</c:v>
                </c:pt>
                <c:pt idx="62">
                  <c:v>1.4475644512933048</c:v>
                </c:pt>
                <c:pt idx="63">
                  <c:v>1.3457633941655809</c:v>
                </c:pt>
                <c:pt idx="64">
                  <c:v>1.3456222329244056</c:v>
                </c:pt>
                <c:pt idx="65">
                  <c:v>1.322802610936618</c:v>
                </c:pt>
                <c:pt idx="66">
                  <c:v>1.3845905835690973</c:v>
                </c:pt>
                <c:pt idx="67">
                  <c:v>1.4337412799852098</c:v>
                </c:pt>
                <c:pt idx="68">
                  <c:v>1.5137475143612282</c:v>
                </c:pt>
                <c:pt idx="69">
                  <c:v>1.4674657699561857</c:v>
                </c:pt>
                <c:pt idx="70">
                  <c:v>1.5271331403174679</c:v>
                </c:pt>
                <c:pt idx="71">
                  <c:v>1.6066834991365595</c:v>
                </c:pt>
                <c:pt idx="72">
                  <c:v>1.740148493524853</c:v>
                </c:pt>
                <c:pt idx="73">
                  <c:v>1.7245704323751392</c:v>
                </c:pt>
                <c:pt idx="74">
                  <c:v>1.7210699066581203</c:v>
                </c:pt>
                <c:pt idx="75">
                  <c:v>1.7812226001422524</c:v>
                </c:pt>
                <c:pt idx="76">
                  <c:v>1.7034309422701028</c:v>
                </c:pt>
                <c:pt idx="77">
                  <c:v>1.6703000279600797</c:v>
                </c:pt>
                <c:pt idx="78">
                  <c:v>1.6898114600053606</c:v>
                </c:pt>
                <c:pt idx="79">
                  <c:v>1.6675320802834468</c:v>
                </c:pt>
                <c:pt idx="80">
                  <c:v>1.6944106183002072</c:v>
                </c:pt>
                <c:pt idx="81">
                  <c:v>1.7910618870661716</c:v>
                </c:pt>
                <c:pt idx="82">
                  <c:v>1.8887639469977708</c:v>
                </c:pt>
                <c:pt idx="83">
                  <c:v>1.9658797577090223</c:v>
                </c:pt>
                <c:pt idx="84">
                  <c:v>1.9756616284003106</c:v>
                </c:pt>
                <c:pt idx="85">
                  <c:v>1.9387162896362691</c:v>
                </c:pt>
                <c:pt idx="86">
                  <c:v>1.9855964981807221</c:v>
                </c:pt>
                <c:pt idx="87">
                  <c:v>2.0997957826650375</c:v>
                </c:pt>
                <c:pt idx="88">
                  <c:v>2.1867665230369235</c:v>
                </c:pt>
                <c:pt idx="89">
                  <c:v>2.2423376492087237</c:v>
                </c:pt>
                <c:pt idx="90">
                  <c:v>2.2037023623252328</c:v>
                </c:pt>
                <c:pt idx="91">
                  <c:v>2.2481817261096815</c:v>
                </c:pt>
                <c:pt idx="92">
                  <c:v>2.4074206831463156</c:v>
                </c:pt>
                <c:pt idx="93">
                  <c:v>2.5334195382264766</c:v>
                </c:pt>
                <c:pt idx="94">
                  <c:v>2.4558751544513076</c:v>
                </c:pt>
                <c:pt idx="95">
                  <c:v>2.4744582867112199</c:v>
                </c:pt>
                <c:pt idx="96">
                  <c:v>2.3024538097433704</c:v>
                </c:pt>
                <c:pt idx="97">
                  <c:v>2.3891956926032663</c:v>
                </c:pt>
                <c:pt idx="98">
                  <c:v>2.3258490033930945</c:v>
                </c:pt>
                <c:pt idx="99">
                  <c:v>2.5337362460586279</c:v>
                </c:pt>
                <c:pt idx="100">
                  <c:v>2.6727037138923677</c:v>
                </c:pt>
                <c:pt idx="101">
                  <c:v>2.3962364144583561</c:v>
                </c:pt>
                <c:pt idx="102">
                  <c:v>2.2142310524883619</c:v>
                </c:pt>
                <c:pt idx="103">
                  <c:v>2.119442771768508</c:v>
                </c:pt>
                <c:pt idx="104">
                  <c:v>1.9579692326805</c:v>
                </c:pt>
                <c:pt idx="105">
                  <c:v>1.5570639611902855</c:v>
                </c:pt>
                <c:pt idx="106">
                  <c:v>1.5319671988414403</c:v>
                </c:pt>
                <c:pt idx="107">
                  <c:v>1.5658248491827562</c:v>
                </c:pt>
                <c:pt idx="108">
                  <c:v>1.5846508577252518</c:v>
                </c:pt>
                <c:pt idx="109">
                  <c:v>1.5175641659305608</c:v>
                </c:pt>
                <c:pt idx="110">
                  <c:v>1.6211216682593779</c:v>
                </c:pt>
                <c:pt idx="111">
                  <c:v>1.8270344573454933</c:v>
                </c:pt>
                <c:pt idx="112">
                  <c:v>1.9870091005487533</c:v>
                </c:pt>
                <c:pt idx="113">
                  <c:v>1.9308296649144854</c:v>
                </c:pt>
                <c:pt idx="114">
                  <c:v>2.041050228343313</c:v>
                </c:pt>
                <c:pt idx="115">
                  <c:v>2.1091876863561616</c:v>
                </c:pt>
                <c:pt idx="116">
                  <c:v>2.2523044824384617</c:v>
                </c:pt>
                <c:pt idx="117">
                  <c:v>2.2445199599373113</c:v>
                </c:pt>
                <c:pt idx="118">
                  <c:v>2.432119947767831</c:v>
                </c:pt>
                <c:pt idx="119">
                  <c:v>2.4835861915391066</c:v>
                </c:pt>
                <c:pt idx="120">
                  <c:v>2.4043899071257964</c:v>
                </c:pt>
                <c:pt idx="121">
                  <c:v>2.4302567287545962</c:v>
                </c:pt>
                <c:pt idx="122">
                  <c:v>2.5656876579093937</c:v>
                </c:pt>
                <c:pt idx="123">
                  <c:v>2.4751709407950524</c:v>
                </c:pt>
                <c:pt idx="124">
                  <c:v>2.3222257704516212</c:v>
                </c:pt>
                <c:pt idx="125">
                  <c:v>2.2329929387349741</c:v>
                </c:pt>
                <c:pt idx="126">
                  <c:v>2.4484182918055026</c:v>
                </c:pt>
                <c:pt idx="127">
                  <c:v>2.3578865957112356</c:v>
                </c:pt>
                <c:pt idx="128">
                  <c:v>2.505287539371392</c:v>
                </c:pt>
                <c:pt idx="129">
                  <c:v>2.5602968020147365</c:v>
                </c:pt>
                <c:pt idx="130">
                  <c:v>2.4724284140537205</c:v>
                </c:pt>
                <c:pt idx="131">
                  <c:v>2.5343905925734953</c:v>
                </c:pt>
                <c:pt idx="132">
                  <c:v>2.4620843517368773</c:v>
                </c:pt>
                <c:pt idx="133">
                  <c:v>2.4997966645164782</c:v>
                </c:pt>
                <c:pt idx="134">
                  <c:v>2.5273889833983483</c:v>
                </c:pt>
                <c:pt idx="135">
                  <c:v>2.4494565332203315</c:v>
                </c:pt>
                <c:pt idx="136">
                  <c:v>2.3987436476993</c:v>
                </c:pt>
                <c:pt idx="137">
                  <c:v>2.3188618562374042</c:v>
                </c:pt>
                <c:pt idx="138">
                  <c:v>2.1970845261438541</c:v>
                </c:pt>
                <c:pt idx="139">
                  <c:v>2.1130678990716305</c:v>
                </c:pt>
                <c:pt idx="140">
                  <c:v>2.0237537862508437</c:v>
                </c:pt>
                <c:pt idx="141">
                  <c:v>2.212063316340009</c:v>
                </c:pt>
                <c:pt idx="142">
                  <c:v>2.1884868255566854</c:v>
                </c:pt>
                <c:pt idx="143">
                  <c:v>2.2034017211298451</c:v>
                </c:pt>
                <c:pt idx="144">
                  <c:v>2.3850801000329529</c:v>
                </c:pt>
                <c:pt idx="145">
                  <c:v>2.4792912312972071</c:v>
                </c:pt>
                <c:pt idx="146">
                  <c:v>2.4853450962948611</c:v>
                </c:pt>
                <c:pt idx="147">
                  <c:v>2.4222737276752087</c:v>
                </c:pt>
                <c:pt idx="148">
                  <c:v>2.1951802958084814</c:v>
                </c:pt>
                <c:pt idx="149">
                  <c:v>2.208467298916486</c:v>
                </c:pt>
                <c:pt idx="150">
                  <c:v>2.2817264345748631</c:v>
                </c:pt>
                <c:pt idx="151">
                  <c:v>2.3150409075340637</c:v>
                </c:pt>
                <c:pt idx="152">
                  <c:v>2.3921910783263161</c:v>
                </c:pt>
                <c:pt idx="153">
                  <c:v>2.3175238005735093</c:v>
                </c:pt>
                <c:pt idx="154">
                  <c:v>2.3615069830700217</c:v>
                </c:pt>
                <c:pt idx="155">
                  <c:v>2.4477089460498318</c:v>
                </c:pt>
                <c:pt idx="156">
                  <c:v>2.4229442187198278</c:v>
                </c:pt>
                <c:pt idx="157">
                  <c:v>2.3543119244289823</c:v>
                </c:pt>
                <c:pt idx="158">
                  <c:v>2.3569003565169493</c:v>
                </c:pt>
                <c:pt idx="159">
                  <c:v>2.3484052039264589</c:v>
                </c:pt>
                <c:pt idx="160">
                  <c:v>2.3342140153391062</c:v>
                </c:pt>
                <c:pt idx="161">
                  <c:v>2.1683863364285942</c:v>
                </c:pt>
                <c:pt idx="162">
                  <c:v>2.2429527088808641</c:v>
                </c:pt>
                <c:pt idx="163">
                  <c:v>2.3087766481906802</c:v>
                </c:pt>
                <c:pt idx="164">
                  <c:v>2.3460993832333061</c:v>
                </c:pt>
                <c:pt idx="165">
                  <c:v>2.4460812682098938</c:v>
                </c:pt>
                <c:pt idx="166">
                  <c:v>2.4490613406931576</c:v>
                </c:pt>
                <c:pt idx="167">
                  <c:v>2.4489779822651982</c:v>
                </c:pt>
                <c:pt idx="168">
                  <c:v>2.3179017916109244</c:v>
                </c:pt>
                <c:pt idx="169">
                  <c:v>2.3129590013541512</c:v>
                </c:pt>
                <c:pt idx="170">
                  <c:v>2.3930949243715722</c:v>
                </c:pt>
                <c:pt idx="171">
                  <c:v>2.4203724167010794</c:v>
                </c:pt>
                <c:pt idx="172">
                  <c:v>2.4298874428215953</c:v>
                </c:pt>
                <c:pt idx="173">
                  <c:v>2.4945363734214041</c:v>
                </c:pt>
                <c:pt idx="174">
                  <c:v>2.5817031078565345</c:v>
                </c:pt>
                <c:pt idx="175">
                  <c:v>2.7701690109858612</c:v>
                </c:pt>
                <c:pt idx="176">
                  <c:v>2.6210234006099693</c:v>
                </c:pt>
                <c:pt idx="177">
                  <c:v>2.6717009756717696</c:v>
                </c:pt>
                <c:pt idx="178">
                  <c:v>2.7356704238944065</c:v>
                </c:pt>
                <c:pt idx="179">
                  <c:v>2.6254573894152267</c:v>
                </c:pt>
                <c:pt idx="180">
                  <c:v>2.5068931061557516</c:v>
                </c:pt>
                <c:pt idx="181">
                  <c:v>2.775546588690851</c:v>
                </c:pt>
                <c:pt idx="182">
                  <c:v>2.8891850113294058</c:v>
                </c:pt>
                <c:pt idx="183">
                  <c:v>2.97909968873563</c:v>
                </c:pt>
                <c:pt idx="184">
                  <c:v>2.9560698336631344</c:v>
                </c:pt>
                <c:pt idx="185">
                  <c:v>2.9061658406389852</c:v>
                </c:pt>
                <c:pt idx="186">
                  <c:v>2.9985890323406816</c:v>
                </c:pt>
                <c:pt idx="187">
                  <c:v>2.8576339209581687</c:v>
                </c:pt>
                <c:pt idx="188">
                  <c:v>2.8980920626800559</c:v>
                </c:pt>
                <c:pt idx="189">
                  <c:v>3.0108773764220471</c:v>
                </c:pt>
                <c:pt idx="190">
                  <c:v>2.9937062400864631</c:v>
                </c:pt>
                <c:pt idx="191">
                  <c:v>2.9497132182799177</c:v>
                </c:pt>
                <c:pt idx="192">
                  <c:v>2.7923158098808072</c:v>
                </c:pt>
                <c:pt idx="193">
                  <c:v>2.8652159937157138</c:v>
                </c:pt>
                <c:pt idx="194">
                  <c:v>3.0142738724639155</c:v>
                </c:pt>
                <c:pt idx="195">
                  <c:v>3.0709884895159227</c:v>
                </c:pt>
                <c:pt idx="196">
                  <c:v>3.0010087961593452</c:v>
                </c:pt>
                <c:pt idx="197">
                  <c:v>2.92745431760867</c:v>
                </c:pt>
                <c:pt idx="198">
                  <c:v>3.1677875856105007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69-41EB-865D-98EE75BAA150}"/>
            </c:ext>
          </c:extLst>
        </c:ser>
        <c:ser>
          <c:idx val="2"/>
          <c:order val="2"/>
          <c:tx>
            <c:strRef>
              <c:f>'Q7-Dados'!$L$3:$N$3</c:f>
              <c:strCache>
                <c:ptCount val="1"/>
                <c:pt idx="0">
                  <c:v>IBOV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'Q7-Dados'!$B$5:$B$203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'Q7-Dados'!$N$5:$N$203</c:f>
              <c:numCache>
                <c:formatCode>General</c:formatCode>
                <c:ptCount val="199"/>
                <c:pt idx="0">
                  <c:v>1</c:v>
                </c:pt>
                <c:pt idx="1">
                  <c:v>1.0776122189834558</c:v>
                </c:pt>
                <c:pt idx="2">
                  <c:v>1.0873856728013389</c:v>
                </c:pt>
                <c:pt idx="3">
                  <c:v>0.94809275170594576</c:v>
                </c:pt>
                <c:pt idx="4">
                  <c:v>0.91264117567015923</c:v>
                </c:pt>
                <c:pt idx="5">
                  <c:v>1.0207270199966196</c:v>
                </c:pt>
                <c:pt idx="6">
                  <c:v>1.0040474070783554</c:v>
                </c:pt>
                <c:pt idx="7">
                  <c:v>1.0584826830409799</c:v>
                </c:pt>
                <c:pt idx="8">
                  <c:v>0.97193846574409615</c:v>
                </c:pt>
                <c:pt idx="9">
                  <c:v>0.90718727480081784</c:v>
                </c:pt>
                <c:pt idx="10">
                  <c:v>0.81078661750142023</c:v>
                </c:pt>
                <c:pt idx="11">
                  <c:v>0.93111048329079282</c:v>
                </c:pt>
                <c:pt idx="12">
                  <c:v>1.078379230998757</c:v>
                </c:pt>
                <c:pt idx="13">
                  <c:v>0.96968197375317833</c:v>
                </c:pt>
                <c:pt idx="14">
                  <c:v>0.88102343932581051</c:v>
                </c:pt>
                <c:pt idx="15">
                  <c:v>0.91025715343962488</c:v>
                </c:pt>
                <c:pt idx="16">
                  <c:v>0.89393084199857575</c:v>
                </c:pt>
                <c:pt idx="17">
                  <c:v>0.88842751553397648</c:v>
                </c:pt>
                <c:pt idx="18">
                  <c:v>0.83926857441328462</c:v>
                </c:pt>
                <c:pt idx="19">
                  <c:v>0.78352382527258824</c:v>
                </c:pt>
                <c:pt idx="20">
                  <c:v>0.64898491420998061</c:v>
                </c:pt>
                <c:pt idx="21">
                  <c:v>0.69346611936464309</c:v>
                </c:pt>
                <c:pt idx="22">
                  <c:v>0.78908328945032025</c:v>
                </c:pt>
                <c:pt idx="23">
                  <c:v>0.82849318445449094</c:v>
                </c:pt>
                <c:pt idx="24">
                  <c:v>0.77625338122937937</c:v>
                </c:pt>
                <c:pt idx="25">
                  <c:v>0.85630087861622983</c:v>
                </c:pt>
                <c:pt idx="26">
                  <c:v>0.80878274521959914</c:v>
                </c:pt>
                <c:pt idx="27">
                  <c:v>0.79844425311518552</c:v>
                </c:pt>
                <c:pt idx="28">
                  <c:v>0.78479485632101498</c:v>
                </c:pt>
                <c:pt idx="29">
                  <c:v>0.6797032267591393</c:v>
                </c:pt>
                <c:pt idx="30">
                  <c:v>0.59570595309938146</c:v>
                </c:pt>
                <c:pt idx="31">
                  <c:v>0.63351409270167025</c:v>
                </c:pt>
                <c:pt idx="32">
                  <c:v>0.52614095325498056</c:v>
                </c:pt>
                <c:pt idx="33">
                  <c:v>0.62042607303882591</c:v>
                </c:pt>
                <c:pt idx="34">
                  <c:v>0.64123974037528053</c:v>
                </c:pt>
                <c:pt idx="35">
                  <c:v>0.68759362641694333</c:v>
                </c:pt>
                <c:pt idx="36">
                  <c:v>0.66761714323720567</c:v>
                </c:pt>
                <c:pt idx="37">
                  <c:v>0.6273151467482535</c:v>
                </c:pt>
                <c:pt idx="38">
                  <c:v>0.68790848576451324</c:v>
                </c:pt>
                <c:pt idx="39">
                  <c:v>0.76620045923090119</c:v>
                </c:pt>
                <c:pt idx="40">
                  <c:v>0.81897601150090893</c:v>
                </c:pt>
                <c:pt idx="41">
                  <c:v>0.79157714633698373</c:v>
                </c:pt>
                <c:pt idx="42">
                  <c:v>0.82813683201460553</c:v>
                </c:pt>
                <c:pt idx="43">
                  <c:v>0.92593605060204642</c:v>
                </c:pt>
                <c:pt idx="44">
                  <c:v>0.97695912991426181</c:v>
                </c:pt>
                <c:pt idx="45">
                  <c:v>1.0972781141633621</c:v>
                </c:pt>
                <c:pt idx="46">
                  <c:v>1.2316107801494607</c:v>
                </c:pt>
                <c:pt idx="47">
                  <c:v>1.3568479162230058</c:v>
                </c:pt>
                <c:pt idx="48">
                  <c:v>1.3333585546247406</c:v>
                </c:pt>
                <c:pt idx="49">
                  <c:v>1.3274750782114282</c:v>
                </c:pt>
                <c:pt idx="50">
                  <c:v>1.3511041738999905</c:v>
                </c:pt>
                <c:pt idx="51">
                  <c:v>1.1964185359406454</c:v>
                </c:pt>
                <c:pt idx="52">
                  <c:v>1.1926011714476268</c:v>
                </c:pt>
                <c:pt idx="53">
                  <c:v>1.2904906985301072</c:v>
                </c:pt>
                <c:pt idx="54">
                  <c:v>1.3629791308051429</c:v>
                </c:pt>
                <c:pt idx="55">
                  <c:v>1.391433629052975</c:v>
                </c:pt>
                <c:pt idx="56">
                  <c:v>1.4184071900206674</c:v>
                </c:pt>
                <c:pt idx="57">
                  <c:v>1.4066268129582928</c:v>
                </c:pt>
                <c:pt idx="58">
                  <c:v>1.5333119359151395</c:v>
                </c:pt>
                <c:pt idx="59">
                  <c:v>1.5984756170114356</c:v>
                </c:pt>
                <c:pt idx="60">
                  <c:v>1.4858566523495158</c:v>
                </c:pt>
                <c:pt idx="61">
                  <c:v>1.7170287040669943</c:v>
                </c:pt>
                <c:pt idx="62">
                  <c:v>1.6237619956224789</c:v>
                </c:pt>
                <c:pt idx="63">
                  <c:v>1.5159440258184664</c:v>
                </c:pt>
                <c:pt idx="64">
                  <c:v>1.5381165919282511</c:v>
                </c:pt>
                <c:pt idx="65">
                  <c:v>1.5286061310925436</c:v>
                </c:pt>
                <c:pt idx="66">
                  <c:v>1.5890853641049361</c:v>
                </c:pt>
                <c:pt idx="67">
                  <c:v>1.7112745884709004</c:v>
                </c:pt>
                <c:pt idx="68">
                  <c:v>1.9272192855011543</c:v>
                </c:pt>
                <c:pt idx="69">
                  <c:v>1.8423854378772133</c:v>
                </c:pt>
                <c:pt idx="70">
                  <c:v>1.947536866307426</c:v>
                </c:pt>
                <c:pt idx="71">
                  <c:v>2.0414564807633755</c:v>
                </c:pt>
                <c:pt idx="72">
                  <c:v>2.3420897995944663</c:v>
                </c:pt>
                <c:pt idx="73">
                  <c:v>2.355977171476916</c:v>
                </c:pt>
                <c:pt idx="74">
                  <c:v>2.3158008746499785</c:v>
                </c:pt>
                <c:pt idx="75">
                  <c:v>2.4629457532735302</c:v>
                </c:pt>
                <c:pt idx="76">
                  <c:v>2.2290357676557684</c:v>
                </c:pt>
                <c:pt idx="77">
                  <c:v>2.2351755249333825</c:v>
                </c:pt>
                <c:pt idx="78">
                  <c:v>2.2624181808085906</c:v>
                </c:pt>
                <c:pt idx="79">
                  <c:v>2.2108630136066836</c:v>
                </c:pt>
                <c:pt idx="80">
                  <c:v>2.2241151750611872</c:v>
                </c:pt>
                <c:pt idx="81">
                  <c:v>2.3957861323983556</c:v>
                </c:pt>
                <c:pt idx="82">
                  <c:v>2.5586495706990426</c:v>
                </c:pt>
                <c:pt idx="83">
                  <c:v>2.7137525803516782</c:v>
                </c:pt>
                <c:pt idx="84">
                  <c:v>2.7239971028058481</c:v>
                </c:pt>
                <c:pt idx="85">
                  <c:v>2.6782759864219954</c:v>
                </c:pt>
                <c:pt idx="86">
                  <c:v>2.7949661556710992</c:v>
                </c:pt>
                <c:pt idx="87">
                  <c:v>2.9872823672053244</c:v>
                </c:pt>
                <c:pt idx="88">
                  <c:v>3.1893824058305116</c:v>
                </c:pt>
                <c:pt idx="89">
                  <c:v>3.3189628923614265</c:v>
                </c:pt>
                <c:pt idx="90">
                  <c:v>3.3061756976178693</c:v>
                </c:pt>
                <c:pt idx="91">
                  <c:v>3.3339235929112712</c:v>
                </c:pt>
                <c:pt idx="92">
                  <c:v>3.689532818290155</c:v>
                </c:pt>
                <c:pt idx="93">
                  <c:v>3.9856372881335247</c:v>
                </c:pt>
                <c:pt idx="94">
                  <c:v>3.8445888431176689</c:v>
                </c:pt>
                <c:pt idx="95">
                  <c:v>3.8982821249588882</c:v>
                </c:pt>
                <c:pt idx="96">
                  <c:v>3.6300597927664118</c:v>
                </c:pt>
                <c:pt idx="97">
                  <c:v>3.8740696852077736</c:v>
                </c:pt>
                <c:pt idx="98">
                  <c:v>3.7202261129454177</c:v>
                </c:pt>
                <c:pt idx="99">
                  <c:v>4.1412827589489316</c:v>
                </c:pt>
                <c:pt idx="100">
                  <c:v>4.4295401528044147</c:v>
                </c:pt>
                <c:pt idx="101">
                  <c:v>3.9673241898016083</c:v>
                </c:pt>
                <c:pt idx="102">
                  <c:v>3.6309610471392038</c:v>
                </c:pt>
                <c:pt idx="103">
                  <c:v>3.3975770474857936</c:v>
                </c:pt>
                <c:pt idx="104">
                  <c:v>3.0229713081368561</c:v>
                </c:pt>
                <c:pt idx="105">
                  <c:v>2.2733845610305417</c:v>
                </c:pt>
                <c:pt idx="106">
                  <c:v>2.2330526651074214</c:v>
                </c:pt>
                <c:pt idx="107">
                  <c:v>2.2912918813273149</c:v>
                </c:pt>
                <c:pt idx="108">
                  <c:v>2.3981048640277467</c:v>
                </c:pt>
                <c:pt idx="109">
                  <c:v>2.3299170687326969</c:v>
                </c:pt>
                <c:pt idx="110">
                  <c:v>2.4972660323511877</c:v>
                </c:pt>
                <c:pt idx="111">
                  <c:v>2.8855718144746212</c:v>
                </c:pt>
                <c:pt idx="112">
                  <c:v>3.2460857674422012</c:v>
                </c:pt>
                <c:pt idx="113">
                  <c:v>3.140383945346275</c:v>
                </c:pt>
                <c:pt idx="114">
                  <c:v>3.3417633465887491</c:v>
                </c:pt>
                <c:pt idx="115">
                  <c:v>3.4469153852114958</c:v>
                </c:pt>
                <c:pt idx="116">
                  <c:v>3.7537757188525696</c:v>
                </c:pt>
                <c:pt idx="117">
                  <c:v>3.7554604604390822</c:v>
                </c:pt>
                <c:pt idx="118">
                  <c:v>4.0910016737581207</c:v>
                </c:pt>
                <c:pt idx="119">
                  <c:v>4.1852135704378801</c:v>
                </c:pt>
                <c:pt idx="120">
                  <c:v>3.9907671767672852</c:v>
                </c:pt>
                <c:pt idx="121">
                  <c:v>4.0579798843929229</c:v>
                </c:pt>
                <c:pt idx="122">
                  <c:v>4.2940188317619858</c:v>
                </c:pt>
                <c:pt idx="123">
                  <c:v>4.120613707243046</c:v>
                </c:pt>
                <c:pt idx="124">
                  <c:v>3.8470509699925617</c:v>
                </c:pt>
                <c:pt idx="125">
                  <c:v>3.7182631235633781</c:v>
                </c:pt>
                <c:pt idx="126">
                  <c:v>4.1197393013417516</c:v>
                </c:pt>
                <c:pt idx="127">
                  <c:v>3.9751267217345085</c:v>
                </c:pt>
                <c:pt idx="128">
                  <c:v>4.2365533396752673</c:v>
                </c:pt>
                <c:pt idx="129">
                  <c:v>4.312432001669487</c:v>
                </c:pt>
                <c:pt idx="130">
                  <c:v>4.1313329594887067</c:v>
                </c:pt>
                <c:pt idx="131">
                  <c:v>4.2289277635772411</c:v>
                </c:pt>
                <c:pt idx="132">
                  <c:v>4.0623494731292569</c:v>
                </c:pt>
                <c:pt idx="133">
                  <c:v>4.1116737764266755</c:v>
                </c:pt>
                <c:pt idx="134">
                  <c:v>4.1851092275145572</c:v>
                </c:pt>
                <c:pt idx="135">
                  <c:v>4.0353777427391666</c:v>
                </c:pt>
                <c:pt idx="136">
                  <c:v>3.9430690365731098</c:v>
                </c:pt>
                <c:pt idx="137">
                  <c:v>3.8078235225560721</c:v>
                </c:pt>
                <c:pt idx="138">
                  <c:v>3.5893630017079285</c:v>
                </c:pt>
                <c:pt idx="139">
                  <c:v>3.4472900434274028</c:v>
                </c:pt>
                <c:pt idx="140">
                  <c:v>3.1927970432510571</c:v>
                </c:pt>
                <c:pt idx="141">
                  <c:v>3.5597650026512864</c:v>
                </c:pt>
                <c:pt idx="142">
                  <c:v>3.4704688170258362</c:v>
                </c:pt>
                <c:pt idx="143">
                  <c:v>3.4630915892891685</c:v>
                </c:pt>
                <c:pt idx="144">
                  <c:v>3.8486252667304113</c:v>
                </c:pt>
                <c:pt idx="145">
                  <c:v>4.0157826298932102</c:v>
                </c:pt>
                <c:pt idx="146">
                  <c:v>3.9364112258340875</c:v>
                </c:pt>
                <c:pt idx="147">
                  <c:v>3.7722261105046475</c:v>
                </c:pt>
                <c:pt idx="148">
                  <c:v>3.3249641359338113</c:v>
                </c:pt>
                <c:pt idx="149">
                  <c:v>3.3166789417064764</c:v>
                </c:pt>
                <c:pt idx="150">
                  <c:v>3.4230001092244637</c:v>
                </c:pt>
                <c:pt idx="151">
                  <c:v>3.4818470772082715</c:v>
                </c:pt>
                <c:pt idx="152">
                  <c:v>3.6108667968003942</c:v>
                </c:pt>
                <c:pt idx="153">
                  <c:v>3.4822577367836876</c:v>
                </c:pt>
                <c:pt idx="154">
                  <c:v>3.507055351174956</c:v>
                </c:pt>
                <c:pt idx="155">
                  <c:v>3.7192504150834713</c:v>
                </c:pt>
                <c:pt idx="156">
                  <c:v>3.64660150217198</c:v>
                </c:pt>
                <c:pt idx="157">
                  <c:v>3.5039873031137514</c:v>
                </c:pt>
                <c:pt idx="158">
                  <c:v>3.4385624596128816</c:v>
                </c:pt>
                <c:pt idx="159">
                  <c:v>3.4116090349988135</c:v>
                </c:pt>
                <c:pt idx="160">
                  <c:v>3.2649010542296413</c:v>
                </c:pt>
                <c:pt idx="161">
                  <c:v>2.8957986413453036</c:v>
                </c:pt>
                <c:pt idx="162">
                  <c:v>2.9432325681722351</c:v>
                </c:pt>
                <c:pt idx="163">
                  <c:v>3.0516796464788536</c:v>
                </c:pt>
                <c:pt idx="164">
                  <c:v>3.1936372783704443</c:v>
                </c:pt>
                <c:pt idx="165">
                  <c:v>3.3106728165938195</c:v>
                </c:pt>
                <c:pt idx="166">
                  <c:v>3.2024423566367894</c:v>
                </c:pt>
                <c:pt idx="167">
                  <c:v>3.1429284482132651</c:v>
                </c:pt>
                <c:pt idx="168">
                  <c:v>2.9068956027695418</c:v>
                </c:pt>
                <c:pt idx="169">
                  <c:v>2.8736651275576985</c:v>
                </c:pt>
                <c:pt idx="170">
                  <c:v>3.0762807788741582</c:v>
                </c:pt>
                <c:pt idx="171">
                  <c:v>3.1502220795727678</c:v>
                </c:pt>
                <c:pt idx="172">
                  <c:v>3.1265862717663304</c:v>
                </c:pt>
                <c:pt idx="173">
                  <c:v>3.2442850892742188</c:v>
                </c:pt>
                <c:pt idx="174">
                  <c:v>3.4066689162431425</c:v>
                </c:pt>
                <c:pt idx="175">
                  <c:v>3.7397571555752989</c:v>
                </c:pt>
                <c:pt idx="176">
                  <c:v>3.3021166968813671</c:v>
                </c:pt>
                <c:pt idx="177">
                  <c:v>3.3333963865618519</c:v>
                </c:pt>
                <c:pt idx="178">
                  <c:v>3.3392176233366913</c:v>
                </c:pt>
                <c:pt idx="179">
                  <c:v>3.0514148229190758</c:v>
                </c:pt>
                <c:pt idx="180">
                  <c:v>2.8622716125619116</c:v>
                </c:pt>
                <c:pt idx="181">
                  <c:v>3.1475616401243083</c:v>
                </c:pt>
                <c:pt idx="182">
                  <c:v>3.1211445747476705</c:v>
                </c:pt>
                <c:pt idx="183">
                  <c:v>3.4310747870275504</c:v>
                </c:pt>
                <c:pt idx="184">
                  <c:v>3.2194050988908534</c:v>
                </c:pt>
                <c:pt idx="185">
                  <c:v>3.2389556676818234</c:v>
                </c:pt>
                <c:pt idx="186">
                  <c:v>3.1037302900184094</c:v>
                </c:pt>
                <c:pt idx="187">
                  <c:v>2.8450544200211492</c:v>
                </c:pt>
                <c:pt idx="188">
                  <c:v>2.749487285723264</c:v>
                </c:pt>
                <c:pt idx="189">
                  <c:v>2.7988811509695655</c:v>
                </c:pt>
                <c:pt idx="190">
                  <c:v>2.7532106805660392</c:v>
                </c:pt>
                <c:pt idx="191">
                  <c:v>2.6451821943377793</c:v>
                </c:pt>
                <c:pt idx="192">
                  <c:v>2.4655433428909821</c:v>
                </c:pt>
                <c:pt idx="193">
                  <c:v>2.6112493875192442</c:v>
                </c:pt>
                <c:pt idx="194">
                  <c:v>3.0543352043870402</c:v>
                </c:pt>
                <c:pt idx="195">
                  <c:v>3.2895790708842361</c:v>
                </c:pt>
                <c:pt idx="196">
                  <c:v>2.9577075554649759</c:v>
                </c:pt>
                <c:pt idx="197">
                  <c:v>3.1441347988530821</c:v>
                </c:pt>
                <c:pt idx="198">
                  <c:v>3.4969041881784957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69-41EB-865D-98EE75BAA150}"/>
            </c:ext>
          </c:extLst>
        </c:ser>
        <c:ser>
          <c:idx val="3"/>
          <c:order val="3"/>
          <c:tx>
            <c:strRef>
              <c:f>'Q7-Dados'!$H$3:$J$3</c:f>
              <c:strCache>
                <c:ptCount val="1"/>
                <c:pt idx="0">
                  <c:v>SPX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'Q7-Dados'!$B$5:$B$203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'Q7-Dados'!$J$5:$J$203</c:f>
              <c:numCache>
                <c:formatCode>General</c:formatCode>
                <c:ptCount val="199"/>
                <c:pt idx="0">
                  <c:v>1</c:v>
                </c:pt>
                <c:pt idx="1">
                  <c:v>0.97027968989265589</c:v>
                </c:pt>
                <c:pt idx="2">
                  <c:v>1.0457520917655636</c:v>
                </c:pt>
                <c:pt idx="3">
                  <c:v>1.0549999818307281</c:v>
                </c:pt>
                <c:pt idx="4">
                  <c:v>1.0415874373859555</c:v>
                </c:pt>
                <c:pt idx="5">
                  <c:v>1.0559914894487339</c:v>
                </c:pt>
                <c:pt idx="6">
                  <c:v>1.0246438858888687</c:v>
                </c:pt>
                <c:pt idx="7">
                  <c:v>1.1124616990140808</c:v>
                </c:pt>
                <c:pt idx="8">
                  <c:v>1.0648015121207695</c:v>
                </c:pt>
                <c:pt idx="9">
                  <c:v>1.0922825197647912</c:v>
                </c:pt>
                <c:pt idx="10">
                  <c:v>1.0465826204386366</c:v>
                </c:pt>
                <c:pt idx="11">
                  <c:v>1.0349032356032317</c:v>
                </c:pt>
                <c:pt idx="12">
                  <c:v>1.0828289993670661</c:v>
                </c:pt>
                <c:pt idx="13">
                  <c:v>1.019777413234652</c:v>
                </c:pt>
                <c:pt idx="14">
                  <c:v>1.0039770144400366</c:v>
                </c:pt>
                <c:pt idx="15">
                  <c:v>1.1049538182129941</c:v>
                </c:pt>
                <c:pt idx="16">
                  <c:v>1.2024533630164567</c:v>
                </c:pt>
                <c:pt idx="17">
                  <c:v>1.1371964011142364</c:v>
                </c:pt>
                <c:pt idx="18">
                  <c:v>1.2008999525765924</c:v>
                </c:pt>
                <c:pt idx="19">
                  <c:v>1.1681122694102331</c:v>
                </c:pt>
                <c:pt idx="20">
                  <c:v>1.1172131726385044</c:v>
                </c:pt>
                <c:pt idx="21">
                  <c:v>1.1487227781697837</c:v>
                </c:pt>
                <c:pt idx="22">
                  <c:v>1.1443891073542845</c:v>
                </c:pt>
                <c:pt idx="23">
                  <c:v>1.066294608215508</c:v>
                </c:pt>
                <c:pt idx="24">
                  <c:v>1.0962553194965163</c:v>
                </c:pt>
                <c:pt idx="25">
                  <c:v>1.0514687697711427</c:v>
                </c:pt>
                <c:pt idx="26">
                  <c:v>1.0723414825894322</c:v>
                </c:pt>
                <c:pt idx="27">
                  <c:v>1.0220650049597289</c:v>
                </c:pt>
                <c:pt idx="28">
                  <c:v>1.0779856422876199</c:v>
                </c:pt>
                <c:pt idx="29">
                  <c:v>1.121023845786552</c:v>
                </c:pt>
                <c:pt idx="30">
                  <c:v>1.2679117666713038</c:v>
                </c:pt>
                <c:pt idx="31">
                  <c:v>1.106921252896391</c:v>
                </c:pt>
                <c:pt idx="32">
                  <c:v>1.2255172116387016</c:v>
                </c:pt>
                <c:pt idx="33">
                  <c:v>1.2924738888268239</c:v>
                </c:pt>
                <c:pt idx="34">
                  <c:v>1.374891486837504</c:v>
                </c:pt>
                <c:pt idx="35">
                  <c:v>1.2519765112798378</c:v>
                </c:pt>
                <c:pt idx="36">
                  <c:v>1.2030352259090087</c:v>
                </c:pt>
                <c:pt idx="37">
                  <c:v>1.2065858815013595</c:v>
                </c:pt>
                <c:pt idx="38">
                  <c:v>1.1430254572723362</c:v>
                </c:pt>
                <c:pt idx="39">
                  <c:v>1.0727490491039204</c:v>
                </c:pt>
                <c:pt idx="40">
                  <c:v>1.1494288694390855</c:v>
                </c:pt>
                <c:pt idx="41">
                  <c:v>1.1140649845072388</c:v>
                </c:pt>
                <c:pt idx="42">
                  <c:v>1.1807049937970429</c:v>
                </c:pt>
                <c:pt idx="43">
                  <c:v>1.2058599085464974</c:v>
                </c:pt>
                <c:pt idx="44">
                  <c:v>1.1610297384994781</c:v>
                </c:pt>
                <c:pt idx="45">
                  <c:v>1.2111149945919886</c:v>
                </c:pt>
                <c:pt idx="46">
                  <c:v>1.2531399878404157</c:v>
                </c:pt>
                <c:pt idx="47">
                  <c:v>1.2923966613818205</c:v>
                </c:pt>
                <c:pt idx="48">
                  <c:v>1.3342761517244184</c:v>
                </c:pt>
                <c:pt idx="49">
                  <c:v>1.3374035822665076</c:v>
                </c:pt>
                <c:pt idx="50">
                  <c:v>1.3107263747691136</c:v>
                </c:pt>
                <c:pt idx="51">
                  <c:v>1.3054987243241656</c:v>
                </c:pt>
                <c:pt idx="52">
                  <c:v>1.4365979077102609</c:v>
                </c:pt>
                <c:pt idx="53">
                  <c:v>1.4147477021337929</c:v>
                </c:pt>
                <c:pt idx="54">
                  <c:v>1.3447563626056704</c:v>
                </c:pt>
                <c:pt idx="55">
                  <c:v>1.2992277448447667</c:v>
                </c:pt>
                <c:pt idx="56">
                  <c:v>1.2817337846001624</c:v>
                </c:pt>
                <c:pt idx="57">
                  <c:v>1.2979699327814123</c:v>
                </c:pt>
                <c:pt idx="58">
                  <c:v>1.2834220540487278</c:v>
                </c:pt>
                <c:pt idx="59">
                  <c:v>1.2939011896467438</c:v>
                </c:pt>
                <c:pt idx="60">
                  <c:v>1.2387653507032859</c:v>
                </c:pt>
                <c:pt idx="61">
                  <c:v>1.2518769018645144</c:v>
                </c:pt>
                <c:pt idx="62">
                  <c:v>1.2713669069641309</c:v>
                </c:pt>
                <c:pt idx="63">
                  <c:v>1.1755827625126951</c:v>
                </c:pt>
                <c:pt idx="64">
                  <c:v>1.1531278739205604</c:v>
                </c:pt>
                <c:pt idx="65">
                  <c:v>1.1169990907806926</c:v>
                </c:pt>
                <c:pt idx="66">
                  <c:v>1.1800958030332587</c:v>
                </c:pt>
                <c:pt idx="67">
                  <c:v>1.1562079714995193</c:v>
                </c:pt>
                <c:pt idx="68">
                  <c:v>1.1002757432213019</c:v>
                </c:pt>
                <c:pt idx="69">
                  <c:v>1.0925461020351579</c:v>
                </c:pt>
                <c:pt idx="70">
                  <c:v>1.1067294143275097</c:v>
                </c:pt>
                <c:pt idx="71">
                  <c:v>1.1719105175097435</c:v>
                </c:pt>
                <c:pt idx="72">
                  <c:v>1.13820718745524</c:v>
                </c:pt>
                <c:pt idx="73">
                  <c:v>1.0931636932733626</c:v>
                </c:pt>
                <c:pt idx="74">
                  <c:v>1.1263389386662621</c:v>
                </c:pt>
                <c:pt idx="75">
                  <c:v>1.0994994470109747</c:v>
                </c:pt>
                <c:pt idx="76">
                  <c:v>1.1778261168844373</c:v>
                </c:pt>
                <c:pt idx="77">
                  <c:v>1.1054245309867767</c:v>
                </c:pt>
                <c:pt idx="78">
                  <c:v>1.1172047392021305</c:v>
                </c:pt>
                <c:pt idx="79">
                  <c:v>1.12420114696021</c:v>
                </c:pt>
                <c:pt idx="80">
                  <c:v>1.1647060615392273</c:v>
                </c:pt>
                <c:pt idx="81">
                  <c:v>1.1863376417339879</c:v>
                </c:pt>
                <c:pt idx="82">
                  <c:v>1.218878323296499</c:v>
                </c:pt>
                <c:pt idx="83">
                  <c:v>1.2180069350663667</c:v>
                </c:pt>
                <c:pt idx="84">
                  <c:v>1.2273261539947733</c:v>
                </c:pt>
                <c:pt idx="85">
                  <c:v>1.1991565928505425</c:v>
                </c:pt>
                <c:pt idx="86">
                  <c:v>1.1762268406903449</c:v>
                </c:pt>
                <c:pt idx="87">
                  <c:v>1.2123091981247509</c:v>
                </c:pt>
                <c:pt idx="88">
                  <c:v>1.1841506402433355</c:v>
                </c:pt>
                <c:pt idx="89">
                  <c:v>1.1657124060560209</c:v>
                </c:pt>
                <c:pt idx="90">
                  <c:v>1.1012290270325962</c:v>
                </c:pt>
                <c:pt idx="91">
                  <c:v>1.1624398593080922</c:v>
                </c:pt>
                <c:pt idx="92">
                  <c:v>1.1253085480024767</c:v>
                </c:pt>
                <c:pt idx="93">
                  <c:v>1.0812017883194285</c:v>
                </c:pt>
                <c:pt idx="94">
                  <c:v>1.0671614657849458</c:v>
                </c:pt>
                <c:pt idx="95">
                  <c:v>1.0506344484635515</c:v>
                </c:pt>
                <c:pt idx="96">
                  <c:v>0.97484782672032921</c:v>
                </c:pt>
                <c:pt idx="97">
                  <c:v>0.90432169999875889</c:v>
                </c:pt>
                <c:pt idx="98">
                  <c:v>0.93147189384077123</c:v>
                </c:pt>
                <c:pt idx="99">
                  <c:v>0.9261897331683242</c:v>
                </c:pt>
                <c:pt idx="100">
                  <c:v>0.91586727498032106</c:v>
                </c:pt>
                <c:pt idx="101">
                  <c:v>0.82514863911510428</c:v>
                </c:pt>
                <c:pt idx="102">
                  <c:v>0.79750105783751968</c:v>
                </c:pt>
                <c:pt idx="103">
                  <c:v>0.84130849605122227</c:v>
                </c:pt>
                <c:pt idx="104">
                  <c:v>0.8929671572241441</c:v>
                </c:pt>
                <c:pt idx="105">
                  <c:v>0.84074336135002903</c:v>
                </c:pt>
                <c:pt idx="106">
                  <c:v>0.83088173257545928</c:v>
                </c:pt>
                <c:pt idx="107">
                  <c:v>0.84035781703819756</c:v>
                </c:pt>
                <c:pt idx="108">
                  <c:v>0.77119685142275685</c:v>
                </c:pt>
                <c:pt idx="109">
                  <c:v>0.70521126312842453</c:v>
                </c:pt>
                <c:pt idx="110">
                  <c:v>0.74497730416756791</c:v>
                </c:pt>
                <c:pt idx="111">
                  <c:v>0.76849710021636541</c:v>
                </c:pt>
                <c:pt idx="112">
                  <c:v>0.72793243365530569</c:v>
                </c:pt>
                <c:pt idx="113">
                  <c:v>0.72127538448269579</c:v>
                </c:pt>
                <c:pt idx="114">
                  <c:v>0.74033711009787673</c:v>
                </c:pt>
                <c:pt idx="115">
                  <c:v>0.77145998750082723</c:v>
                </c:pt>
                <c:pt idx="116">
                  <c:v>0.7508332460243542</c:v>
                </c:pt>
                <c:pt idx="117">
                  <c:v>0.73357945943554093</c:v>
                </c:pt>
                <c:pt idx="118">
                  <c:v>0.77323822177754142</c:v>
                </c:pt>
                <c:pt idx="119">
                  <c:v>0.7819588126403334</c:v>
                </c:pt>
                <c:pt idx="120">
                  <c:v>0.81801263748430764</c:v>
                </c:pt>
                <c:pt idx="121">
                  <c:v>0.80253357311626927</c:v>
                </c:pt>
                <c:pt idx="122">
                  <c:v>0.83735648405680152</c:v>
                </c:pt>
                <c:pt idx="123">
                  <c:v>0.82972817434705903</c:v>
                </c:pt>
                <c:pt idx="124">
                  <c:v>0.79740057091068062</c:v>
                </c:pt>
                <c:pt idx="125">
                  <c:v>0.74772275390657028</c:v>
                </c:pt>
                <c:pt idx="126">
                  <c:v>0.77709728226925401</c:v>
                </c:pt>
                <c:pt idx="127">
                  <c:v>0.74064646968796244</c:v>
                </c:pt>
                <c:pt idx="128">
                  <c:v>0.77402173906751703</c:v>
                </c:pt>
                <c:pt idx="129">
                  <c:v>0.80816160235998591</c:v>
                </c:pt>
                <c:pt idx="130">
                  <c:v>0.8135238686187346</c:v>
                </c:pt>
                <c:pt idx="131">
                  <c:v>0.83985342156974918</c:v>
                </c:pt>
                <c:pt idx="132">
                  <c:v>0.8618192303444977</c:v>
                </c:pt>
                <c:pt idx="133">
                  <c:v>0.88791955260628075</c:v>
                </c:pt>
                <c:pt idx="134">
                  <c:v>0.8696687392821395</c:v>
                </c:pt>
                <c:pt idx="135">
                  <c:v>0.86353532370149677</c:v>
                </c:pt>
                <c:pt idx="136">
                  <c:v>0.85441825882549061</c:v>
                </c:pt>
                <c:pt idx="137">
                  <c:v>0.82990018991873615</c:v>
                </c:pt>
                <c:pt idx="138">
                  <c:v>0.80480605057977983</c:v>
                </c:pt>
                <c:pt idx="139">
                  <c:v>0.7788457547158586</c:v>
                </c:pt>
                <c:pt idx="140">
                  <c:v>0.8547105292506304</c:v>
                </c:pt>
                <c:pt idx="141">
                  <c:v>0.8643616300287319</c:v>
                </c:pt>
                <c:pt idx="142">
                  <c:v>0.90650483408753502</c:v>
                </c:pt>
                <c:pt idx="143">
                  <c:v>0.94371185297052163</c:v>
                </c:pt>
                <c:pt idx="144">
                  <c:v>0.92153493333549441</c:v>
                </c:pt>
                <c:pt idx="145">
                  <c:v>0.9427998327012036</c:v>
                </c:pt>
                <c:pt idx="146">
                  <c:v>1.0342789667556349</c:v>
                </c:pt>
                <c:pt idx="147">
                  <c:v>1.07232134484577</c:v>
                </c:pt>
                <c:pt idx="148">
                  <c:v>1.0653964556831519</c:v>
                </c:pt>
                <c:pt idx="149">
                  <c:v>1.1002556561264951</c:v>
                </c:pt>
                <c:pt idx="150">
                  <c:v>1.1404527599252623</c:v>
                </c:pt>
                <c:pt idx="151">
                  <c:v>1.1482347378598554</c:v>
                </c:pt>
                <c:pt idx="152">
                  <c:v>1.1735153598522381</c:v>
                </c:pt>
                <c:pt idx="153">
                  <c:v>1.1527898643633305</c:v>
                </c:pt>
                <c:pt idx="154">
                  <c:v>1.2159586149650872</c:v>
                </c:pt>
                <c:pt idx="155">
                  <c:v>1.1761674770161927</c:v>
                </c:pt>
                <c:pt idx="156">
                  <c:v>1.1992869352676758</c:v>
                </c:pt>
                <c:pt idx="157">
                  <c:v>1.204636545744213</c:v>
                </c:pt>
                <c:pt idx="158">
                  <c:v>1.2752382534210167</c:v>
                </c:pt>
                <c:pt idx="159">
                  <c:v>1.2852013728541045</c:v>
                </c:pt>
                <c:pt idx="160">
                  <c:v>1.4035269764485716</c:v>
                </c:pt>
                <c:pt idx="161">
                  <c:v>1.4409740315118846</c:v>
                </c:pt>
                <c:pt idx="162">
                  <c:v>1.5426728495894935</c:v>
                </c:pt>
                <c:pt idx="163">
                  <c:v>1.5658736499025065</c:v>
                </c:pt>
                <c:pt idx="164">
                  <c:v>1.4985614880961684</c:v>
                </c:pt>
                <c:pt idx="165">
                  <c:v>1.5814897198259683</c:v>
                </c:pt>
                <c:pt idx="166">
                  <c:v>1.695680324749526</c:v>
                </c:pt>
                <c:pt idx="167">
                  <c:v>1.7550275163171316</c:v>
                </c:pt>
                <c:pt idx="168">
                  <c:v>1.7289079804523071</c:v>
                </c:pt>
                <c:pt idx="169">
                  <c:v>1.7522528751506041</c:v>
                </c:pt>
                <c:pt idx="170">
                  <c:v>1.7099090698689863</c:v>
                </c:pt>
                <c:pt idx="171">
                  <c:v>1.690522753829391</c:v>
                </c:pt>
                <c:pt idx="172">
                  <c:v>1.73318861387686</c:v>
                </c:pt>
                <c:pt idx="173">
                  <c:v>1.744787657568589</c:v>
                </c:pt>
                <c:pt idx="174">
                  <c:v>1.7567372994699266</c:v>
                </c:pt>
                <c:pt idx="175">
                  <c:v>1.8005808663964236</c:v>
                </c:pt>
                <c:pt idx="176">
                  <c:v>1.939930104338571</c:v>
                </c:pt>
                <c:pt idx="177">
                  <c:v>2.0100055647816868</c:v>
                </c:pt>
                <c:pt idx="178">
                  <c:v>2.1321232244521222</c:v>
                </c:pt>
                <c:pt idx="179">
                  <c:v>2.1994999559113775</c:v>
                </c:pt>
                <c:pt idx="180">
                  <c:v>2.1515145997495919</c:v>
                </c:pt>
                <c:pt idx="181">
                  <c:v>2.4035315372573942</c:v>
                </c:pt>
                <c:pt idx="182">
                  <c:v>2.657225447911141</c:v>
                </c:pt>
                <c:pt idx="183">
                  <c:v>2.5271245904437092</c:v>
                </c:pt>
                <c:pt idx="184">
                  <c:v>2.6927345684354149</c:v>
                </c:pt>
                <c:pt idx="185">
                  <c:v>2.573376013596147</c:v>
                </c:pt>
                <c:pt idx="186">
                  <c:v>2.8934477746629539</c:v>
                </c:pt>
                <c:pt idx="187">
                  <c:v>2.8702134218951882</c:v>
                </c:pt>
                <c:pt idx="188">
                  <c:v>3.0466968396368483</c:v>
                </c:pt>
                <c:pt idx="189">
                  <c:v>3.2228736018745288</c:v>
                </c:pt>
                <c:pt idx="190">
                  <c:v>3.2342017996068875</c:v>
                </c:pt>
                <c:pt idx="191">
                  <c:v>3.2542442422220561</c:v>
                </c:pt>
                <c:pt idx="192">
                  <c:v>3.1190882768706327</c:v>
                </c:pt>
                <c:pt idx="193">
                  <c:v>3.1191825999121834</c:v>
                </c:pt>
                <c:pt idx="194">
                  <c:v>2.9742125405407904</c:v>
                </c:pt>
                <c:pt idx="195">
                  <c:v>2.8523979081476099</c:v>
                </c:pt>
                <c:pt idx="196">
                  <c:v>3.044310036853715</c:v>
                </c:pt>
                <c:pt idx="197">
                  <c:v>2.7107738363642575</c:v>
                </c:pt>
                <c:pt idx="198">
                  <c:v>2.8386709830425056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69-41EB-865D-98EE75BAA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682448"/>
        <c:axId val="637721808"/>
      </c:lineChart>
      <c:dateAx>
        <c:axId val="6376824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721808"/>
        <c:crosses val="autoZero"/>
        <c:auto val="1"/>
        <c:lblOffset val="100"/>
        <c:baseTimeUnit val="months"/>
        <c:majorUnit val="12"/>
        <c:majorTimeUnit val="months"/>
      </c:dateAx>
      <c:valAx>
        <c:axId val="6377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26A354-39DD-48E4-B705-F577D8224D59}">
  <sheetPr/>
  <sheetViews>
    <sheetView tabSelected="1" zoomScale="74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EEB68C-E58A-4CFE-B0CD-5F643AA51F6B}">
  <sheetPr/>
  <sheetViews>
    <sheetView tabSelected="1" zoomScale="73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2</xdr:row>
      <xdr:rowOff>33337</xdr:rowOff>
    </xdr:from>
    <xdr:to>
      <xdr:col>23</xdr:col>
      <xdr:colOff>228599</xdr:colOff>
      <xdr:row>21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A20BB7-6104-441B-995C-1DFC8C7BF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26</xdr:row>
      <xdr:rowOff>0</xdr:rowOff>
    </xdr:from>
    <xdr:to>
      <xdr:col>16</xdr:col>
      <xdr:colOff>314325</xdr:colOff>
      <xdr:row>39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0845" cy="60110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073A9B-A9BB-434F-98D8-534D4F0731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BCFBEC-5D88-4CAB-A552-D153748752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baldi/Dropbox/Educacao/2015%20-%20FGV%20-%20Mestrado%20Profissional%20EESP/2016-3T%20-%20Gestao%20de%20Riqueza/Lista%201/EX%205%20Gest&#227;o%20de%20Riquez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ício 5"/>
    </sheetNames>
    <sheetDataSet>
      <sheetData sheetId="0">
        <row r="1">
          <cell r="L1" t="str">
            <v>E (rc)</v>
          </cell>
        </row>
        <row r="2">
          <cell r="K2">
            <v>0.30623819859057427</v>
          </cell>
          <cell r="L2">
            <v>0.11515</v>
          </cell>
        </row>
        <row r="3">
          <cell r="K3">
            <v>0.30432310046704775</v>
          </cell>
          <cell r="L3">
            <v>0.11507100000000001</v>
          </cell>
        </row>
        <row r="4">
          <cell r="K4">
            <v>0.30241158671292212</v>
          </cell>
          <cell r="L4">
            <v>0.11499200000000001</v>
          </cell>
        </row>
        <row r="5">
          <cell r="K5">
            <v>0.30050372572906853</v>
          </cell>
          <cell r="L5">
            <v>0.114913</v>
          </cell>
        </row>
        <row r="6">
          <cell r="K6">
            <v>0.2985995875321143</v>
          </cell>
          <cell r="L6">
            <v>0.11483399999999999</v>
          </cell>
        </row>
        <row r="7">
          <cell r="K7">
            <v>0.29669924379768819</v>
          </cell>
          <cell r="L7">
            <v>0.114755</v>
          </cell>
        </row>
        <row r="8">
          <cell r="K8">
            <v>0.29480276790485666</v>
          </cell>
          <cell r="L8">
            <v>0.114676</v>
          </cell>
        </row>
        <row r="9">
          <cell r="K9">
            <v>0.29291023498178276</v>
          </cell>
          <cell r="L9">
            <v>0.114597</v>
          </cell>
        </row>
        <row r="10">
          <cell r="K10">
            <v>0.29102172195263226</v>
          </cell>
          <cell r="L10">
            <v>0.11451799999999999</v>
          </cell>
        </row>
        <row r="11">
          <cell r="K11">
            <v>0.28913730758575729</v>
          </cell>
          <cell r="L11">
            <v>0.11443899999999999</v>
          </cell>
        </row>
        <row r="12">
          <cell r="K12">
            <v>0.28725707254318383</v>
          </cell>
          <cell r="L12">
            <v>0.11435999999999999</v>
          </cell>
        </row>
        <row r="13">
          <cell r="K13">
            <v>0.28538109943143192</v>
          </cell>
          <cell r="L13">
            <v>0.11428099999999999</v>
          </cell>
        </row>
        <row r="14">
          <cell r="K14">
            <v>0.28350947285369354</v>
          </cell>
          <cell r="L14">
            <v>0.114202</v>
          </cell>
        </row>
        <row r="15">
          <cell r="K15">
            <v>0.28164227946339876</v>
          </cell>
          <cell r="L15">
            <v>0.11412299999999999</v>
          </cell>
        </row>
        <row r="16">
          <cell r="K16">
            <v>0.27977960801919211</v>
          </cell>
          <cell r="L16">
            <v>0.11404399999999999</v>
          </cell>
        </row>
        <row r="17">
          <cell r="K17">
            <v>0.27792154944134867</v>
          </cell>
          <cell r="L17">
            <v>0.11396499999999998</v>
          </cell>
        </row>
        <row r="18">
          <cell r="K18">
            <v>0.27606819686965173</v>
          </cell>
          <cell r="L18">
            <v>0.11388599999999999</v>
          </cell>
        </row>
        <row r="19">
          <cell r="K19">
            <v>0.27421964572275853</v>
          </cell>
          <cell r="L19">
            <v>0.11380699999999999</v>
          </cell>
        </row>
        <row r="20">
          <cell r="K20">
            <v>0.27237599375907412</v>
          </cell>
          <cell r="L20">
            <v>0.113728</v>
          </cell>
        </row>
        <row r="21">
          <cell r="K21">
            <v>0.27053734113915734</v>
          </cell>
          <cell r="L21">
            <v>0.11364899999999999</v>
          </cell>
        </row>
        <row r="22">
          <cell r="K22">
            <v>0.26870379048967652</v>
          </cell>
          <cell r="L22">
            <v>0.11356999999999998</v>
          </cell>
        </row>
        <row r="23">
          <cell r="K23">
            <v>0.26687544696893489</v>
          </cell>
          <cell r="L23">
            <v>0.11349099999999998</v>
          </cell>
        </row>
        <row r="24">
          <cell r="K24">
            <v>0.26505241833398008</v>
          </cell>
          <cell r="L24">
            <v>0.11341199999999999</v>
          </cell>
        </row>
        <row r="25">
          <cell r="K25">
            <v>0.26323481500931289</v>
          </cell>
          <cell r="L25">
            <v>0.11333299999999999</v>
          </cell>
        </row>
        <row r="26">
          <cell r="K26">
            <v>0.26142275015720567</v>
          </cell>
          <cell r="L26">
            <v>0.11325399999999998</v>
          </cell>
        </row>
        <row r="27">
          <cell r="K27">
            <v>0.25961633974963899</v>
          </cell>
          <cell r="L27">
            <v>0.11317499999999998</v>
          </cell>
        </row>
        <row r="28">
          <cell r="K28">
            <v>0.25781570264186154</v>
          </cell>
          <cell r="L28">
            <v>0.11309599999999997</v>
          </cell>
        </row>
        <row r="29">
          <cell r="K29">
            <v>0.25602096064757507</v>
          </cell>
          <cell r="L29">
            <v>0.11301699999999998</v>
          </cell>
        </row>
        <row r="30">
          <cell r="K30">
            <v>0.25423223861574124</v>
          </cell>
          <cell r="L30">
            <v>0.11293799999999998</v>
          </cell>
        </row>
        <row r="31">
          <cell r="K31">
            <v>0.25244966450900425</v>
          </cell>
          <cell r="L31">
            <v>0.11285899999999997</v>
          </cell>
        </row>
        <row r="32">
          <cell r="K32">
            <v>0.25067336948371671</v>
          </cell>
          <cell r="L32">
            <v>0.11278000000000001</v>
          </cell>
        </row>
        <row r="33">
          <cell r="K33">
            <v>0.24890348797155251</v>
          </cell>
          <cell r="L33">
            <v>0.112701</v>
          </cell>
        </row>
        <row r="34">
          <cell r="K34">
            <v>0.24714015776268167</v>
          </cell>
          <cell r="L34">
            <v>0.112622</v>
          </cell>
        </row>
        <row r="35">
          <cell r="K35">
            <v>0.24538352009048037</v>
          </cell>
          <cell r="L35">
            <v>0.112543</v>
          </cell>
        </row>
        <row r="36">
          <cell r="K36">
            <v>0.24363371971773687</v>
          </cell>
          <cell r="L36">
            <v>0.11246399999999999</v>
          </cell>
        </row>
        <row r="37">
          <cell r="K37">
            <v>0.24189090502431043</v>
          </cell>
          <cell r="L37">
            <v>0.112385</v>
          </cell>
        </row>
        <row r="38">
          <cell r="K38">
            <v>0.24015522809618942</v>
          </cell>
          <cell r="L38">
            <v>0.11230599999999999</v>
          </cell>
        </row>
        <row r="39">
          <cell r="K39">
            <v>0.23842684481588722</v>
          </cell>
          <cell r="L39">
            <v>0.11222699999999999</v>
          </cell>
        </row>
        <row r="40">
          <cell r="K40">
            <v>0.23670591495410326</v>
          </cell>
          <cell r="L40">
            <v>0.112148</v>
          </cell>
        </row>
        <row r="41">
          <cell r="K41">
            <v>0.23499260226256646</v>
          </cell>
          <cell r="L41">
            <v>0.11206899999999999</v>
          </cell>
        </row>
        <row r="42">
          <cell r="K42">
            <v>0.23328707456796652</v>
          </cell>
          <cell r="L42">
            <v>0.11198999999999999</v>
          </cell>
        </row>
        <row r="43">
          <cell r="K43">
            <v>0.23158950386686519</v>
          </cell>
          <cell r="L43">
            <v>0.11191099999999998</v>
          </cell>
        </row>
        <row r="44">
          <cell r="K44">
            <v>0.22990006642146751</v>
          </cell>
          <cell r="L44">
            <v>0.11183199999999999</v>
          </cell>
        </row>
        <row r="45">
          <cell r="K45">
            <v>0.22821894285611605</v>
          </cell>
          <cell r="L45">
            <v>0.11175299999999998</v>
          </cell>
        </row>
        <row r="46">
          <cell r="K46">
            <v>0.22654631825435778</v>
          </cell>
          <cell r="L46">
            <v>0.11167399999999998</v>
          </cell>
        </row>
        <row r="47">
          <cell r="K47">
            <v>0.22488238225641413</v>
          </cell>
          <cell r="L47">
            <v>0.11159499999999997</v>
          </cell>
        </row>
        <row r="48">
          <cell r="K48">
            <v>0.22322732915686816</v>
          </cell>
          <cell r="L48">
            <v>0.11151599999999998</v>
          </cell>
        </row>
        <row r="49">
          <cell r="K49">
            <v>0.22158135800236259</v>
          </cell>
          <cell r="L49">
            <v>0.11143700000000001</v>
          </cell>
        </row>
        <row r="50">
          <cell r="K50">
            <v>0.21994467268908147</v>
          </cell>
          <cell r="L50">
            <v>0.111358</v>
          </cell>
        </row>
        <row r="51">
          <cell r="K51">
            <v>0.21831748205976723</v>
          </cell>
          <cell r="L51">
            <v>0.111279</v>
          </cell>
        </row>
        <row r="52">
          <cell r="K52">
            <v>0.21669999999999995</v>
          </cell>
          <cell r="L52">
            <v>0.11119999999999998</v>
          </cell>
        </row>
        <row r="53">
          <cell r="K53">
            <v>0.21509244553344212</v>
          </cell>
          <cell r="L53">
            <v>0.11112099999999998</v>
          </cell>
        </row>
        <row r="54">
          <cell r="K54">
            <v>0.2134950429157248</v>
          </cell>
          <cell r="L54">
            <v>0.11104199999999997</v>
          </cell>
        </row>
        <row r="55">
          <cell r="K55">
            <v>0.21190802172662357</v>
          </cell>
          <cell r="L55">
            <v>0.11096299999999999</v>
          </cell>
        </row>
        <row r="56">
          <cell r="K56">
            <v>0.2103316169601441</v>
          </cell>
          <cell r="L56">
            <v>0.110884</v>
          </cell>
        </row>
        <row r="57">
          <cell r="K57">
            <v>0.20876606911210446</v>
          </cell>
          <cell r="L57">
            <v>0.110805</v>
          </cell>
        </row>
        <row r="58">
          <cell r="K58">
            <v>0.20721162426477135</v>
          </cell>
          <cell r="L58">
            <v>0.110726</v>
          </cell>
        </row>
        <row r="59">
          <cell r="K59">
            <v>0.20566853416807146</v>
          </cell>
          <cell r="L59">
            <v>0.110647</v>
          </cell>
        </row>
        <row r="60">
          <cell r="K60">
            <v>0.20413705631686566</v>
          </cell>
          <cell r="L60">
            <v>0.110568</v>
          </cell>
        </row>
        <row r="61">
          <cell r="K61">
            <v>0.20261745402373602</v>
          </cell>
          <cell r="L61">
            <v>0.11048899999999999</v>
          </cell>
        </row>
        <row r="62">
          <cell r="K62">
            <v>0.20110999648669875</v>
          </cell>
          <cell r="L62">
            <v>0.11040999999999999</v>
          </cell>
        </row>
        <row r="63">
          <cell r="K63">
            <v>0.1996149588512163</v>
          </cell>
          <cell r="L63">
            <v>0.11033099999999998</v>
          </cell>
        </row>
        <row r="64">
          <cell r="K64">
            <v>0.19813262226584288</v>
          </cell>
          <cell r="L64">
            <v>0.11025199999999999</v>
          </cell>
        </row>
        <row r="65">
          <cell r="K65">
            <v>0.19666327393079569</v>
          </cell>
          <cell r="L65">
            <v>0.11017299999999998</v>
          </cell>
        </row>
        <row r="66">
          <cell r="K66">
            <v>0.19520720713870371</v>
          </cell>
          <cell r="L66">
            <v>0.11009399999999998</v>
          </cell>
        </row>
        <row r="67">
          <cell r="K67">
            <v>0.19376472130674349</v>
          </cell>
          <cell r="L67">
            <v>0.11001499999999999</v>
          </cell>
        </row>
        <row r="68">
          <cell r="K68">
            <v>0.19233612199932901</v>
          </cell>
          <cell r="L68">
            <v>0.10993599999999998</v>
          </cell>
        </row>
        <row r="69">
          <cell r="K69">
            <v>0.19092172094048171</v>
          </cell>
          <cell r="L69">
            <v>0.10985699999999998</v>
          </cell>
        </row>
        <row r="70">
          <cell r="K70">
            <v>0.18952183601496472</v>
          </cell>
          <cell r="L70">
            <v>0.10977799999999999</v>
          </cell>
        </row>
        <row r="71">
          <cell r="K71">
            <v>0.18813679125722532</v>
          </cell>
          <cell r="L71">
            <v>0.10969899999999999</v>
          </cell>
        </row>
        <row r="72">
          <cell r="K72">
            <v>0.1867669168271511</v>
          </cell>
          <cell r="L72">
            <v>0.10962</v>
          </cell>
        </row>
        <row r="73">
          <cell r="K73">
            <v>0.18541254897160755</v>
          </cell>
          <cell r="L73">
            <v>0.109541</v>
          </cell>
        </row>
        <row r="74">
          <cell r="K74">
            <v>0.18407402997069189</v>
          </cell>
          <cell r="L74">
            <v>0.10946199999999999</v>
          </cell>
        </row>
        <row r="75">
          <cell r="K75">
            <v>0.18275170806760516</v>
          </cell>
          <cell r="L75">
            <v>0.10938299999999999</v>
          </cell>
        </row>
        <row r="76">
          <cell r="K76">
            <v>0.1814459373810193</v>
          </cell>
          <cell r="L76">
            <v>0.10930399999999998</v>
          </cell>
        </row>
        <row r="77">
          <cell r="K77">
            <v>0.18015707779879198</v>
          </cell>
          <cell r="L77">
            <v>0.10922499999999999</v>
          </cell>
        </row>
        <row r="78">
          <cell r="K78">
            <v>0.17888549485186545</v>
          </cell>
          <cell r="L78">
            <v>0.10914599999999999</v>
          </cell>
        </row>
        <row r="79">
          <cell r="K79">
            <v>0.17763155956717594</v>
          </cell>
          <cell r="L79">
            <v>0.10906699999999998</v>
          </cell>
        </row>
        <row r="80">
          <cell r="K80">
            <v>0.17639564829839532</v>
          </cell>
          <cell r="L80">
            <v>0.10898799999999999</v>
          </cell>
        </row>
        <row r="81">
          <cell r="K81">
            <v>0.17517814253333314</v>
          </cell>
          <cell r="L81">
            <v>0.10890899999999998</v>
          </cell>
        </row>
        <row r="82">
          <cell r="K82">
            <v>0.17397942867684094</v>
          </cell>
          <cell r="L82">
            <v>0.10882999999999998</v>
          </cell>
        </row>
        <row r="83">
          <cell r="K83">
            <v>0.17279989780808547</v>
          </cell>
          <cell r="L83">
            <v>0.10875099999999999</v>
          </cell>
        </row>
        <row r="84">
          <cell r="K84">
            <v>0.17163994541109359</v>
          </cell>
          <cell r="L84">
            <v>0.10867199999999999</v>
          </cell>
        </row>
        <row r="85">
          <cell r="K85">
            <v>0.17049997107752007</v>
          </cell>
          <cell r="L85">
            <v>0.10859299999999998</v>
          </cell>
        </row>
        <row r="86">
          <cell r="K86">
            <v>0.16938037818065227</v>
          </cell>
          <cell r="L86">
            <v>0.108514</v>
          </cell>
        </row>
        <row r="87">
          <cell r="K87">
            <v>0.16828157351974096</v>
          </cell>
          <cell r="L87">
            <v>0.10843499999999999</v>
          </cell>
        </row>
        <row r="88">
          <cell r="K88">
            <v>0.16720396693384035</v>
          </cell>
          <cell r="L88">
            <v>0.10835599999999999</v>
          </cell>
        </row>
        <row r="89">
          <cell r="K89">
            <v>0.16614797088444741</v>
          </cell>
          <cell r="L89">
            <v>0.10827699999999998</v>
          </cell>
        </row>
        <row r="90">
          <cell r="K90">
            <v>0.16511400000635679</v>
          </cell>
          <cell r="L90">
            <v>0.10819799999999999</v>
          </cell>
        </row>
        <row r="91">
          <cell r="K91">
            <v>0.16410247062629124</v>
          </cell>
          <cell r="L91">
            <v>0.10811899999999999</v>
          </cell>
        </row>
        <row r="92">
          <cell r="K92">
            <v>0.16311380024902855</v>
          </cell>
          <cell r="L92">
            <v>0.10804</v>
          </cell>
        </row>
        <row r="93">
          <cell r="K93">
            <v>0.16214840701092559</v>
          </cell>
          <cell r="L93">
            <v>0.10796099999999999</v>
          </cell>
        </row>
        <row r="94">
          <cell r="K94">
            <v>0.16120670910094026</v>
          </cell>
          <cell r="L94">
            <v>0.10788199999999998</v>
          </cell>
        </row>
        <row r="95">
          <cell r="K95">
            <v>0.16028912414946681</v>
          </cell>
          <cell r="L95">
            <v>0.10780299999999998</v>
          </cell>
        </row>
        <row r="96">
          <cell r="K96">
            <v>0.15939606858553565</v>
          </cell>
          <cell r="L96">
            <v>0.10772399999999999</v>
          </cell>
        </row>
        <row r="97">
          <cell r="K97">
            <v>0.15852795696318039</v>
          </cell>
          <cell r="L97">
            <v>0.10764499999999999</v>
          </cell>
        </row>
        <row r="98">
          <cell r="K98">
            <v>0.15768520125804064</v>
          </cell>
          <cell r="L98">
            <v>0.10756599999999999</v>
          </cell>
        </row>
        <row r="99">
          <cell r="K99">
            <v>0.15686821013555036</v>
          </cell>
          <cell r="L99">
            <v>0.10748699999999999</v>
          </cell>
        </row>
        <row r="100">
          <cell r="K100">
            <v>0.15607738819235537</v>
          </cell>
          <cell r="L100">
            <v>0.10740799999999999</v>
          </cell>
        </row>
        <row r="101">
          <cell r="K101">
            <v>0.15531313517290413</v>
          </cell>
          <cell r="L101">
            <v>0.10732899999999998</v>
          </cell>
        </row>
        <row r="102">
          <cell r="K102">
            <v>0.15457584516346656</v>
          </cell>
          <cell r="L102">
            <v>0.10724999999999998</v>
          </cell>
        </row>
        <row r="103">
          <cell r="K103">
            <v>0.15386590576614687</v>
          </cell>
          <cell r="L103">
            <v>0.10717099999999999</v>
          </cell>
        </row>
        <row r="104">
          <cell r="K104">
            <v>0.1531836972557693</v>
          </cell>
          <cell r="L104">
            <v>0.10709199999999999</v>
          </cell>
        </row>
        <row r="105">
          <cell r="K105">
            <v>0.15252959172282338</v>
          </cell>
          <cell r="L105">
            <v>0.107013</v>
          </cell>
        </row>
        <row r="106">
          <cell r="K106">
            <v>0.15190395220595412</v>
          </cell>
          <cell r="L106">
            <v>0.106934</v>
          </cell>
        </row>
        <row r="107">
          <cell r="K107">
            <v>0.15130713181776986</v>
          </cell>
          <cell r="L107">
            <v>0.10685500000000001</v>
          </cell>
        </row>
        <row r="108">
          <cell r="K108">
            <v>0.15073947286800757</v>
          </cell>
          <cell r="L108">
            <v>0.106776</v>
          </cell>
        </row>
        <row r="109">
          <cell r="K109">
            <v>0.15020130598834083</v>
          </cell>
          <cell r="L109">
            <v>0.10669699999999999</v>
          </cell>
        </row>
        <row r="110">
          <cell r="K110">
            <v>0.14969294926333435</v>
          </cell>
          <cell r="L110">
            <v>0.10661799999999999</v>
          </cell>
        </row>
        <row r="111">
          <cell r="K111">
            <v>0.14921470737223189</v>
          </cell>
          <cell r="L111">
            <v>0.10653899999999999</v>
          </cell>
        </row>
        <row r="112">
          <cell r="K112">
            <v>0.14876687074641312</v>
          </cell>
          <cell r="L112">
            <v>0.10646</v>
          </cell>
        </row>
        <row r="113">
          <cell r="K113">
            <v>0.14834971474746014</v>
          </cell>
          <cell r="L113">
            <v>0.106381</v>
          </cell>
        </row>
        <row r="114">
          <cell r="K114">
            <v>0.14796349887083365</v>
          </cell>
          <cell r="L114">
            <v>0.10630200000000001</v>
          </cell>
        </row>
        <row r="115">
          <cell r="K115">
            <v>0.14760846598017063</v>
          </cell>
          <cell r="L115">
            <v>0.10622299999999998</v>
          </cell>
        </row>
        <row r="116">
          <cell r="K116">
            <v>0.14728484157717248</v>
          </cell>
          <cell r="L116">
            <v>0.10614399999999999</v>
          </cell>
        </row>
        <row r="117">
          <cell r="K117">
            <v>0.14699283311195821</v>
          </cell>
          <cell r="L117">
            <v>0.10606499999999999</v>
          </cell>
        </row>
        <row r="118">
          <cell r="K118">
            <v>0.1467326293386062</v>
          </cell>
          <cell r="L118">
            <v>0.105986</v>
          </cell>
        </row>
        <row r="119">
          <cell r="K119">
            <v>0.14650439972040155</v>
          </cell>
          <cell r="L119">
            <v>0.105907</v>
          </cell>
        </row>
        <row r="120">
          <cell r="K120">
            <v>0.14630829388904512</v>
          </cell>
          <cell r="L120">
            <v>0.10582799999999999</v>
          </cell>
        </row>
        <row r="121">
          <cell r="K121">
            <v>0.1461444411617657</v>
          </cell>
          <cell r="L121">
            <v>0.105749</v>
          </cell>
        </row>
        <row r="122">
          <cell r="K122">
            <v>0.1460129501199123</v>
          </cell>
          <cell r="L122">
            <v>0.10567</v>
          </cell>
        </row>
        <row r="123">
          <cell r="K123">
            <v>0.14591390825219094</v>
          </cell>
          <cell r="L123">
            <v>0.10559099999999999</v>
          </cell>
        </row>
        <row r="124">
          <cell r="K124">
            <v>0.14584738166525718</v>
          </cell>
          <cell r="L124">
            <v>0.10551199999999999</v>
          </cell>
        </row>
        <row r="125">
          <cell r="K125">
            <v>0.14581341486388419</v>
          </cell>
          <cell r="L125">
            <v>0.105433</v>
          </cell>
        </row>
        <row r="126">
          <cell r="K126">
            <v>0.14581203060240538</v>
          </cell>
          <cell r="L126">
            <v>0.10535399999999999</v>
          </cell>
        </row>
        <row r="127">
          <cell r="K127">
            <v>0.14584322980858591</v>
          </cell>
          <cell r="L127">
            <v>0.10527499999999999</v>
          </cell>
        </row>
        <row r="128">
          <cell r="K128">
            <v>0.14590699158051612</v>
          </cell>
          <cell r="L128">
            <v>0.10519599999999998</v>
          </cell>
        </row>
        <row r="129">
          <cell r="K129">
            <v>0.14600327325655135</v>
          </cell>
          <cell r="L129">
            <v>0.10511699999999999</v>
          </cell>
        </row>
        <row r="130">
          <cell r="K130">
            <v>0.14613201055775288</v>
          </cell>
          <cell r="L130">
            <v>0.10503799999999999</v>
          </cell>
        </row>
        <row r="131">
          <cell r="K131">
            <v>0.14629311780172299</v>
          </cell>
          <cell r="L131">
            <v>0.104959</v>
          </cell>
        </row>
        <row r="132">
          <cell r="K132">
            <v>0.14648648818618054</v>
          </cell>
          <cell r="L132">
            <v>0.10488</v>
          </cell>
        </row>
        <row r="133">
          <cell r="K133">
            <v>0.14671199414010022</v>
          </cell>
          <cell r="L133">
            <v>0.10480100000000001</v>
          </cell>
        </row>
        <row r="134">
          <cell r="K134">
            <v>0.14696948773974552</v>
          </cell>
          <cell r="L134">
            <v>0.104722</v>
          </cell>
        </row>
        <row r="135">
          <cell r="K135">
            <v>0.14725880118646628</v>
          </cell>
          <cell r="L135">
            <v>0.104643</v>
          </cell>
        </row>
        <row r="136">
          <cell r="K136">
            <v>0.14757974734271911</v>
          </cell>
          <cell r="L136">
            <v>0.10456399999999999</v>
          </cell>
        </row>
        <row r="137">
          <cell r="K137">
            <v>0.14793212032239653</v>
          </cell>
          <cell r="L137">
            <v>0.10448499999999999</v>
          </cell>
        </row>
        <row r="138">
          <cell r="K138">
            <v>0.14831569613123491</v>
          </cell>
          <cell r="L138">
            <v>0.104406</v>
          </cell>
        </row>
        <row r="139">
          <cell r="K139">
            <v>0.14873023335280292</v>
          </cell>
          <cell r="L139">
            <v>0.10432699999999999</v>
          </cell>
        </row>
        <row r="140">
          <cell r="K140">
            <v>0.14917547387536334</v>
          </cell>
          <cell r="L140">
            <v>0.10424799999999999</v>
          </cell>
        </row>
        <row r="141">
          <cell r="K141">
            <v>0.14965114365474397</v>
          </cell>
          <cell r="L141">
            <v>0.104169</v>
          </cell>
        </row>
        <row r="142">
          <cell r="K142">
            <v>0.1501569535082542</v>
          </cell>
          <cell r="L142">
            <v>0.10408999999999999</v>
          </cell>
        </row>
        <row r="143">
          <cell r="K143">
            <v>0.15069259993463785</v>
          </cell>
          <cell r="L143">
            <v>0.10401099999999999</v>
          </cell>
        </row>
        <row r="144">
          <cell r="K144">
            <v>0.15125776595505835</v>
          </cell>
          <cell r="L144">
            <v>0.103932</v>
          </cell>
        </row>
        <row r="145">
          <cell r="K145">
            <v>0.15185212197016945</v>
          </cell>
          <cell r="L145">
            <v>0.103853</v>
          </cell>
        </row>
        <row r="146">
          <cell r="K146">
            <v>0.15247532662842475</v>
          </cell>
          <cell r="L146">
            <v>0.10377400000000001</v>
          </cell>
        </row>
        <row r="147">
          <cell r="K147">
            <v>0.15312702770092557</v>
          </cell>
          <cell r="L147">
            <v>0.103695</v>
          </cell>
        </row>
        <row r="148">
          <cell r="K148">
            <v>0.1538068629582855</v>
          </cell>
          <cell r="L148">
            <v>0.103616</v>
          </cell>
        </row>
        <row r="149">
          <cell r="K149">
            <v>0.15451446104520838</v>
          </cell>
          <cell r="L149">
            <v>0.103537</v>
          </cell>
        </row>
        <row r="150">
          <cell r="K150">
            <v>0.15524944234871579</v>
          </cell>
          <cell r="L150">
            <v>0.10345799999999999</v>
          </cell>
        </row>
        <row r="151">
          <cell r="K151">
            <v>0.15601141985622982</v>
          </cell>
          <cell r="L151">
            <v>0.103379</v>
          </cell>
        </row>
        <row r="152">
          <cell r="K152">
            <v>0.15680000000000013</v>
          </cell>
          <cell r="L152">
            <v>0.1033000000000001</v>
          </cell>
        </row>
        <row r="153">
          <cell r="K153">
            <v>0.15761478348466182</v>
          </cell>
          <cell r="L153">
            <v>0.10322099999999999</v>
          </cell>
        </row>
        <row r="154">
          <cell r="K154">
            <v>0.15845536609502128</v>
          </cell>
          <cell r="L154">
            <v>0.103142</v>
          </cell>
        </row>
        <row r="155">
          <cell r="K155">
            <v>0.15932133948147445</v>
          </cell>
          <cell r="L155">
            <v>0.10306299999999999</v>
          </cell>
        </row>
        <row r="156">
          <cell r="K156">
            <v>0.16021229192077874</v>
          </cell>
          <cell r="L156">
            <v>0.10298399999999999</v>
          </cell>
        </row>
        <row r="157">
          <cell r="K157">
            <v>0.16112780905020718</v>
          </cell>
          <cell r="L157">
            <v>0.102905</v>
          </cell>
        </row>
        <row r="158">
          <cell r="K158">
            <v>0.16206747457341594</v>
          </cell>
          <cell r="L158">
            <v>0.10282599999999999</v>
          </cell>
        </row>
        <row r="159">
          <cell r="K159">
            <v>0.16303087093665183</v>
          </cell>
          <cell r="L159">
            <v>0.10274699999999999</v>
          </cell>
        </row>
        <row r="160">
          <cell r="K160">
            <v>0.16401757997420649</v>
          </cell>
          <cell r="L160">
            <v>0.102668</v>
          </cell>
        </row>
        <row r="161">
          <cell r="K161">
            <v>0.16502718352229379</v>
          </cell>
          <cell r="L161">
            <v>0.10258899999999999</v>
          </cell>
        </row>
        <row r="162">
          <cell r="K162">
            <v>0.16605926400077786</v>
          </cell>
          <cell r="L162">
            <v>0.10251</v>
          </cell>
        </row>
        <row r="163">
          <cell r="K163">
            <v>0.16711340496241717</v>
          </cell>
          <cell r="L163">
            <v>0.10243099999999999</v>
          </cell>
        </row>
        <row r="164">
          <cell r="K164">
            <v>0.16818919160950632</v>
          </cell>
          <cell r="L164">
            <v>0.102352</v>
          </cell>
        </row>
        <row r="165">
          <cell r="K165">
            <v>0.16928621127799878</v>
          </cell>
          <cell r="L165">
            <v>0.102273</v>
          </cell>
        </row>
        <row r="166">
          <cell r="K166">
            <v>0.17040405388937446</v>
          </cell>
          <cell r="L166">
            <v>0.10219399999999999</v>
          </cell>
        </row>
        <row r="167">
          <cell r="K167">
            <v>0.17154231237068024</v>
          </cell>
          <cell r="L167">
            <v>0.102115</v>
          </cell>
        </row>
        <row r="168">
          <cell r="K168">
            <v>0.1727005830433147</v>
          </cell>
          <cell r="L168">
            <v>0.102036</v>
          </cell>
        </row>
        <row r="169">
          <cell r="K169">
            <v>0.17387846598125725</v>
          </cell>
          <cell r="L169">
            <v>0.10195699999999999</v>
          </cell>
        </row>
        <row r="170">
          <cell r="K170">
            <v>0.1750755653395506</v>
          </cell>
          <cell r="L170">
            <v>0.101878</v>
          </cell>
        </row>
        <row r="171">
          <cell r="K171">
            <v>0.17629148965393887</v>
          </cell>
          <cell r="L171">
            <v>0.101799</v>
          </cell>
        </row>
        <row r="172">
          <cell r="K172">
            <v>0.17752585211264313</v>
          </cell>
          <cell r="L172">
            <v>0.10171999999999999</v>
          </cell>
        </row>
        <row r="173">
          <cell r="K173">
            <v>0.17877827080131647</v>
          </cell>
          <cell r="L173">
            <v>0.101641</v>
          </cell>
        </row>
        <row r="174">
          <cell r="K174">
            <v>0.18004836892227391</v>
          </cell>
          <cell r="L174">
            <v>0.10156199999999999</v>
          </cell>
        </row>
        <row r="175">
          <cell r="K175">
            <v>0.1813357749891269</v>
          </cell>
          <cell r="L175">
            <v>0.10148299999999999</v>
          </cell>
        </row>
        <row r="176">
          <cell r="K176">
            <v>0.18264012299797888</v>
          </cell>
          <cell r="L176">
            <v>0.10140399999999999</v>
          </cell>
        </row>
        <row r="177">
          <cell r="K177">
            <v>0.18396105257635392</v>
          </cell>
          <cell r="L177">
            <v>0.101325</v>
          </cell>
        </row>
        <row r="178">
          <cell r="K178">
            <v>0.18529820911103498</v>
          </cell>
          <cell r="L178">
            <v>0.10124599999999999</v>
          </cell>
        </row>
        <row r="179">
          <cell r="K179">
            <v>0.18665124385598736</v>
          </cell>
          <cell r="L179">
            <v>0.10116699999999999</v>
          </cell>
        </row>
        <row r="180">
          <cell r="K180">
            <v>0.1880198140215314</v>
          </cell>
          <cell r="L180">
            <v>0.101088</v>
          </cell>
        </row>
        <row r="181">
          <cell r="K181">
            <v>0.1894035828459136</v>
          </cell>
          <cell r="L181">
            <v>0.101009</v>
          </cell>
        </row>
        <row r="182">
          <cell r="K182">
            <v>0.19080221965040151</v>
          </cell>
          <cell r="L182">
            <v>0.10093000000000001</v>
          </cell>
        </row>
        <row r="183">
          <cell r="K183">
            <v>0.19221539987900255</v>
          </cell>
          <cell r="L183">
            <v>0.10085100000000001</v>
          </cell>
        </row>
        <row r="184">
          <cell r="K184">
            <v>0.19364280512387561</v>
          </cell>
          <cell r="L184">
            <v>0.10077199999999999</v>
          </cell>
        </row>
        <row r="185">
          <cell r="K185">
            <v>0.19508412313746923</v>
          </cell>
          <cell r="L185">
            <v>0.10069299999999999</v>
          </cell>
        </row>
        <row r="186">
          <cell r="K186">
            <v>0.1965390478323859</v>
          </cell>
          <cell r="L186">
            <v>0.100614</v>
          </cell>
        </row>
        <row r="187">
          <cell r="K187">
            <v>0.19800727926993003</v>
          </cell>
          <cell r="L187">
            <v>0.10053500000000001</v>
          </cell>
        </row>
        <row r="188">
          <cell r="K188">
            <v>0.19948852363826061</v>
          </cell>
          <cell r="L188">
            <v>0.10045600000000002</v>
          </cell>
        </row>
        <row r="189">
          <cell r="K189">
            <v>0.20098249322102474</v>
          </cell>
          <cell r="L189">
            <v>0.10037699999999999</v>
          </cell>
        </row>
        <row r="190">
          <cell r="K190">
            <v>0.20248890635730954</v>
          </cell>
          <cell r="L190">
            <v>0.100298</v>
          </cell>
        </row>
        <row r="191">
          <cell r="K191">
            <v>0.20400748739370539</v>
          </cell>
          <cell r="L191">
            <v>0.100219</v>
          </cell>
        </row>
        <row r="192">
          <cell r="K192">
            <v>0.20553796662923393</v>
          </cell>
          <cell r="L192">
            <v>0.10014000000000001</v>
          </cell>
        </row>
        <row r="193">
          <cell r="K193">
            <v>0.2070800802538498</v>
          </cell>
          <cell r="L193">
            <v>0.10006100000000001</v>
          </cell>
        </row>
        <row r="194">
          <cell r="K194">
            <v>0.20863357028118767</v>
          </cell>
          <cell r="L194">
            <v>9.9981999999999988E-2</v>
          </cell>
        </row>
        <row r="195">
          <cell r="K195">
            <v>0.21019818447618258</v>
          </cell>
          <cell r="L195">
            <v>9.9902999999999992E-2</v>
          </cell>
        </row>
        <row r="196">
          <cell r="K196">
            <v>0.21177367627815522</v>
          </cell>
          <cell r="L196">
            <v>9.9823999999999996E-2</v>
          </cell>
        </row>
        <row r="197">
          <cell r="K197">
            <v>0.21335980471991459</v>
          </cell>
          <cell r="L197">
            <v>9.9745E-2</v>
          </cell>
        </row>
        <row r="198">
          <cell r="K198">
            <v>0.21495633434339376</v>
          </cell>
          <cell r="L198">
            <v>9.9666000000000005E-2</v>
          </cell>
        </row>
        <row r="199">
          <cell r="K199">
            <v>0.21656303511230002</v>
          </cell>
          <cell r="L199">
            <v>9.9587000000000009E-2</v>
          </cell>
        </row>
        <row r="200">
          <cell r="K200">
            <v>0.21817968232222559</v>
          </cell>
          <cell r="L200">
            <v>9.9507999999999985E-2</v>
          </cell>
        </row>
        <row r="201">
          <cell r="K201">
            <v>0.21980605650863419</v>
          </cell>
          <cell r="L201">
            <v>9.942899999999999E-2</v>
          </cell>
        </row>
        <row r="202">
          <cell r="K202">
            <v>0.22144194335310577</v>
          </cell>
          <cell r="L202">
            <v>9.9349999999999994E-2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F252-8724-4C50-8B8E-98B5A8520D9C}">
  <dimension ref="A1:O319"/>
  <sheetViews>
    <sheetView tabSelected="1" zoomScaleNormal="100" workbookViewId="0">
      <selection activeCell="I12" sqref="I12"/>
    </sheetView>
  </sheetViews>
  <sheetFormatPr defaultRowHeight="15" x14ac:dyDescent="0.25"/>
  <cols>
    <col min="1" max="1" width="14.5" style="32" bestFit="1" customWidth="1"/>
    <col min="2" max="16384" width="9" style="32"/>
  </cols>
  <sheetData>
    <row r="1" spans="1:15" x14ac:dyDescent="0.25">
      <c r="A1" s="31" t="s">
        <v>54</v>
      </c>
      <c r="B1" s="31"/>
      <c r="C1" s="31"/>
      <c r="H1" s="32" t="s">
        <v>55</v>
      </c>
      <c r="I1" s="32" t="s">
        <v>56</v>
      </c>
      <c r="K1" s="33" t="s">
        <v>57</v>
      </c>
      <c r="L1" s="32" t="s">
        <v>58</v>
      </c>
      <c r="O1" s="33"/>
    </row>
    <row r="2" spans="1:15" x14ac:dyDescent="0.25">
      <c r="A2" s="34"/>
      <c r="B2" s="34" t="s">
        <v>8</v>
      </c>
      <c r="C2" s="34" t="s">
        <v>9</v>
      </c>
      <c r="H2" s="35">
        <v>-0.5</v>
      </c>
      <c r="I2" s="35">
        <f>1-H2</f>
        <v>1.5</v>
      </c>
      <c r="K2" s="36">
        <f>SQRT((H2*$B$4)^2+(I2*$C$4)^2+2*H2*$B$4*I2*$C$4*$B$5)</f>
        <v>0.30623819859057427</v>
      </c>
      <c r="L2" s="37">
        <f t="shared" ref="L2:L65" si="0">H2*$B$3+I2*$C$3</f>
        <v>0.11515</v>
      </c>
      <c r="N2" s="35"/>
      <c r="O2" s="35"/>
    </row>
    <row r="3" spans="1:15" x14ac:dyDescent="0.25">
      <c r="A3" s="34" t="s">
        <v>59</v>
      </c>
      <c r="B3" s="38">
        <v>0.1033</v>
      </c>
      <c r="C3" s="38">
        <v>0.11119999999999999</v>
      </c>
      <c r="H3" s="35">
        <f>H2+1%</f>
        <v>-0.49</v>
      </c>
      <c r="I3" s="35">
        <f>1-H3</f>
        <v>1.49</v>
      </c>
      <c r="K3" s="36">
        <f t="shared" ref="K3:K66" si="1">SQRT((H3*$B$4)^2+(I3*$C$4)^2+2*H3*$B$4*I3*$C$4*$B$5)</f>
        <v>0.30432310046704775</v>
      </c>
      <c r="L3" s="37">
        <f t="shared" si="0"/>
        <v>0.11507100000000001</v>
      </c>
      <c r="N3" s="37"/>
      <c r="O3" s="35"/>
    </row>
    <row r="4" spans="1:15" x14ac:dyDescent="0.25">
      <c r="A4" s="39" t="s">
        <v>60</v>
      </c>
      <c r="B4" s="38">
        <v>0.15679999999999999</v>
      </c>
      <c r="C4" s="38">
        <v>0.2167</v>
      </c>
      <c r="H4" s="35">
        <f t="shared" ref="H4:H67" si="2">H3+1%</f>
        <v>-0.48</v>
      </c>
      <c r="I4" s="35">
        <f t="shared" ref="I4:I67" si="3">1-H4</f>
        <v>1.48</v>
      </c>
      <c r="K4" s="36">
        <f t="shared" si="1"/>
        <v>0.30241158671292212</v>
      </c>
      <c r="L4" s="37">
        <f t="shared" si="0"/>
        <v>0.11499200000000001</v>
      </c>
      <c r="N4" s="37"/>
      <c r="O4" s="35"/>
    </row>
    <row r="5" spans="1:15" x14ac:dyDescent="0.25">
      <c r="A5" s="39" t="s">
        <v>61</v>
      </c>
      <c r="B5" s="38">
        <v>0.35360000000000003</v>
      </c>
      <c r="C5" s="34"/>
      <c r="H5" s="35">
        <f t="shared" si="2"/>
        <v>-0.47</v>
      </c>
      <c r="I5" s="35">
        <f t="shared" si="3"/>
        <v>1.47</v>
      </c>
      <c r="K5" s="36">
        <f t="shared" si="1"/>
        <v>0.30050372572906853</v>
      </c>
      <c r="L5" s="37">
        <f t="shared" si="0"/>
        <v>0.114913</v>
      </c>
    </row>
    <row r="6" spans="1:15" x14ac:dyDescent="0.25">
      <c r="A6" s="39" t="s">
        <v>1</v>
      </c>
      <c r="B6" s="34">
        <v>0.59499999999999997</v>
      </c>
      <c r="C6" s="34">
        <v>0.46700000000000003</v>
      </c>
      <c r="H6" s="35">
        <f t="shared" si="2"/>
        <v>-0.45999999999999996</v>
      </c>
      <c r="I6" s="35">
        <f t="shared" si="3"/>
        <v>1.46</v>
      </c>
      <c r="K6" s="36">
        <f t="shared" si="1"/>
        <v>0.2985995875321143</v>
      </c>
      <c r="L6" s="37">
        <f t="shared" si="0"/>
        <v>0.11483399999999999</v>
      </c>
    </row>
    <row r="7" spans="1:15" x14ac:dyDescent="0.25">
      <c r="A7" s="39" t="s">
        <v>62</v>
      </c>
      <c r="B7" s="34" t="s">
        <v>55</v>
      </c>
      <c r="C7" s="34" t="s">
        <v>56</v>
      </c>
      <c r="H7" s="35">
        <f t="shared" si="2"/>
        <v>-0.44999999999999996</v>
      </c>
      <c r="I7" s="35">
        <f t="shared" si="3"/>
        <v>1.45</v>
      </c>
      <c r="K7" s="36">
        <f t="shared" si="1"/>
        <v>0.29669924379768819</v>
      </c>
      <c r="L7" s="37">
        <f t="shared" si="0"/>
        <v>0.114755</v>
      </c>
    </row>
    <row r="8" spans="1:15" x14ac:dyDescent="0.25">
      <c r="B8" s="37"/>
      <c r="C8" s="37"/>
      <c r="H8" s="35">
        <f t="shared" si="2"/>
        <v>-0.43999999999999995</v>
      </c>
      <c r="I8" s="35">
        <f t="shared" si="3"/>
        <v>1.44</v>
      </c>
      <c r="K8" s="36">
        <f t="shared" si="1"/>
        <v>0.29480276790485666</v>
      </c>
      <c r="L8" s="37">
        <f t="shared" si="0"/>
        <v>0.114676</v>
      </c>
    </row>
    <row r="9" spans="1:15" x14ac:dyDescent="0.25">
      <c r="A9" s="39" t="s">
        <v>63</v>
      </c>
      <c r="B9" s="40">
        <v>0.01</v>
      </c>
      <c r="C9" s="40">
        <v>0.01</v>
      </c>
      <c r="H9" s="35">
        <f t="shared" si="2"/>
        <v>-0.42999999999999994</v>
      </c>
      <c r="I9" s="35">
        <f t="shared" si="3"/>
        <v>1.43</v>
      </c>
      <c r="K9" s="36">
        <f t="shared" si="1"/>
        <v>0.29291023498178276</v>
      </c>
      <c r="L9" s="37">
        <f t="shared" si="0"/>
        <v>0.114597</v>
      </c>
    </row>
    <row r="10" spans="1:15" x14ac:dyDescent="0.25">
      <c r="A10" s="39" t="s">
        <v>64</v>
      </c>
      <c r="B10" s="41">
        <f>B3-B9</f>
        <v>9.3300000000000008E-2</v>
      </c>
      <c r="C10" s="41">
        <f>C3-C9</f>
        <v>0.1012</v>
      </c>
      <c r="H10" s="35">
        <f t="shared" si="2"/>
        <v>-0.41999999999999993</v>
      </c>
      <c r="I10" s="35">
        <f t="shared" si="3"/>
        <v>1.42</v>
      </c>
      <c r="K10" s="36">
        <f t="shared" si="1"/>
        <v>0.29102172195263226</v>
      </c>
      <c r="L10" s="37">
        <f t="shared" si="0"/>
        <v>0.11451799999999999</v>
      </c>
    </row>
    <row r="11" spans="1:15" x14ac:dyDescent="0.25">
      <c r="H11" s="35">
        <f t="shared" si="2"/>
        <v>-0.40999999999999992</v>
      </c>
      <c r="I11" s="35">
        <f t="shared" si="3"/>
        <v>1.41</v>
      </c>
      <c r="K11" s="36">
        <f t="shared" si="1"/>
        <v>0.28913730758575729</v>
      </c>
      <c r="L11" s="37">
        <f t="shared" si="0"/>
        <v>0.11443899999999999</v>
      </c>
    </row>
    <row r="12" spans="1:15" x14ac:dyDescent="0.25">
      <c r="H12" s="35">
        <f t="shared" si="2"/>
        <v>-0.39999999999999991</v>
      </c>
      <c r="I12" s="42">
        <f t="shared" si="3"/>
        <v>1.4</v>
      </c>
      <c r="K12" s="36">
        <f t="shared" si="1"/>
        <v>0.28725707254318383</v>
      </c>
      <c r="L12" s="37">
        <f t="shared" si="0"/>
        <v>0.11435999999999999</v>
      </c>
    </row>
    <row r="13" spans="1:15" x14ac:dyDescent="0.25">
      <c r="H13" s="35">
        <f t="shared" si="2"/>
        <v>-0.3899999999999999</v>
      </c>
      <c r="I13" s="35">
        <f t="shared" si="3"/>
        <v>1.39</v>
      </c>
      <c r="K13" s="36">
        <f t="shared" si="1"/>
        <v>0.28538109943143192</v>
      </c>
      <c r="L13" s="37">
        <f t="shared" si="0"/>
        <v>0.11428099999999999</v>
      </c>
    </row>
    <row r="14" spans="1:15" x14ac:dyDescent="0.25">
      <c r="H14" s="35">
        <f t="shared" si="2"/>
        <v>-0.37999999999999989</v>
      </c>
      <c r="I14" s="35">
        <f t="shared" si="3"/>
        <v>1.38</v>
      </c>
      <c r="K14" s="36">
        <f t="shared" si="1"/>
        <v>0.28350947285369354</v>
      </c>
      <c r="L14" s="37">
        <f t="shared" si="0"/>
        <v>0.114202</v>
      </c>
    </row>
    <row r="15" spans="1:15" x14ac:dyDescent="0.25">
      <c r="A15" s="37"/>
      <c r="H15" s="35">
        <f t="shared" si="2"/>
        <v>-0.36999999999999988</v>
      </c>
      <c r="I15" s="35">
        <f t="shared" si="3"/>
        <v>1.3699999999999999</v>
      </c>
      <c r="K15" s="36">
        <f t="shared" si="1"/>
        <v>0.28164227946339876</v>
      </c>
      <c r="L15" s="37">
        <f t="shared" si="0"/>
        <v>0.11412299999999999</v>
      </c>
    </row>
    <row r="16" spans="1:15" x14ac:dyDescent="0.25">
      <c r="H16" s="35">
        <f t="shared" si="2"/>
        <v>-0.35999999999999988</v>
      </c>
      <c r="I16" s="35">
        <f t="shared" si="3"/>
        <v>1.3599999999999999</v>
      </c>
      <c r="K16" s="36">
        <f t="shared" si="1"/>
        <v>0.27977960801919211</v>
      </c>
      <c r="L16" s="37">
        <f t="shared" si="0"/>
        <v>0.11404399999999999</v>
      </c>
    </row>
    <row r="17" spans="8:12" x14ac:dyDescent="0.25">
      <c r="H17" s="35">
        <f t="shared" si="2"/>
        <v>-0.34999999999999987</v>
      </c>
      <c r="I17" s="35">
        <f t="shared" si="3"/>
        <v>1.3499999999999999</v>
      </c>
      <c r="K17" s="36">
        <f t="shared" si="1"/>
        <v>0.27792154944134867</v>
      </c>
      <c r="L17" s="37">
        <f t="shared" si="0"/>
        <v>0.11396499999999998</v>
      </c>
    </row>
    <row r="18" spans="8:12" x14ac:dyDescent="0.25">
      <c r="H18" s="35">
        <f t="shared" si="2"/>
        <v>-0.33999999999999986</v>
      </c>
      <c r="I18" s="35">
        <f t="shared" si="3"/>
        <v>1.3399999999999999</v>
      </c>
      <c r="K18" s="36">
        <f t="shared" si="1"/>
        <v>0.27606819686965173</v>
      </c>
      <c r="L18" s="37">
        <f t="shared" si="0"/>
        <v>0.11388599999999999</v>
      </c>
    </row>
    <row r="19" spans="8:12" x14ac:dyDescent="0.25">
      <c r="H19" s="35">
        <f t="shared" si="2"/>
        <v>-0.32999999999999985</v>
      </c>
      <c r="I19" s="35">
        <f t="shared" si="3"/>
        <v>1.3299999999999998</v>
      </c>
      <c r="K19" s="36">
        <f t="shared" si="1"/>
        <v>0.27421964572275853</v>
      </c>
      <c r="L19" s="37">
        <f t="shared" si="0"/>
        <v>0.11380699999999999</v>
      </c>
    </row>
    <row r="20" spans="8:12" x14ac:dyDescent="0.25">
      <c r="H20" s="35">
        <f t="shared" si="2"/>
        <v>-0.31999999999999984</v>
      </c>
      <c r="I20" s="35">
        <f t="shared" si="3"/>
        <v>1.3199999999999998</v>
      </c>
      <c r="K20" s="36">
        <f t="shared" si="1"/>
        <v>0.27237599375907412</v>
      </c>
      <c r="L20" s="37">
        <f t="shared" si="0"/>
        <v>0.113728</v>
      </c>
    </row>
    <row r="21" spans="8:12" x14ac:dyDescent="0.25">
      <c r="H21" s="35">
        <f t="shared" si="2"/>
        <v>-0.30999999999999983</v>
      </c>
      <c r="I21" s="35">
        <f t="shared" si="3"/>
        <v>1.3099999999999998</v>
      </c>
      <c r="K21" s="36">
        <f t="shared" si="1"/>
        <v>0.27053734113915734</v>
      </c>
      <c r="L21" s="37">
        <f t="shared" si="0"/>
        <v>0.11364899999999999</v>
      </c>
    </row>
    <row r="22" spans="8:12" x14ac:dyDescent="0.25">
      <c r="H22" s="35">
        <f t="shared" si="2"/>
        <v>-0.29999999999999982</v>
      </c>
      <c r="I22" s="35">
        <f t="shared" si="3"/>
        <v>1.2999999999999998</v>
      </c>
      <c r="K22" s="36">
        <f t="shared" si="1"/>
        <v>0.26870379048967652</v>
      </c>
      <c r="L22" s="37">
        <f t="shared" si="0"/>
        <v>0.11356999999999998</v>
      </c>
    </row>
    <row r="23" spans="8:12" x14ac:dyDescent="0.25">
      <c r="H23" s="35">
        <f t="shared" si="2"/>
        <v>-0.28999999999999981</v>
      </c>
      <c r="I23" s="35">
        <f t="shared" si="3"/>
        <v>1.2899999999999998</v>
      </c>
      <c r="K23" s="36">
        <f t="shared" si="1"/>
        <v>0.26687544696893489</v>
      </c>
      <c r="L23" s="37">
        <f t="shared" si="0"/>
        <v>0.11349099999999998</v>
      </c>
    </row>
    <row r="24" spans="8:12" x14ac:dyDescent="0.25">
      <c r="H24" s="35">
        <f t="shared" si="2"/>
        <v>-0.2799999999999998</v>
      </c>
      <c r="I24" s="35">
        <f t="shared" si="3"/>
        <v>1.2799999999999998</v>
      </c>
      <c r="K24" s="36">
        <f t="shared" si="1"/>
        <v>0.26505241833398008</v>
      </c>
      <c r="L24" s="37">
        <f t="shared" si="0"/>
        <v>0.11341199999999999</v>
      </c>
    </row>
    <row r="25" spans="8:12" x14ac:dyDescent="0.25">
      <c r="H25" s="35">
        <f t="shared" si="2"/>
        <v>-0.2699999999999998</v>
      </c>
      <c r="I25" s="35">
        <f t="shared" si="3"/>
        <v>1.2699999999999998</v>
      </c>
      <c r="K25" s="36">
        <f t="shared" si="1"/>
        <v>0.26323481500931289</v>
      </c>
      <c r="L25" s="37">
        <f t="shared" si="0"/>
        <v>0.11333299999999999</v>
      </c>
    </row>
    <row r="26" spans="8:12" x14ac:dyDescent="0.25">
      <c r="H26" s="35">
        <f t="shared" si="2"/>
        <v>-0.25999999999999979</v>
      </c>
      <c r="I26" s="35">
        <f t="shared" si="3"/>
        <v>1.2599999999999998</v>
      </c>
      <c r="K26" s="36">
        <f t="shared" si="1"/>
        <v>0.26142275015720567</v>
      </c>
      <c r="L26" s="37">
        <f t="shared" si="0"/>
        <v>0.11325399999999998</v>
      </c>
    </row>
    <row r="27" spans="8:12" x14ac:dyDescent="0.25">
      <c r="H27" s="35">
        <f t="shared" si="2"/>
        <v>-0.24999999999999978</v>
      </c>
      <c r="I27" s="35">
        <f t="shared" si="3"/>
        <v>1.2499999999999998</v>
      </c>
      <c r="K27" s="36">
        <f t="shared" si="1"/>
        <v>0.25961633974963899</v>
      </c>
      <c r="L27" s="37">
        <f t="shared" si="0"/>
        <v>0.11317499999999998</v>
      </c>
    </row>
    <row r="28" spans="8:12" x14ac:dyDescent="0.25">
      <c r="H28" s="35">
        <f t="shared" si="2"/>
        <v>-0.23999999999999977</v>
      </c>
      <c r="I28" s="35">
        <f t="shared" si="3"/>
        <v>1.2399999999999998</v>
      </c>
      <c r="K28" s="36">
        <f t="shared" si="1"/>
        <v>0.25781570264186154</v>
      </c>
      <c r="L28" s="37">
        <f t="shared" si="0"/>
        <v>0.11309599999999997</v>
      </c>
    </row>
    <row r="29" spans="8:12" x14ac:dyDescent="0.25">
      <c r="H29" s="35">
        <f t="shared" si="2"/>
        <v>-0.22999999999999976</v>
      </c>
      <c r="I29" s="35">
        <f t="shared" si="3"/>
        <v>1.2299999999999998</v>
      </c>
      <c r="K29" s="36">
        <f t="shared" si="1"/>
        <v>0.25602096064757507</v>
      </c>
      <c r="L29" s="37">
        <f t="shared" si="0"/>
        <v>0.11301699999999998</v>
      </c>
    </row>
    <row r="30" spans="8:12" x14ac:dyDescent="0.25">
      <c r="H30" s="35">
        <f t="shared" si="2"/>
        <v>-0.21999999999999975</v>
      </c>
      <c r="I30" s="35">
        <f t="shared" si="3"/>
        <v>1.2199999999999998</v>
      </c>
      <c r="K30" s="36">
        <f t="shared" si="1"/>
        <v>0.25423223861574124</v>
      </c>
      <c r="L30" s="37">
        <f t="shared" si="0"/>
        <v>0.11293799999999998</v>
      </c>
    </row>
    <row r="31" spans="8:12" x14ac:dyDescent="0.25">
      <c r="H31" s="35">
        <f t="shared" si="2"/>
        <v>-0.20999999999999974</v>
      </c>
      <c r="I31" s="35">
        <f t="shared" si="3"/>
        <v>1.2099999999999997</v>
      </c>
      <c r="K31" s="36">
        <f t="shared" si="1"/>
        <v>0.25244966450900425</v>
      </c>
      <c r="L31" s="37">
        <f t="shared" si="0"/>
        <v>0.11285899999999997</v>
      </c>
    </row>
    <row r="32" spans="8:12" x14ac:dyDescent="0.25">
      <c r="H32" s="35">
        <f t="shared" si="2"/>
        <v>-0.19999999999999973</v>
      </c>
      <c r="I32" s="35">
        <f t="shared" si="3"/>
        <v>1.1999999999999997</v>
      </c>
      <c r="K32" s="36">
        <f t="shared" si="1"/>
        <v>0.25067336948371671</v>
      </c>
      <c r="L32" s="37">
        <f t="shared" si="0"/>
        <v>0.11278000000000001</v>
      </c>
    </row>
    <row r="33" spans="8:12" x14ac:dyDescent="0.25">
      <c r="H33" s="35">
        <f t="shared" si="2"/>
        <v>-0.18999999999999972</v>
      </c>
      <c r="I33" s="35">
        <f t="shared" si="3"/>
        <v>1.1899999999999997</v>
      </c>
      <c r="K33" s="36">
        <f t="shared" si="1"/>
        <v>0.24890348797155251</v>
      </c>
      <c r="L33" s="37">
        <f t="shared" si="0"/>
        <v>0.112701</v>
      </c>
    </row>
    <row r="34" spans="8:12" x14ac:dyDescent="0.25">
      <c r="H34" s="35">
        <f t="shared" si="2"/>
        <v>-0.17999999999999972</v>
      </c>
      <c r="I34" s="35">
        <f t="shared" si="3"/>
        <v>1.1799999999999997</v>
      </c>
      <c r="K34" s="36">
        <f t="shared" si="1"/>
        <v>0.24714015776268167</v>
      </c>
      <c r="L34" s="37">
        <f t="shared" si="0"/>
        <v>0.112622</v>
      </c>
    </row>
    <row r="35" spans="8:12" x14ac:dyDescent="0.25">
      <c r="H35" s="35">
        <f t="shared" si="2"/>
        <v>-0.16999999999999971</v>
      </c>
      <c r="I35" s="35">
        <f t="shared" si="3"/>
        <v>1.1699999999999997</v>
      </c>
      <c r="K35" s="36">
        <f t="shared" si="1"/>
        <v>0.24538352009048037</v>
      </c>
      <c r="L35" s="37">
        <f t="shared" si="0"/>
        <v>0.112543</v>
      </c>
    </row>
    <row r="36" spans="8:12" x14ac:dyDescent="0.25">
      <c r="H36" s="35">
        <f t="shared" si="2"/>
        <v>-0.1599999999999997</v>
      </c>
      <c r="I36" s="35">
        <f t="shared" si="3"/>
        <v>1.1599999999999997</v>
      </c>
      <c r="K36" s="36">
        <f t="shared" si="1"/>
        <v>0.24363371971773687</v>
      </c>
      <c r="L36" s="37">
        <f t="shared" si="0"/>
        <v>0.11246399999999999</v>
      </c>
    </row>
    <row r="37" spans="8:12" x14ac:dyDescent="0.25">
      <c r="H37" s="35">
        <f t="shared" si="2"/>
        <v>-0.14999999999999969</v>
      </c>
      <c r="I37" s="35">
        <f t="shared" si="3"/>
        <v>1.1499999999999997</v>
      </c>
      <c r="K37" s="36">
        <f t="shared" si="1"/>
        <v>0.24189090502431043</v>
      </c>
      <c r="L37" s="37">
        <f t="shared" si="0"/>
        <v>0.112385</v>
      </c>
    </row>
    <row r="38" spans="8:12" x14ac:dyDescent="0.25">
      <c r="H38" s="35">
        <f t="shared" si="2"/>
        <v>-0.13999999999999968</v>
      </c>
      <c r="I38" s="35">
        <f t="shared" si="3"/>
        <v>1.1399999999999997</v>
      </c>
      <c r="K38" s="36">
        <f t="shared" si="1"/>
        <v>0.24015522809618942</v>
      </c>
      <c r="L38" s="37">
        <f t="shared" si="0"/>
        <v>0.11230599999999999</v>
      </c>
    </row>
    <row r="39" spans="8:12" x14ac:dyDescent="0.25">
      <c r="H39" s="35">
        <f t="shared" si="2"/>
        <v>-0.12999999999999967</v>
      </c>
      <c r="I39" s="35">
        <f t="shared" si="3"/>
        <v>1.1299999999999997</v>
      </c>
      <c r="K39" s="36">
        <f t="shared" si="1"/>
        <v>0.23842684481588722</v>
      </c>
      <c r="L39" s="37">
        <f t="shared" si="0"/>
        <v>0.11222699999999999</v>
      </c>
    </row>
    <row r="40" spans="8:12" x14ac:dyDescent="0.25">
      <c r="H40" s="35">
        <f t="shared" si="2"/>
        <v>-0.11999999999999968</v>
      </c>
      <c r="I40" s="35">
        <f t="shared" si="3"/>
        <v>1.1199999999999997</v>
      </c>
      <c r="K40" s="36">
        <f t="shared" si="1"/>
        <v>0.23670591495410326</v>
      </c>
      <c r="L40" s="37">
        <f t="shared" si="0"/>
        <v>0.112148</v>
      </c>
    </row>
    <row r="41" spans="8:12" x14ac:dyDescent="0.25">
      <c r="H41" s="35">
        <f t="shared" si="2"/>
        <v>-0.10999999999999968</v>
      </c>
      <c r="I41" s="35">
        <f t="shared" si="3"/>
        <v>1.1099999999999997</v>
      </c>
      <c r="K41" s="36">
        <f t="shared" si="1"/>
        <v>0.23499260226256646</v>
      </c>
      <c r="L41" s="37">
        <f t="shared" si="0"/>
        <v>0.11206899999999999</v>
      </c>
    </row>
    <row r="42" spans="8:12" x14ac:dyDescent="0.25">
      <c r="H42" s="35">
        <f t="shared" si="2"/>
        <v>-9.9999999999999686E-2</v>
      </c>
      <c r="I42" s="35">
        <f t="shared" si="3"/>
        <v>1.0999999999999996</v>
      </c>
      <c r="K42" s="36">
        <f t="shared" si="1"/>
        <v>0.23328707456796652</v>
      </c>
      <c r="L42" s="37">
        <f t="shared" si="0"/>
        <v>0.11198999999999999</v>
      </c>
    </row>
    <row r="43" spans="8:12" x14ac:dyDescent="0.25">
      <c r="H43" s="35">
        <f t="shared" si="2"/>
        <v>-8.9999999999999691E-2</v>
      </c>
      <c r="I43" s="35">
        <f t="shared" si="3"/>
        <v>1.0899999999999996</v>
      </c>
      <c r="K43" s="36">
        <f t="shared" si="1"/>
        <v>0.23158950386686519</v>
      </c>
      <c r="L43" s="37">
        <f t="shared" si="0"/>
        <v>0.11191099999999998</v>
      </c>
    </row>
    <row r="44" spans="8:12" x14ac:dyDescent="0.25">
      <c r="H44" s="35">
        <f t="shared" si="2"/>
        <v>-7.9999999999999696E-2</v>
      </c>
      <c r="I44" s="35">
        <f t="shared" si="3"/>
        <v>1.0799999999999996</v>
      </c>
      <c r="K44" s="36">
        <f t="shared" si="1"/>
        <v>0.22990006642146751</v>
      </c>
      <c r="L44" s="37">
        <f t="shared" si="0"/>
        <v>0.11183199999999999</v>
      </c>
    </row>
    <row r="45" spans="8:12" x14ac:dyDescent="0.25">
      <c r="H45" s="35">
        <f t="shared" si="2"/>
        <v>-6.9999999999999701E-2</v>
      </c>
      <c r="I45" s="35">
        <f t="shared" si="3"/>
        <v>1.0699999999999996</v>
      </c>
      <c r="K45" s="36">
        <f t="shared" si="1"/>
        <v>0.22821894285611605</v>
      </c>
      <c r="L45" s="37">
        <f t="shared" si="0"/>
        <v>0.11175299999999998</v>
      </c>
    </row>
    <row r="46" spans="8:12" x14ac:dyDescent="0.25">
      <c r="H46" s="35">
        <f t="shared" si="2"/>
        <v>-5.9999999999999699E-2</v>
      </c>
      <c r="I46" s="35">
        <f t="shared" si="3"/>
        <v>1.0599999999999996</v>
      </c>
      <c r="K46" s="36">
        <f t="shared" si="1"/>
        <v>0.22654631825435778</v>
      </c>
      <c r="L46" s="37">
        <f t="shared" si="0"/>
        <v>0.11167399999999998</v>
      </c>
    </row>
    <row r="47" spans="8:12" x14ac:dyDescent="0.25">
      <c r="H47" s="35">
        <f t="shared" si="2"/>
        <v>-4.9999999999999697E-2</v>
      </c>
      <c r="I47" s="35">
        <f t="shared" si="3"/>
        <v>1.0499999999999996</v>
      </c>
      <c r="K47" s="36">
        <f t="shared" si="1"/>
        <v>0.22488238225641413</v>
      </c>
      <c r="L47" s="37">
        <f t="shared" si="0"/>
        <v>0.11159499999999997</v>
      </c>
    </row>
    <row r="48" spans="8:12" x14ac:dyDescent="0.25">
      <c r="H48" s="35">
        <f t="shared" si="2"/>
        <v>-3.9999999999999696E-2</v>
      </c>
      <c r="I48" s="35">
        <f t="shared" si="3"/>
        <v>1.0399999999999996</v>
      </c>
      <c r="K48" s="36">
        <f t="shared" si="1"/>
        <v>0.22322732915686816</v>
      </c>
      <c r="L48" s="37">
        <f t="shared" si="0"/>
        <v>0.11151599999999998</v>
      </c>
    </row>
    <row r="49" spans="8:12" x14ac:dyDescent="0.25">
      <c r="H49" s="35">
        <f t="shared" si="2"/>
        <v>-2.9999999999999694E-2</v>
      </c>
      <c r="I49" s="35">
        <f t="shared" si="3"/>
        <v>1.0299999999999998</v>
      </c>
      <c r="K49" s="36">
        <f t="shared" si="1"/>
        <v>0.22158135800236259</v>
      </c>
      <c r="L49" s="37">
        <f t="shared" si="0"/>
        <v>0.11143700000000001</v>
      </c>
    </row>
    <row r="50" spans="8:12" x14ac:dyDescent="0.25">
      <c r="H50" s="35">
        <f t="shared" si="2"/>
        <v>-1.9999999999999692E-2</v>
      </c>
      <c r="I50" s="35">
        <f t="shared" si="3"/>
        <v>1.0199999999999998</v>
      </c>
      <c r="K50" s="36">
        <f t="shared" si="1"/>
        <v>0.21994467268908147</v>
      </c>
      <c r="L50" s="37">
        <f t="shared" si="0"/>
        <v>0.111358</v>
      </c>
    </row>
    <row r="51" spans="8:12" x14ac:dyDescent="0.25">
      <c r="H51" s="35">
        <f t="shared" si="2"/>
        <v>-9.9999999999996914E-3</v>
      </c>
      <c r="I51" s="35">
        <f t="shared" si="3"/>
        <v>1.0099999999999998</v>
      </c>
      <c r="K51" s="36">
        <f t="shared" si="1"/>
        <v>0.21831748205976723</v>
      </c>
      <c r="L51" s="37">
        <f t="shared" si="0"/>
        <v>0.111279</v>
      </c>
    </row>
    <row r="52" spans="8:12" x14ac:dyDescent="0.25">
      <c r="H52" s="35">
        <f t="shared" si="2"/>
        <v>3.0878077872387166E-16</v>
      </c>
      <c r="I52" s="35">
        <f t="shared" si="3"/>
        <v>0.99999999999999967</v>
      </c>
      <c r="K52" s="36">
        <f t="shared" si="1"/>
        <v>0.21669999999999995</v>
      </c>
      <c r="L52" s="37">
        <f t="shared" si="0"/>
        <v>0.11119999999999998</v>
      </c>
    </row>
    <row r="53" spans="8:12" x14ac:dyDescent="0.25">
      <c r="H53" s="35">
        <f t="shared" si="2"/>
        <v>1.0000000000000309E-2</v>
      </c>
      <c r="I53" s="35">
        <f t="shared" si="3"/>
        <v>0.98999999999999966</v>
      </c>
      <c r="K53" s="36">
        <f t="shared" si="1"/>
        <v>0.21509244553344212</v>
      </c>
      <c r="L53" s="37">
        <f t="shared" si="0"/>
        <v>0.11112099999999998</v>
      </c>
    </row>
    <row r="54" spans="8:12" x14ac:dyDescent="0.25">
      <c r="H54" s="35">
        <f t="shared" si="2"/>
        <v>2.0000000000000309E-2</v>
      </c>
      <c r="I54" s="35">
        <f t="shared" si="3"/>
        <v>0.97999999999999965</v>
      </c>
      <c r="K54" s="36">
        <f t="shared" si="1"/>
        <v>0.2134950429157248</v>
      </c>
      <c r="L54" s="37">
        <f t="shared" si="0"/>
        <v>0.11104199999999997</v>
      </c>
    </row>
    <row r="55" spans="8:12" x14ac:dyDescent="0.25">
      <c r="H55" s="35">
        <f t="shared" si="2"/>
        <v>3.0000000000000311E-2</v>
      </c>
      <c r="I55" s="35">
        <f t="shared" si="3"/>
        <v>0.96999999999999964</v>
      </c>
      <c r="K55" s="36">
        <f t="shared" si="1"/>
        <v>0.21190802172662357</v>
      </c>
      <c r="L55" s="37">
        <f t="shared" si="0"/>
        <v>0.11096299999999999</v>
      </c>
    </row>
    <row r="56" spans="8:12" x14ac:dyDescent="0.25">
      <c r="H56" s="35">
        <f t="shared" si="2"/>
        <v>4.0000000000000313E-2</v>
      </c>
      <c r="I56" s="35">
        <f t="shared" si="3"/>
        <v>0.95999999999999974</v>
      </c>
      <c r="K56" s="36">
        <f t="shared" si="1"/>
        <v>0.2103316169601441</v>
      </c>
      <c r="L56" s="37">
        <f t="shared" si="0"/>
        <v>0.110884</v>
      </c>
    </row>
    <row r="57" spans="8:12" x14ac:dyDescent="0.25">
      <c r="H57" s="35">
        <f t="shared" si="2"/>
        <v>5.0000000000000315E-2</v>
      </c>
      <c r="I57" s="35">
        <f t="shared" si="3"/>
        <v>0.94999999999999973</v>
      </c>
      <c r="K57" s="36">
        <f t="shared" si="1"/>
        <v>0.20876606911210446</v>
      </c>
      <c r="L57" s="37">
        <f t="shared" si="0"/>
        <v>0.110805</v>
      </c>
    </row>
    <row r="58" spans="8:12" x14ac:dyDescent="0.25">
      <c r="H58" s="35">
        <f t="shared" si="2"/>
        <v>6.0000000000000317E-2</v>
      </c>
      <c r="I58" s="35">
        <f t="shared" si="3"/>
        <v>0.93999999999999972</v>
      </c>
      <c r="K58" s="36">
        <f t="shared" si="1"/>
        <v>0.20721162426477135</v>
      </c>
      <c r="L58" s="37">
        <f t="shared" si="0"/>
        <v>0.110726</v>
      </c>
    </row>
    <row r="59" spans="8:12" x14ac:dyDescent="0.25">
      <c r="H59" s="35">
        <f t="shared" si="2"/>
        <v>7.0000000000000312E-2</v>
      </c>
      <c r="I59" s="35">
        <f t="shared" si="3"/>
        <v>0.92999999999999972</v>
      </c>
      <c r="K59" s="36">
        <f t="shared" si="1"/>
        <v>0.20566853416807146</v>
      </c>
      <c r="L59" s="37">
        <f t="shared" si="0"/>
        <v>0.110647</v>
      </c>
    </row>
    <row r="60" spans="8:12" x14ac:dyDescent="0.25">
      <c r="H60" s="35">
        <f t="shared" si="2"/>
        <v>8.0000000000000307E-2</v>
      </c>
      <c r="I60" s="35">
        <f t="shared" si="3"/>
        <v>0.91999999999999971</v>
      </c>
      <c r="K60" s="36">
        <f t="shared" si="1"/>
        <v>0.20413705631686566</v>
      </c>
      <c r="L60" s="37">
        <f t="shared" si="0"/>
        <v>0.110568</v>
      </c>
    </row>
    <row r="61" spans="8:12" x14ac:dyDescent="0.25">
      <c r="H61" s="35">
        <f t="shared" si="2"/>
        <v>9.0000000000000302E-2</v>
      </c>
      <c r="I61" s="35">
        <f t="shared" si="3"/>
        <v>0.9099999999999997</v>
      </c>
      <c r="K61" s="36">
        <f t="shared" si="1"/>
        <v>0.20261745402373602</v>
      </c>
      <c r="L61" s="37">
        <f t="shared" si="0"/>
        <v>0.11048899999999999</v>
      </c>
    </row>
    <row r="62" spans="8:12" x14ac:dyDescent="0.25">
      <c r="H62" s="35">
        <f t="shared" si="2"/>
        <v>0.1000000000000003</v>
      </c>
      <c r="I62" s="35">
        <f t="shared" si="3"/>
        <v>0.89999999999999969</v>
      </c>
      <c r="K62" s="36">
        <f t="shared" si="1"/>
        <v>0.20110999648669875</v>
      </c>
      <c r="L62" s="37">
        <f t="shared" si="0"/>
        <v>0.11040999999999999</v>
      </c>
    </row>
    <row r="63" spans="8:12" x14ac:dyDescent="0.25">
      <c r="H63" s="35">
        <f t="shared" si="2"/>
        <v>0.11000000000000029</v>
      </c>
      <c r="I63" s="35">
        <f t="shared" si="3"/>
        <v>0.88999999999999968</v>
      </c>
      <c r="K63" s="36">
        <f t="shared" si="1"/>
        <v>0.1996149588512163</v>
      </c>
      <c r="L63" s="37">
        <f t="shared" si="0"/>
        <v>0.11033099999999998</v>
      </c>
    </row>
    <row r="64" spans="8:12" x14ac:dyDescent="0.25">
      <c r="H64" s="35">
        <f t="shared" si="2"/>
        <v>0.12000000000000029</v>
      </c>
      <c r="I64" s="35">
        <f t="shared" si="3"/>
        <v>0.87999999999999967</v>
      </c>
      <c r="K64" s="36">
        <f t="shared" si="1"/>
        <v>0.19813262226584288</v>
      </c>
      <c r="L64" s="37">
        <f t="shared" si="0"/>
        <v>0.11025199999999999</v>
      </c>
    </row>
    <row r="65" spans="8:12" x14ac:dyDescent="0.25">
      <c r="H65" s="35">
        <f t="shared" si="2"/>
        <v>0.13000000000000028</v>
      </c>
      <c r="I65" s="35">
        <f t="shared" si="3"/>
        <v>0.86999999999999966</v>
      </c>
      <c r="K65" s="36">
        <f t="shared" si="1"/>
        <v>0.19666327393079569</v>
      </c>
      <c r="L65" s="37">
        <f t="shared" si="0"/>
        <v>0.11017299999999998</v>
      </c>
    </row>
    <row r="66" spans="8:12" x14ac:dyDescent="0.25">
      <c r="H66" s="35">
        <f t="shared" si="2"/>
        <v>0.14000000000000029</v>
      </c>
      <c r="I66" s="35">
        <f t="shared" si="3"/>
        <v>0.85999999999999965</v>
      </c>
      <c r="K66" s="36">
        <f t="shared" si="1"/>
        <v>0.19520720713870371</v>
      </c>
      <c r="L66" s="37">
        <f t="shared" ref="L66:L129" si="4">H66*$B$3+I66*$C$3</f>
        <v>0.11009399999999998</v>
      </c>
    </row>
    <row r="67" spans="8:12" x14ac:dyDescent="0.25">
      <c r="H67" s="35">
        <f t="shared" si="2"/>
        <v>0.1500000000000003</v>
      </c>
      <c r="I67" s="35">
        <f t="shared" si="3"/>
        <v>0.84999999999999964</v>
      </c>
      <c r="K67" s="36">
        <f t="shared" ref="K67:K130" si="5">SQRT((H67*$B$4)^2+(I67*$C$4)^2+2*H67*$B$4*I67*$C$4*$B$5)</f>
        <v>0.19376472130674349</v>
      </c>
      <c r="L67" s="37">
        <f t="shared" si="4"/>
        <v>0.11001499999999999</v>
      </c>
    </row>
    <row r="68" spans="8:12" x14ac:dyDescent="0.25">
      <c r="H68" s="35">
        <f t="shared" ref="H68:H131" si="6">H67+1%</f>
        <v>0.16000000000000031</v>
      </c>
      <c r="I68" s="35">
        <f t="shared" ref="I68:I131" si="7">1-H68</f>
        <v>0.83999999999999964</v>
      </c>
      <c r="K68" s="36">
        <f t="shared" si="5"/>
        <v>0.19233612199932901</v>
      </c>
      <c r="L68" s="37">
        <f t="shared" si="4"/>
        <v>0.10993599999999998</v>
      </c>
    </row>
    <row r="69" spans="8:12" x14ac:dyDescent="0.25">
      <c r="H69" s="35">
        <f t="shared" si="6"/>
        <v>0.17000000000000032</v>
      </c>
      <c r="I69" s="35">
        <f t="shared" si="7"/>
        <v>0.82999999999999963</v>
      </c>
      <c r="K69" s="36">
        <f t="shared" si="5"/>
        <v>0.19092172094048171</v>
      </c>
      <c r="L69" s="37">
        <f t="shared" si="4"/>
        <v>0.10985699999999998</v>
      </c>
    </row>
    <row r="70" spans="8:12" x14ac:dyDescent="0.25">
      <c r="H70" s="35">
        <f t="shared" si="6"/>
        <v>0.18000000000000033</v>
      </c>
      <c r="I70" s="35">
        <f t="shared" si="7"/>
        <v>0.81999999999999962</v>
      </c>
      <c r="K70" s="36">
        <f t="shared" si="5"/>
        <v>0.18952183601496472</v>
      </c>
      <c r="L70" s="37">
        <f t="shared" si="4"/>
        <v>0.10977799999999999</v>
      </c>
    </row>
    <row r="71" spans="8:12" x14ac:dyDescent="0.25">
      <c r="H71" s="35">
        <f t="shared" si="6"/>
        <v>0.19000000000000034</v>
      </c>
      <c r="I71" s="35">
        <f t="shared" si="7"/>
        <v>0.80999999999999961</v>
      </c>
      <c r="K71" s="36">
        <f t="shared" si="5"/>
        <v>0.18813679125722532</v>
      </c>
      <c r="L71" s="37">
        <f t="shared" si="4"/>
        <v>0.10969899999999999</v>
      </c>
    </row>
    <row r="72" spans="8:12" x14ac:dyDescent="0.25">
      <c r="H72" s="35">
        <f t="shared" si="6"/>
        <v>0.20000000000000034</v>
      </c>
      <c r="I72" s="35">
        <f t="shared" si="7"/>
        <v>0.7999999999999996</v>
      </c>
      <c r="K72" s="36">
        <f t="shared" si="5"/>
        <v>0.1867669168271511</v>
      </c>
      <c r="L72" s="37">
        <f t="shared" si="4"/>
        <v>0.10962</v>
      </c>
    </row>
    <row r="73" spans="8:12" x14ac:dyDescent="0.25">
      <c r="H73" s="35">
        <f t="shared" si="6"/>
        <v>0.21000000000000035</v>
      </c>
      <c r="I73" s="35">
        <f t="shared" si="7"/>
        <v>0.78999999999999959</v>
      </c>
      <c r="K73" s="36">
        <f t="shared" si="5"/>
        <v>0.18541254897160755</v>
      </c>
      <c r="L73" s="37">
        <f t="shared" si="4"/>
        <v>0.109541</v>
      </c>
    </row>
    <row r="74" spans="8:12" x14ac:dyDescent="0.25">
      <c r="H74" s="35">
        <f t="shared" si="6"/>
        <v>0.22000000000000036</v>
      </c>
      <c r="I74" s="35">
        <f t="shared" si="7"/>
        <v>0.77999999999999958</v>
      </c>
      <c r="K74" s="36">
        <f t="shared" si="5"/>
        <v>0.18407402997069189</v>
      </c>
      <c r="L74" s="37">
        <f t="shared" si="4"/>
        <v>0.10946199999999999</v>
      </c>
    </row>
    <row r="75" spans="8:12" x14ac:dyDescent="0.25">
      <c r="H75" s="35">
        <f t="shared" si="6"/>
        <v>0.23000000000000037</v>
      </c>
      <c r="I75" s="35">
        <f t="shared" si="7"/>
        <v>0.76999999999999957</v>
      </c>
      <c r="K75" s="36">
        <f t="shared" si="5"/>
        <v>0.18275170806760516</v>
      </c>
      <c r="L75" s="37">
        <f t="shared" si="4"/>
        <v>0.10938299999999999</v>
      </c>
    </row>
    <row r="76" spans="8:12" x14ac:dyDescent="0.25">
      <c r="H76" s="35">
        <f t="shared" si="6"/>
        <v>0.24000000000000038</v>
      </c>
      <c r="I76" s="35">
        <f t="shared" si="7"/>
        <v>0.75999999999999956</v>
      </c>
      <c r="K76" s="36">
        <f t="shared" si="5"/>
        <v>0.1814459373810193</v>
      </c>
      <c r="L76" s="37">
        <f t="shared" si="4"/>
        <v>0.10930399999999998</v>
      </c>
    </row>
    <row r="77" spans="8:12" x14ac:dyDescent="0.25">
      <c r="H77" s="35">
        <f t="shared" si="6"/>
        <v>0.25000000000000039</v>
      </c>
      <c r="I77" s="35">
        <f t="shared" si="7"/>
        <v>0.74999999999999956</v>
      </c>
      <c r="K77" s="36">
        <f t="shared" si="5"/>
        <v>0.18015707779879198</v>
      </c>
      <c r="L77" s="37">
        <f t="shared" si="4"/>
        <v>0.10922499999999999</v>
      </c>
    </row>
    <row r="78" spans="8:12" x14ac:dyDescent="0.25">
      <c r="H78" s="35">
        <f t="shared" si="6"/>
        <v>0.2600000000000004</v>
      </c>
      <c r="I78" s="35">
        <f t="shared" si="7"/>
        <v>0.73999999999999955</v>
      </c>
      <c r="K78" s="36">
        <f t="shared" si="5"/>
        <v>0.17888549485186545</v>
      </c>
      <c r="L78" s="37">
        <f t="shared" si="4"/>
        <v>0.10914599999999999</v>
      </c>
    </row>
    <row r="79" spans="8:12" x14ac:dyDescent="0.25">
      <c r="H79" s="35">
        <f t="shared" si="6"/>
        <v>0.27000000000000041</v>
      </c>
      <c r="I79" s="35">
        <f t="shared" si="7"/>
        <v>0.72999999999999954</v>
      </c>
      <c r="K79" s="36">
        <f t="shared" si="5"/>
        <v>0.17763155956717594</v>
      </c>
      <c r="L79" s="37">
        <f t="shared" si="4"/>
        <v>0.10906699999999998</v>
      </c>
    </row>
    <row r="80" spans="8:12" x14ac:dyDescent="0.25">
      <c r="H80" s="35">
        <f t="shared" si="6"/>
        <v>0.28000000000000042</v>
      </c>
      <c r="I80" s="35">
        <f t="shared" si="7"/>
        <v>0.71999999999999953</v>
      </c>
      <c r="K80" s="36">
        <f t="shared" si="5"/>
        <v>0.17639564829839532</v>
      </c>
      <c r="L80" s="37">
        <f t="shared" si="4"/>
        <v>0.10898799999999999</v>
      </c>
    </row>
    <row r="81" spans="8:12" x14ac:dyDescent="0.25">
      <c r="H81" s="35">
        <f t="shared" si="6"/>
        <v>0.29000000000000042</v>
      </c>
      <c r="I81" s="35">
        <f t="shared" si="7"/>
        <v>0.70999999999999952</v>
      </c>
      <c r="K81" s="36">
        <f t="shared" si="5"/>
        <v>0.17517814253333314</v>
      </c>
      <c r="L81" s="37">
        <f t="shared" si="4"/>
        <v>0.10890899999999998</v>
      </c>
    </row>
    <row r="82" spans="8:12" x14ac:dyDescent="0.25">
      <c r="H82" s="35">
        <f t="shared" si="6"/>
        <v>0.30000000000000043</v>
      </c>
      <c r="I82" s="35">
        <f t="shared" si="7"/>
        <v>0.69999999999999951</v>
      </c>
      <c r="K82" s="36">
        <f t="shared" si="5"/>
        <v>0.17397942867684094</v>
      </c>
      <c r="L82" s="37">
        <f t="shared" si="4"/>
        <v>0.10882999999999998</v>
      </c>
    </row>
    <row r="83" spans="8:12" x14ac:dyDescent="0.25">
      <c r="H83" s="35">
        <f t="shared" si="6"/>
        <v>0.31000000000000044</v>
      </c>
      <c r="I83" s="35">
        <f t="shared" si="7"/>
        <v>0.6899999999999995</v>
      </c>
      <c r="K83" s="36">
        <f t="shared" si="5"/>
        <v>0.17279989780808547</v>
      </c>
      <c r="L83" s="37">
        <f t="shared" si="4"/>
        <v>0.10875099999999999</v>
      </c>
    </row>
    <row r="84" spans="8:12" x14ac:dyDescent="0.25">
      <c r="H84" s="35">
        <f t="shared" si="6"/>
        <v>0.32000000000000045</v>
      </c>
      <c r="I84" s="35">
        <f t="shared" si="7"/>
        <v>0.67999999999999949</v>
      </c>
      <c r="K84" s="36">
        <f t="shared" si="5"/>
        <v>0.17163994541109359</v>
      </c>
      <c r="L84" s="37">
        <f t="shared" si="4"/>
        <v>0.10867199999999999</v>
      </c>
    </row>
    <row r="85" spans="8:12" x14ac:dyDescent="0.25">
      <c r="H85" s="35">
        <f t="shared" si="6"/>
        <v>0.33000000000000046</v>
      </c>
      <c r="I85" s="35">
        <f t="shared" si="7"/>
        <v>0.66999999999999948</v>
      </c>
      <c r="K85" s="36">
        <f t="shared" si="5"/>
        <v>0.17049997107752007</v>
      </c>
      <c r="L85" s="37">
        <f t="shared" si="4"/>
        <v>0.10859299999999998</v>
      </c>
    </row>
    <row r="86" spans="8:12" x14ac:dyDescent="0.25">
      <c r="H86" s="35">
        <f t="shared" si="6"/>
        <v>0.34000000000000047</v>
      </c>
      <c r="I86" s="35">
        <f t="shared" si="7"/>
        <v>0.65999999999999948</v>
      </c>
      <c r="K86" s="36">
        <f t="shared" si="5"/>
        <v>0.16938037818065227</v>
      </c>
      <c r="L86" s="37">
        <f t="shared" si="4"/>
        <v>0.108514</v>
      </c>
    </row>
    <row r="87" spans="8:12" x14ac:dyDescent="0.25">
      <c r="H87" s="35">
        <f t="shared" si="6"/>
        <v>0.35000000000000048</v>
      </c>
      <c r="I87" s="35">
        <f t="shared" si="7"/>
        <v>0.64999999999999947</v>
      </c>
      <c r="K87" s="36">
        <f t="shared" si="5"/>
        <v>0.16828157351974096</v>
      </c>
      <c r="L87" s="37">
        <f t="shared" si="4"/>
        <v>0.10843499999999999</v>
      </c>
    </row>
    <row r="88" spans="8:12" x14ac:dyDescent="0.25">
      <c r="H88" s="35">
        <f t="shared" si="6"/>
        <v>0.36000000000000049</v>
      </c>
      <c r="I88" s="35">
        <f t="shared" si="7"/>
        <v>0.63999999999999946</v>
      </c>
      <c r="K88" s="36">
        <f t="shared" si="5"/>
        <v>0.16720396693384035</v>
      </c>
      <c r="L88" s="37">
        <f t="shared" si="4"/>
        <v>0.10835599999999999</v>
      </c>
    </row>
    <row r="89" spans="8:12" x14ac:dyDescent="0.25">
      <c r="H89" s="35">
        <f t="shared" si="6"/>
        <v>0.3700000000000005</v>
      </c>
      <c r="I89" s="35">
        <f t="shared" si="7"/>
        <v>0.62999999999999945</v>
      </c>
      <c r="K89" s="36">
        <f t="shared" si="5"/>
        <v>0.16614797088444741</v>
      </c>
      <c r="L89" s="37">
        <f t="shared" si="4"/>
        <v>0.10827699999999998</v>
      </c>
    </row>
    <row r="90" spans="8:12" x14ac:dyDescent="0.25">
      <c r="H90" s="35">
        <f t="shared" si="6"/>
        <v>0.3800000000000005</v>
      </c>
      <c r="I90" s="35">
        <f t="shared" si="7"/>
        <v>0.61999999999999944</v>
      </c>
      <c r="K90" s="36">
        <f t="shared" si="5"/>
        <v>0.16511400000635679</v>
      </c>
      <c r="L90" s="37">
        <f t="shared" si="4"/>
        <v>0.10819799999999999</v>
      </c>
    </row>
    <row r="91" spans="8:12" x14ac:dyDescent="0.25">
      <c r="H91" s="35">
        <f t="shared" si="6"/>
        <v>0.39000000000000051</v>
      </c>
      <c r="I91" s="35">
        <f t="shared" si="7"/>
        <v>0.60999999999999943</v>
      </c>
      <c r="K91" s="36">
        <f t="shared" si="5"/>
        <v>0.16410247062629124</v>
      </c>
      <c r="L91" s="37">
        <f t="shared" si="4"/>
        <v>0.10811899999999999</v>
      </c>
    </row>
    <row r="92" spans="8:12" x14ac:dyDescent="0.25">
      <c r="H92" s="35">
        <f t="shared" si="6"/>
        <v>0.40000000000000052</v>
      </c>
      <c r="I92" s="35">
        <f t="shared" si="7"/>
        <v>0.59999999999999942</v>
      </c>
      <c r="K92" s="36">
        <f t="shared" si="5"/>
        <v>0.16311380024902855</v>
      </c>
      <c r="L92" s="37">
        <f t="shared" si="4"/>
        <v>0.10804</v>
      </c>
    </row>
    <row r="93" spans="8:12" x14ac:dyDescent="0.25">
      <c r="H93" s="35">
        <f t="shared" si="6"/>
        <v>0.41000000000000053</v>
      </c>
      <c r="I93" s="35">
        <f t="shared" si="7"/>
        <v>0.58999999999999941</v>
      </c>
      <c r="K93" s="36">
        <f t="shared" si="5"/>
        <v>0.16214840701092559</v>
      </c>
      <c r="L93" s="37">
        <f t="shared" si="4"/>
        <v>0.10796099999999999</v>
      </c>
    </row>
    <row r="94" spans="8:12" x14ac:dyDescent="0.25">
      <c r="H94" s="35">
        <f t="shared" si="6"/>
        <v>0.42000000000000054</v>
      </c>
      <c r="I94" s="35">
        <f t="shared" si="7"/>
        <v>0.5799999999999994</v>
      </c>
      <c r="K94" s="36">
        <f t="shared" si="5"/>
        <v>0.16120670910094026</v>
      </c>
      <c r="L94" s="37">
        <f t="shared" si="4"/>
        <v>0.10788199999999998</v>
      </c>
    </row>
    <row r="95" spans="8:12" x14ac:dyDescent="0.25">
      <c r="H95" s="35">
        <f t="shared" si="6"/>
        <v>0.43000000000000055</v>
      </c>
      <c r="I95" s="35">
        <f t="shared" si="7"/>
        <v>0.5699999999999994</v>
      </c>
      <c r="K95" s="36">
        <f t="shared" si="5"/>
        <v>0.16028912414946681</v>
      </c>
      <c r="L95" s="37">
        <f t="shared" si="4"/>
        <v>0.10780299999999998</v>
      </c>
    </row>
    <row r="96" spans="8:12" x14ac:dyDescent="0.25">
      <c r="H96" s="35">
        <f t="shared" si="6"/>
        <v>0.44000000000000056</v>
      </c>
      <c r="I96" s="35">
        <f t="shared" si="7"/>
        <v>0.55999999999999939</v>
      </c>
      <c r="K96" s="36">
        <f t="shared" si="5"/>
        <v>0.15939606858553565</v>
      </c>
      <c r="L96" s="37">
        <f t="shared" si="4"/>
        <v>0.10772399999999999</v>
      </c>
    </row>
    <row r="97" spans="8:12" x14ac:dyDescent="0.25">
      <c r="H97" s="35">
        <f t="shared" si="6"/>
        <v>0.45000000000000057</v>
      </c>
      <c r="I97" s="35">
        <f t="shared" si="7"/>
        <v>0.54999999999999938</v>
      </c>
      <c r="K97" s="36">
        <f t="shared" si="5"/>
        <v>0.15852795696318039</v>
      </c>
      <c r="L97" s="37">
        <f t="shared" si="4"/>
        <v>0.10764499999999999</v>
      </c>
    </row>
    <row r="98" spans="8:12" x14ac:dyDescent="0.25">
      <c r="H98" s="35">
        <f t="shared" si="6"/>
        <v>0.46000000000000058</v>
      </c>
      <c r="I98" s="35">
        <f t="shared" si="7"/>
        <v>0.53999999999999937</v>
      </c>
      <c r="K98" s="36">
        <f t="shared" si="5"/>
        <v>0.15768520125804064</v>
      </c>
      <c r="L98" s="37">
        <f t="shared" si="4"/>
        <v>0.10756599999999999</v>
      </c>
    </row>
    <row r="99" spans="8:12" x14ac:dyDescent="0.25">
      <c r="H99" s="35">
        <f t="shared" si="6"/>
        <v>0.47000000000000058</v>
      </c>
      <c r="I99" s="35">
        <f t="shared" si="7"/>
        <v>0.52999999999999936</v>
      </c>
      <c r="K99" s="36">
        <f t="shared" si="5"/>
        <v>0.15686821013555036</v>
      </c>
      <c r="L99" s="37">
        <f t="shared" si="4"/>
        <v>0.10748699999999999</v>
      </c>
    </row>
    <row r="100" spans="8:12" x14ac:dyDescent="0.25">
      <c r="H100" s="35">
        <f t="shared" si="6"/>
        <v>0.48000000000000059</v>
      </c>
      <c r="I100" s="35">
        <f t="shared" si="7"/>
        <v>0.51999999999999935</v>
      </c>
      <c r="K100" s="36">
        <f t="shared" si="5"/>
        <v>0.15607738819235537</v>
      </c>
      <c r="L100" s="37">
        <f t="shared" si="4"/>
        <v>0.10740799999999999</v>
      </c>
    </row>
    <row r="101" spans="8:12" x14ac:dyDescent="0.25">
      <c r="H101" s="35">
        <f t="shared" si="6"/>
        <v>0.4900000000000006</v>
      </c>
      <c r="I101" s="35">
        <f t="shared" si="7"/>
        <v>0.50999999999999934</v>
      </c>
      <c r="K101" s="36">
        <f t="shared" si="5"/>
        <v>0.15531313517290413</v>
      </c>
      <c r="L101" s="37">
        <f t="shared" si="4"/>
        <v>0.10732899999999998</v>
      </c>
    </row>
    <row r="102" spans="8:12" x14ac:dyDescent="0.25">
      <c r="H102" s="35">
        <f t="shared" si="6"/>
        <v>0.50000000000000056</v>
      </c>
      <c r="I102" s="35">
        <f t="shared" si="7"/>
        <v>0.49999999999999944</v>
      </c>
      <c r="K102" s="36">
        <f t="shared" si="5"/>
        <v>0.15457584516346656</v>
      </c>
      <c r="L102" s="37">
        <f t="shared" si="4"/>
        <v>0.10724999999999998</v>
      </c>
    </row>
    <row r="103" spans="8:12" x14ac:dyDescent="0.25">
      <c r="H103" s="35">
        <f t="shared" si="6"/>
        <v>0.51000000000000056</v>
      </c>
      <c r="I103" s="35">
        <f t="shared" si="7"/>
        <v>0.48999999999999944</v>
      </c>
      <c r="K103" s="36">
        <f t="shared" si="5"/>
        <v>0.15386590576614687</v>
      </c>
      <c r="L103" s="37">
        <f t="shared" si="4"/>
        <v>0.10717099999999999</v>
      </c>
    </row>
    <row r="104" spans="8:12" x14ac:dyDescent="0.25">
      <c r="H104" s="35">
        <f t="shared" si="6"/>
        <v>0.52000000000000057</v>
      </c>
      <c r="I104" s="35">
        <f t="shared" si="7"/>
        <v>0.47999999999999943</v>
      </c>
      <c r="K104" s="36">
        <f t="shared" si="5"/>
        <v>0.1531836972557693</v>
      </c>
      <c r="L104" s="37">
        <f t="shared" si="4"/>
        <v>0.10709199999999999</v>
      </c>
    </row>
    <row r="105" spans="8:12" x14ac:dyDescent="0.25">
      <c r="H105" s="35">
        <f t="shared" si="6"/>
        <v>0.53000000000000058</v>
      </c>
      <c r="I105" s="35">
        <f t="shared" si="7"/>
        <v>0.46999999999999942</v>
      </c>
      <c r="K105" s="36">
        <f t="shared" si="5"/>
        <v>0.15252959172282338</v>
      </c>
      <c r="L105" s="37">
        <f t="shared" si="4"/>
        <v>0.107013</v>
      </c>
    </row>
    <row r="106" spans="8:12" x14ac:dyDescent="0.25">
      <c r="H106" s="35">
        <f t="shared" si="6"/>
        <v>0.54000000000000059</v>
      </c>
      <c r="I106" s="35">
        <f t="shared" si="7"/>
        <v>0.45999999999999941</v>
      </c>
      <c r="K106" s="36">
        <f t="shared" si="5"/>
        <v>0.15190395220595412</v>
      </c>
      <c r="L106" s="37">
        <f t="shared" si="4"/>
        <v>0.106934</v>
      </c>
    </row>
    <row r="107" spans="8:12" x14ac:dyDescent="0.25">
      <c r="H107" s="35">
        <f t="shared" si="6"/>
        <v>0.5500000000000006</v>
      </c>
      <c r="I107" s="35">
        <f t="shared" si="7"/>
        <v>0.4499999999999994</v>
      </c>
      <c r="K107" s="36">
        <f t="shared" si="5"/>
        <v>0.15130713181776986</v>
      </c>
      <c r="L107" s="37">
        <f t="shared" si="4"/>
        <v>0.10685500000000001</v>
      </c>
    </row>
    <row r="108" spans="8:12" x14ac:dyDescent="0.25">
      <c r="H108" s="35">
        <f t="shared" si="6"/>
        <v>0.56000000000000061</v>
      </c>
      <c r="I108" s="35">
        <f t="shared" si="7"/>
        <v>0.43999999999999939</v>
      </c>
      <c r="K108" s="36">
        <f t="shared" si="5"/>
        <v>0.15073947286800757</v>
      </c>
      <c r="L108" s="37">
        <f t="shared" si="4"/>
        <v>0.106776</v>
      </c>
    </row>
    <row r="109" spans="8:12" x14ac:dyDescent="0.25">
      <c r="H109" s="35">
        <f t="shared" si="6"/>
        <v>0.57000000000000062</v>
      </c>
      <c r="I109" s="35">
        <f t="shared" si="7"/>
        <v>0.42999999999999938</v>
      </c>
      <c r="K109" s="36">
        <f t="shared" si="5"/>
        <v>0.15020130598834083</v>
      </c>
      <c r="L109" s="37">
        <f t="shared" si="4"/>
        <v>0.10669699999999999</v>
      </c>
    </row>
    <row r="110" spans="8:12" x14ac:dyDescent="0.25">
      <c r="H110" s="35">
        <f t="shared" si="6"/>
        <v>0.58000000000000063</v>
      </c>
      <c r="I110" s="35">
        <f t="shared" si="7"/>
        <v>0.41999999999999937</v>
      </c>
      <c r="K110" s="36">
        <f t="shared" si="5"/>
        <v>0.14969294926333435</v>
      </c>
      <c r="L110" s="37">
        <f t="shared" si="4"/>
        <v>0.10661799999999999</v>
      </c>
    </row>
    <row r="111" spans="8:12" x14ac:dyDescent="0.25">
      <c r="H111" s="35">
        <f t="shared" si="6"/>
        <v>0.59000000000000064</v>
      </c>
      <c r="I111" s="35">
        <f t="shared" si="7"/>
        <v>0.40999999999999936</v>
      </c>
      <c r="K111" s="36">
        <f t="shared" si="5"/>
        <v>0.14921470737223189</v>
      </c>
      <c r="L111" s="37">
        <f t="shared" si="4"/>
        <v>0.10653899999999999</v>
      </c>
    </row>
    <row r="112" spans="8:12" x14ac:dyDescent="0.25">
      <c r="H112" s="35">
        <f t="shared" si="6"/>
        <v>0.60000000000000064</v>
      </c>
      <c r="I112" s="35">
        <f t="shared" si="7"/>
        <v>0.39999999999999936</v>
      </c>
      <c r="K112" s="36">
        <f t="shared" si="5"/>
        <v>0.14876687074641312</v>
      </c>
      <c r="L112" s="37">
        <f t="shared" si="4"/>
        <v>0.10646</v>
      </c>
    </row>
    <row r="113" spans="8:12" x14ac:dyDescent="0.25">
      <c r="H113" s="35">
        <f t="shared" si="6"/>
        <v>0.61000000000000065</v>
      </c>
      <c r="I113" s="35">
        <f t="shared" si="7"/>
        <v>0.38999999999999935</v>
      </c>
      <c r="K113" s="36">
        <f t="shared" si="5"/>
        <v>0.14834971474746014</v>
      </c>
      <c r="L113" s="37">
        <f t="shared" si="4"/>
        <v>0.106381</v>
      </c>
    </row>
    <row r="114" spans="8:12" x14ac:dyDescent="0.25">
      <c r="H114" s="35">
        <f t="shared" si="6"/>
        <v>0.62000000000000066</v>
      </c>
      <c r="I114" s="35">
        <f t="shared" si="7"/>
        <v>0.37999999999999934</v>
      </c>
      <c r="K114" s="36">
        <f t="shared" si="5"/>
        <v>0.14796349887083365</v>
      </c>
      <c r="L114" s="37">
        <f t="shared" si="4"/>
        <v>0.10630200000000001</v>
      </c>
    </row>
    <row r="115" spans="8:12" x14ac:dyDescent="0.25">
      <c r="H115" s="35">
        <f t="shared" si="6"/>
        <v>0.63000000000000067</v>
      </c>
      <c r="I115" s="35">
        <f t="shared" si="7"/>
        <v>0.36999999999999933</v>
      </c>
      <c r="K115" s="36">
        <f t="shared" si="5"/>
        <v>0.14760846598017063</v>
      </c>
      <c r="L115" s="37">
        <f t="shared" si="4"/>
        <v>0.10622299999999998</v>
      </c>
    </row>
    <row r="116" spans="8:12" x14ac:dyDescent="0.25">
      <c r="H116" s="35">
        <f t="shared" si="6"/>
        <v>0.64000000000000068</v>
      </c>
      <c r="I116" s="35">
        <f t="shared" si="7"/>
        <v>0.35999999999999932</v>
      </c>
      <c r="K116" s="36">
        <f t="shared" si="5"/>
        <v>0.14728484157717248</v>
      </c>
      <c r="L116" s="37">
        <f t="shared" si="4"/>
        <v>0.10614399999999999</v>
      </c>
    </row>
    <row r="117" spans="8:12" x14ac:dyDescent="0.25">
      <c r="H117" s="35">
        <f t="shared" si="6"/>
        <v>0.65000000000000069</v>
      </c>
      <c r="I117" s="35">
        <f t="shared" si="7"/>
        <v>0.34999999999999931</v>
      </c>
      <c r="K117" s="36">
        <f t="shared" si="5"/>
        <v>0.14699283311195821</v>
      </c>
      <c r="L117" s="37">
        <f t="shared" si="4"/>
        <v>0.10606499999999999</v>
      </c>
    </row>
    <row r="118" spans="8:12" x14ac:dyDescent="0.25">
      <c r="H118" s="35">
        <f t="shared" si="6"/>
        <v>0.6600000000000007</v>
      </c>
      <c r="I118" s="35">
        <f t="shared" si="7"/>
        <v>0.3399999999999993</v>
      </c>
      <c r="K118" s="36">
        <f t="shared" si="5"/>
        <v>0.1467326293386062</v>
      </c>
      <c r="L118" s="37">
        <f t="shared" si="4"/>
        <v>0.105986</v>
      </c>
    </row>
    <row r="119" spans="8:12" x14ac:dyDescent="0.25">
      <c r="H119" s="35">
        <f t="shared" si="6"/>
        <v>0.67000000000000071</v>
      </c>
      <c r="I119" s="35">
        <f t="shared" si="7"/>
        <v>0.32999999999999929</v>
      </c>
      <c r="K119" s="36">
        <f t="shared" si="5"/>
        <v>0.14650439972040155</v>
      </c>
      <c r="L119" s="37">
        <f t="shared" si="4"/>
        <v>0.105907</v>
      </c>
    </row>
    <row r="120" spans="8:12" x14ac:dyDescent="0.25">
      <c r="H120" s="35">
        <f t="shared" si="6"/>
        <v>0.68000000000000071</v>
      </c>
      <c r="I120" s="35">
        <f t="shared" si="7"/>
        <v>0.31999999999999929</v>
      </c>
      <c r="K120" s="36">
        <f t="shared" si="5"/>
        <v>0.14630829388904512</v>
      </c>
      <c r="L120" s="37">
        <f t="shared" si="4"/>
        <v>0.10582799999999999</v>
      </c>
    </row>
    <row r="121" spans="8:12" x14ac:dyDescent="0.25">
      <c r="H121" s="35">
        <f t="shared" si="6"/>
        <v>0.69000000000000072</v>
      </c>
      <c r="I121" s="35">
        <f t="shared" si="7"/>
        <v>0.30999999999999928</v>
      </c>
      <c r="K121" s="36">
        <f t="shared" si="5"/>
        <v>0.1461444411617657</v>
      </c>
      <c r="L121" s="37">
        <f t="shared" si="4"/>
        <v>0.105749</v>
      </c>
    </row>
    <row r="122" spans="8:12" x14ac:dyDescent="0.25">
      <c r="H122" s="35">
        <f t="shared" si="6"/>
        <v>0.70000000000000073</v>
      </c>
      <c r="I122" s="35">
        <f t="shared" si="7"/>
        <v>0.29999999999999927</v>
      </c>
      <c r="K122" s="36">
        <f t="shared" si="5"/>
        <v>0.1460129501199123</v>
      </c>
      <c r="L122" s="37">
        <f t="shared" si="4"/>
        <v>0.10567</v>
      </c>
    </row>
    <row r="123" spans="8:12" x14ac:dyDescent="0.25">
      <c r="H123" s="35">
        <f t="shared" si="6"/>
        <v>0.71000000000000074</v>
      </c>
      <c r="I123" s="35">
        <f t="shared" si="7"/>
        <v>0.28999999999999926</v>
      </c>
      <c r="K123" s="36">
        <f t="shared" si="5"/>
        <v>0.14591390825219094</v>
      </c>
      <c r="L123" s="37">
        <f t="shared" si="4"/>
        <v>0.10559099999999999</v>
      </c>
    </row>
    <row r="124" spans="8:12" x14ac:dyDescent="0.25">
      <c r="H124" s="35">
        <f t="shared" si="6"/>
        <v>0.72000000000000075</v>
      </c>
      <c r="I124" s="35">
        <f t="shared" si="7"/>
        <v>0.27999999999999925</v>
      </c>
      <c r="K124" s="36">
        <f t="shared" si="5"/>
        <v>0.14584738166525718</v>
      </c>
      <c r="L124" s="37">
        <f t="shared" si="4"/>
        <v>0.10551199999999999</v>
      </c>
    </row>
    <row r="125" spans="8:12" x14ac:dyDescent="0.25">
      <c r="H125" s="35">
        <f t="shared" si="6"/>
        <v>0.73000000000000076</v>
      </c>
      <c r="I125" s="35">
        <f t="shared" si="7"/>
        <v>0.26999999999999924</v>
      </c>
      <c r="K125" s="36">
        <f t="shared" si="5"/>
        <v>0.14581341486388419</v>
      </c>
      <c r="L125" s="37">
        <f t="shared" si="4"/>
        <v>0.105433</v>
      </c>
    </row>
    <row r="126" spans="8:12" x14ac:dyDescent="0.25">
      <c r="H126" s="35">
        <f t="shared" si="6"/>
        <v>0.74000000000000077</v>
      </c>
      <c r="I126" s="35">
        <f t="shared" si="7"/>
        <v>0.25999999999999923</v>
      </c>
      <c r="K126" s="36">
        <f t="shared" si="5"/>
        <v>0.14581203060240538</v>
      </c>
      <c r="L126" s="37">
        <f t="shared" si="4"/>
        <v>0.10535399999999999</v>
      </c>
    </row>
    <row r="127" spans="8:12" x14ac:dyDescent="0.25">
      <c r="H127" s="35">
        <f t="shared" si="6"/>
        <v>0.75000000000000078</v>
      </c>
      <c r="I127" s="35">
        <f t="shared" si="7"/>
        <v>0.24999999999999922</v>
      </c>
      <c r="K127" s="36">
        <f t="shared" si="5"/>
        <v>0.14584322980858591</v>
      </c>
      <c r="L127" s="37">
        <f t="shared" si="4"/>
        <v>0.10527499999999999</v>
      </c>
    </row>
    <row r="128" spans="8:12" x14ac:dyDescent="0.25">
      <c r="H128" s="35">
        <f t="shared" si="6"/>
        <v>0.76000000000000079</v>
      </c>
      <c r="I128" s="35">
        <f t="shared" si="7"/>
        <v>0.23999999999999921</v>
      </c>
      <c r="K128" s="36">
        <f t="shared" si="5"/>
        <v>0.14590699158051612</v>
      </c>
      <c r="L128" s="37">
        <f t="shared" si="4"/>
        <v>0.10519599999999998</v>
      </c>
    </row>
    <row r="129" spans="8:12" x14ac:dyDescent="0.25">
      <c r="H129" s="35">
        <f t="shared" si="6"/>
        <v>0.77000000000000079</v>
      </c>
      <c r="I129" s="35">
        <f t="shared" si="7"/>
        <v>0.22999999999999921</v>
      </c>
      <c r="K129" s="36">
        <f t="shared" si="5"/>
        <v>0.14600327325655135</v>
      </c>
      <c r="L129" s="37">
        <f t="shared" si="4"/>
        <v>0.10511699999999999</v>
      </c>
    </row>
    <row r="130" spans="8:12" x14ac:dyDescent="0.25">
      <c r="H130" s="35">
        <f t="shared" si="6"/>
        <v>0.7800000000000008</v>
      </c>
      <c r="I130" s="35">
        <f t="shared" si="7"/>
        <v>0.2199999999999992</v>
      </c>
      <c r="K130" s="36">
        <f t="shared" si="5"/>
        <v>0.14613201055775288</v>
      </c>
      <c r="L130" s="37">
        <f t="shared" ref="L130:L193" si="8">H130*$B$3+I130*$C$3</f>
        <v>0.10503799999999999</v>
      </c>
    </row>
    <row r="131" spans="8:12" x14ac:dyDescent="0.25">
      <c r="H131" s="35">
        <f t="shared" si="6"/>
        <v>0.79000000000000081</v>
      </c>
      <c r="I131" s="35">
        <f t="shared" si="7"/>
        <v>0.20999999999999919</v>
      </c>
      <c r="K131" s="36">
        <f t="shared" ref="K131:K194" si="9">SQRT((H131*$B$4)^2+(I131*$C$4)^2+2*H131*$B$4*I131*$C$4*$B$5)</f>
        <v>0.14629311780172299</v>
      </c>
      <c r="L131" s="37">
        <f t="shared" si="8"/>
        <v>0.104959</v>
      </c>
    </row>
    <row r="132" spans="8:12" x14ac:dyDescent="0.25">
      <c r="H132" s="35">
        <f t="shared" ref="H132:H195" si="10">H131+1%</f>
        <v>0.80000000000000082</v>
      </c>
      <c r="I132" s="35">
        <f t="shared" ref="I132:I195" si="11">1-H132</f>
        <v>0.19999999999999918</v>
      </c>
      <c r="K132" s="36">
        <f t="shared" si="9"/>
        <v>0.14648648818618054</v>
      </c>
      <c r="L132" s="37">
        <f t="shared" si="8"/>
        <v>0.10488</v>
      </c>
    </row>
    <row r="133" spans="8:12" x14ac:dyDescent="0.25">
      <c r="H133" s="35">
        <f t="shared" si="10"/>
        <v>0.81000000000000083</v>
      </c>
      <c r="I133" s="35">
        <f t="shared" si="11"/>
        <v>0.18999999999999917</v>
      </c>
      <c r="K133" s="36">
        <f t="shared" si="9"/>
        <v>0.14671199414010022</v>
      </c>
      <c r="L133" s="37">
        <f t="shared" si="8"/>
        <v>0.10480100000000001</v>
      </c>
    </row>
    <row r="134" spans="8:12" x14ac:dyDescent="0.25">
      <c r="H134" s="35">
        <f t="shared" si="10"/>
        <v>0.82000000000000084</v>
      </c>
      <c r="I134" s="35">
        <f t="shared" si="11"/>
        <v>0.17999999999999916</v>
      </c>
      <c r="K134" s="36">
        <f t="shared" si="9"/>
        <v>0.14696948773974552</v>
      </c>
      <c r="L134" s="37">
        <f t="shared" si="8"/>
        <v>0.104722</v>
      </c>
    </row>
    <row r="135" spans="8:12" x14ac:dyDescent="0.25">
      <c r="H135" s="35">
        <f t="shared" si="10"/>
        <v>0.83000000000000085</v>
      </c>
      <c r="I135" s="35">
        <f t="shared" si="11"/>
        <v>0.16999999999999915</v>
      </c>
      <c r="K135" s="36">
        <f t="shared" si="9"/>
        <v>0.14725880118646628</v>
      </c>
      <c r="L135" s="37">
        <f t="shared" si="8"/>
        <v>0.104643</v>
      </c>
    </row>
    <row r="136" spans="8:12" x14ac:dyDescent="0.25">
      <c r="H136" s="35">
        <f t="shared" si="10"/>
        <v>0.84000000000000086</v>
      </c>
      <c r="I136" s="35">
        <f t="shared" si="11"/>
        <v>0.15999999999999914</v>
      </c>
      <c r="K136" s="36">
        <f t="shared" si="9"/>
        <v>0.14757974734271911</v>
      </c>
      <c r="L136" s="37">
        <f t="shared" si="8"/>
        <v>0.10456399999999999</v>
      </c>
    </row>
    <row r="137" spans="8:12" x14ac:dyDescent="0.25">
      <c r="H137" s="35">
        <f t="shared" si="10"/>
        <v>0.85000000000000087</v>
      </c>
      <c r="I137" s="35">
        <f t="shared" si="11"/>
        <v>0.14999999999999913</v>
      </c>
      <c r="K137" s="36">
        <f t="shared" si="9"/>
        <v>0.14793212032239653</v>
      </c>
      <c r="L137" s="37">
        <f t="shared" si="8"/>
        <v>0.10448499999999999</v>
      </c>
    </row>
    <row r="138" spans="8:12" x14ac:dyDescent="0.25">
      <c r="H138" s="35">
        <f t="shared" si="10"/>
        <v>0.86000000000000087</v>
      </c>
      <c r="I138" s="35">
        <f t="shared" si="11"/>
        <v>0.13999999999999913</v>
      </c>
      <c r="K138" s="36">
        <f t="shared" si="9"/>
        <v>0.14831569613123491</v>
      </c>
      <c r="L138" s="37">
        <f t="shared" si="8"/>
        <v>0.104406</v>
      </c>
    </row>
    <row r="139" spans="8:12" x14ac:dyDescent="0.25">
      <c r="H139" s="35">
        <f t="shared" si="10"/>
        <v>0.87000000000000088</v>
      </c>
      <c r="I139" s="35">
        <f t="shared" si="11"/>
        <v>0.12999999999999912</v>
      </c>
      <c r="K139" s="36">
        <f t="shared" si="9"/>
        <v>0.14873023335280292</v>
      </c>
      <c r="L139" s="37">
        <f t="shared" si="8"/>
        <v>0.10432699999999999</v>
      </c>
    </row>
    <row r="140" spans="8:12" x14ac:dyDescent="0.25">
      <c r="H140" s="35">
        <f t="shared" si="10"/>
        <v>0.88000000000000089</v>
      </c>
      <c r="I140" s="35">
        <f t="shared" si="11"/>
        <v>0.11999999999999911</v>
      </c>
      <c r="K140" s="36">
        <f t="shared" si="9"/>
        <v>0.14917547387536334</v>
      </c>
      <c r="L140" s="37">
        <f t="shared" si="8"/>
        <v>0.10424799999999999</v>
      </c>
    </row>
    <row r="141" spans="8:12" x14ac:dyDescent="0.25">
      <c r="H141" s="35">
        <f t="shared" si="10"/>
        <v>0.8900000000000009</v>
      </c>
      <c r="I141" s="35">
        <f t="shared" si="11"/>
        <v>0.1099999999999991</v>
      </c>
      <c r="K141" s="36">
        <f t="shared" si="9"/>
        <v>0.14965114365474397</v>
      </c>
      <c r="L141" s="37">
        <f t="shared" si="8"/>
        <v>0.104169</v>
      </c>
    </row>
    <row r="142" spans="8:12" x14ac:dyDescent="0.25">
      <c r="H142" s="35">
        <f t="shared" si="10"/>
        <v>0.90000000000000091</v>
      </c>
      <c r="I142" s="35">
        <f t="shared" si="11"/>
        <v>9.999999999999909E-2</v>
      </c>
      <c r="K142" s="36">
        <f t="shared" si="9"/>
        <v>0.1501569535082542</v>
      </c>
      <c r="L142" s="37">
        <f t="shared" si="8"/>
        <v>0.10408999999999999</v>
      </c>
    </row>
    <row r="143" spans="8:12" x14ac:dyDescent="0.25">
      <c r="H143" s="35">
        <f t="shared" si="10"/>
        <v>0.91000000000000092</v>
      </c>
      <c r="I143" s="35">
        <f t="shared" si="11"/>
        <v>8.9999999999999081E-2</v>
      </c>
      <c r="K143" s="36">
        <f t="shared" si="9"/>
        <v>0.15069259993463785</v>
      </c>
      <c r="L143" s="37">
        <f t="shared" si="8"/>
        <v>0.10401099999999999</v>
      </c>
    </row>
    <row r="144" spans="8:12" x14ac:dyDescent="0.25">
      <c r="H144" s="35">
        <f t="shared" si="10"/>
        <v>0.92000000000000093</v>
      </c>
      <c r="I144" s="35">
        <f t="shared" si="11"/>
        <v>7.9999999999999072E-2</v>
      </c>
      <c r="K144" s="36">
        <f t="shared" si="9"/>
        <v>0.15125776595505835</v>
      </c>
      <c r="L144" s="37">
        <f t="shared" si="8"/>
        <v>0.103932</v>
      </c>
    </row>
    <row r="145" spans="8:12" x14ac:dyDescent="0.25">
      <c r="H145" s="35">
        <f t="shared" si="10"/>
        <v>0.93000000000000094</v>
      </c>
      <c r="I145" s="35">
        <f t="shared" si="11"/>
        <v>6.9999999999999063E-2</v>
      </c>
      <c r="K145" s="36">
        <f t="shared" si="9"/>
        <v>0.15185212197016945</v>
      </c>
      <c r="L145" s="37">
        <f t="shared" si="8"/>
        <v>0.103853</v>
      </c>
    </row>
    <row r="146" spans="8:12" x14ac:dyDescent="0.25">
      <c r="H146" s="35">
        <f t="shared" si="10"/>
        <v>0.94000000000000095</v>
      </c>
      <c r="I146" s="35">
        <f t="shared" si="11"/>
        <v>5.9999999999999054E-2</v>
      </c>
      <c r="K146" s="36">
        <f t="shared" si="9"/>
        <v>0.15247532662842475</v>
      </c>
      <c r="L146" s="37">
        <f t="shared" si="8"/>
        <v>0.10377400000000001</v>
      </c>
    </row>
    <row r="147" spans="8:12" x14ac:dyDescent="0.25">
      <c r="H147" s="35">
        <f t="shared" si="10"/>
        <v>0.95000000000000095</v>
      </c>
      <c r="I147" s="35">
        <f t="shared" si="11"/>
        <v>4.9999999999999045E-2</v>
      </c>
      <c r="K147" s="36">
        <f t="shared" si="9"/>
        <v>0.15312702770092557</v>
      </c>
      <c r="L147" s="37">
        <f t="shared" si="8"/>
        <v>0.103695</v>
      </c>
    </row>
    <row r="148" spans="8:12" x14ac:dyDescent="0.25">
      <c r="H148" s="35">
        <f t="shared" si="10"/>
        <v>0.96000000000000096</v>
      </c>
      <c r="I148" s="35">
        <f t="shared" si="11"/>
        <v>3.9999999999999036E-2</v>
      </c>
      <c r="K148" s="36">
        <f t="shared" si="9"/>
        <v>0.1538068629582855</v>
      </c>
      <c r="L148" s="37">
        <f t="shared" si="8"/>
        <v>0.103616</v>
      </c>
    </row>
    <row r="149" spans="8:12" x14ac:dyDescent="0.25">
      <c r="H149" s="35">
        <f t="shared" si="10"/>
        <v>0.97000000000000097</v>
      </c>
      <c r="I149" s="35">
        <f t="shared" si="11"/>
        <v>2.9999999999999027E-2</v>
      </c>
      <c r="K149" s="36">
        <f t="shared" si="9"/>
        <v>0.15451446104520838</v>
      </c>
      <c r="L149" s="37">
        <f t="shared" si="8"/>
        <v>0.103537</v>
      </c>
    </row>
    <row r="150" spans="8:12" x14ac:dyDescent="0.25">
      <c r="H150" s="35">
        <f t="shared" si="10"/>
        <v>0.98000000000000098</v>
      </c>
      <c r="I150" s="35">
        <f t="shared" si="11"/>
        <v>1.9999999999999019E-2</v>
      </c>
      <c r="K150" s="36">
        <f t="shared" si="9"/>
        <v>0.15524944234871579</v>
      </c>
      <c r="L150" s="37">
        <f t="shared" si="8"/>
        <v>0.10345799999999999</v>
      </c>
    </row>
    <row r="151" spans="8:12" x14ac:dyDescent="0.25">
      <c r="H151" s="35">
        <f t="shared" si="10"/>
        <v>0.99000000000000099</v>
      </c>
      <c r="I151" s="35">
        <f t="shared" si="11"/>
        <v>9.9999999999990097E-3</v>
      </c>
      <c r="K151" s="36">
        <f t="shared" si="9"/>
        <v>0.15601141985622982</v>
      </c>
      <c r="L151" s="37">
        <f t="shared" si="8"/>
        <v>0.103379</v>
      </c>
    </row>
    <row r="152" spans="8:12" x14ac:dyDescent="0.25">
      <c r="H152" s="35">
        <f t="shared" si="10"/>
        <v>1.0000000000000009</v>
      </c>
      <c r="I152" s="35">
        <f t="shared" si="11"/>
        <v>0</v>
      </c>
      <c r="K152" s="36">
        <f t="shared" si="9"/>
        <v>0.15680000000000013</v>
      </c>
      <c r="L152" s="37">
        <f t="shared" si="8"/>
        <v>0.1033000000000001</v>
      </c>
    </row>
    <row r="153" spans="8:12" x14ac:dyDescent="0.25">
      <c r="H153" s="35">
        <f t="shared" si="10"/>
        <v>1.0100000000000009</v>
      </c>
      <c r="I153" s="35">
        <f t="shared" si="11"/>
        <v>-1.0000000000000897E-2</v>
      </c>
      <c r="K153" s="36">
        <f t="shared" si="9"/>
        <v>0.15761478348466182</v>
      </c>
      <c r="L153" s="37">
        <f t="shared" si="8"/>
        <v>0.10322099999999999</v>
      </c>
    </row>
    <row r="154" spans="8:12" x14ac:dyDescent="0.25">
      <c r="H154" s="35">
        <f t="shared" si="10"/>
        <v>1.0200000000000009</v>
      </c>
      <c r="I154" s="35">
        <f t="shared" si="11"/>
        <v>-2.0000000000000906E-2</v>
      </c>
      <c r="K154" s="36">
        <f t="shared" si="9"/>
        <v>0.15845536609502128</v>
      </c>
      <c r="L154" s="37">
        <f t="shared" si="8"/>
        <v>0.103142</v>
      </c>
    </row>
    <row r="155" spans="8:12" x14ac:dyDescent="0.25">
      <c r="H155" s="35">
        <f t="shared" si="10"/>
        <v>1.0300000000000009</v>
      </c>
      <c r="I155" s="35">
        <f t="shared" si="11"/>
        <v>-3.0000000000000915E-2</v>
      </c>
      <c r="K155" s="36">
        <f t="shared" si="9"/>
        <v>0.15932133948147445</v>
      </c>
      <c r="L155" s="37">
        <f t="shared" si="8"/>
        <v>0.10306299999999999</v>
      </c>
    </row>
    <row r="156" spans="8:12" x14ac:dyDescent="0.25">
      <c r="H156" s="35">
        <f t="shared" si="10"/>
        <v>1.0400000000000009</v>
      </c>
      <c r="I156" s="35">
        <f t="shared" si="11"/>
        <v>-4.0000000000000924E-2</v>
      </c>
      <c r="K156" s="36">
        <f t="shared" si="9"/>
        <v>0.16021229192077874</v>
      </c>
      <c r="L156" s="37">
        <f t="shared" si="8"/>
        <v>0.10298399999999999</v>
      </c>
    </row>
    <row r="157" spans="8:12" x14ac:dyDescent="0.25">
      <c r="H157" s="35">
        <f t="shared" si="10"/>
        <v>1.0500000000000009</v>
      </c>
      <c r="I157" s="35">
        <f t="shared" si="11"/>
        <v>-5.0000000000000933E-2</v>
      </c>
      <c r="K157" s="36">
        <f t="shared" si="9"/>
        <v>0.16112780905020718</v>
      </c>
      <c r="L157" s="37">
        <f t="shared" si="8"/>
        <v>0.102905</v>
      </c>
    </row>
    <row r="158" spans="8:12" x14ac:dyDescent="0.25">
      <c r="H158" s="35">
        <f t="shared" si="10"/>
        <v>1.0600000000000009</v>
      </c>
      <c r="I158" s="35">
        <f t="shared" si="11"/>
        <v>-6.0000000000000941E-2</v>
      </c>
      <c r="K158" s="36">
        <f t="shared" si="9"/>
        <v>0.16206747457341594</v>
      </c>
      <c r="L158" s="37">
        <f t="shared" si="8"/>
        <v>0.10282599999999999</v>
      </c>
    </row>
    <row r="159" spans="8:12" x14ac:dyDescent="0.25">
      <c r="H159" s="35">
        <f t="shared" si="10"/>
        <v>1.070000000000001</v>
      </c>
      <c r="I159" s="35">
        <f t="shared" si="11"/>
        <v>-7.000000000000095E-2</v>
      </c>
      <c r="K159" s="36">
        <f t="shared" si="9"/>
        <v>0.16303087093665183</v>
      </c>
      <c r="L159" s="37">
        <f t="shared" si="8"/>
        <v>0.10274699999999999</v>
      </c>
    </row>
    <row r="160" spans="8:12" x14ac:dyDescent="0.25">
      <c r="H160" s="35">
        <f t="shared" si="10"/>
        <v>1.080000000000001</v>
      </c>
      <c r="I160" s="35">
        <f t="shared" si="11"/>
        <v>-8.0000000000000959E-2</v>
      </c>
      <c r="K160" s="36">
        <f t="shared" si="9"/>
        <v>0.16401757997420649</v>
      </c>
      <c r="L160" s="37">
        <f t="shared" si="8"/>
        <v>0.102668</v>
      </c>
    </row>
    <row r="161" spans="8:12" x14ac:dyDescent="0.25">
      <c r="H161" s="35">
        <f t="shared" si="10"/>
        <v>1.090000000000001</v>
      </c>
      <c r="I161" s="35">
        <f t="shared" si="11"/>
        <v>-9.0000000000000968E-2</v>
      </c>
      <c r="K161" s="36">
        <f t="shared" si="9"/>
        <v>0.16502718352229379</v>
      </c>
      <c r="L161" s="37">
        <f t="shared" si="8"/>
        <v>0.10258899999999999</v>
      </c>
    </row>
    <row r="162" spans="8:12" x14ac:dyDescent="0.25">
      <c r="H162" s="35">
        <f t="shared" si="10"/>
        <v>1.100000000000001</v>
      </c>
      <c r="I162" s="35">
        <f t="shared" si="11"/>
        <v>-0.10000000000000098</v>
      </c>
      <c r="K162" s="36">
        <f t="shared" si="9"/>
        <v>0.16605926400077786</v>
      </c>
      <c r="L162" s="37">
        <f t="shared" si="8"/>
        <v>0.10251</v>
      </c>
    </row>
    <row r="163" spans="8:12" x14ac:dyDescent="0.25">
      <c r="H163" s="35">
        <f t="shared" si="10"/>
        <v>1.110000000000001</v>
      </c>
      <c r="I163" s="35">
        <f t="shared" si="11"/>
        <v>-0.11000000000000099</v>
      </c>
      <c r="K163" s="36">
        <f t="shared" si="9"/>
        <v>0.16711340496241717</v>
      </c>
      <c r="L163" s="37">
        <f t="shared" si="8"/>
        <v>0.10243099999999999</v>
      </c>
    </row>
    <row r="164" spans="8:12" x14ac:dyDescent="0.25">
      <c r="H164" s="35">
        <f t="shared" si="10"/>
        <v>1.120000000000001</v>
      </c>
      <c r="I164" s="35">
        <f t="shared" si="11"/>
        <v>-0.12000000000000099</v>
      </c>
      <c r="K164" s="36">
        <f t="shared" si="9"/>
        <v>0.16818919160950632</v>
      </c>
      <c r="L164" s="37">
        <f t="shared" si="8"/>
        <v>0.102352</v>
      </c>
    </row>
    <row r="165" spans="8:12" x14ac:dyDescent="0.25">
      <c r="H165" s="35">
        <f t="shared" si="10"/>
        <v>1.130000000000001</v>
      </c>
      <c r="I165" s="35">
        <f t="shared" si="11"/>
        <v>-0.130000000000001</v>
      </c>
      <c r="K165" s="36">
        <f t="shared" si="9"/>
        <v>0.16928621127799878</v>
      </c>
      <c r="L165" s="37">
        <f t="shared" si="8"/>
        <v>0.102273</v>
      </c>
    </row>
    <row r="166" spans="8:12" x14ac:dyDescent="0.25">
      <c r="H166" s="35">
        <f t="shared" si="10"/>
        <v>1.140000000000001</v>
      </c>
      <c r="I166" s="35">
        <f t="shared" si="11"/>
        <v>-0.14000000000000101</v>
      </c>
      <c r="K166" s="36">
        <f t="shared" si="9"/>
        <v>0.17040405388937446</v>
      </c>
      <c r="L166" s="37">
        <f t="shared" si="8"/>
        <v>0.10219399999999999</v>
      </c>
    </row>
    <row r="167" spans="8:12" x14ac:dyDescent="0.25">
      <c r="H167" s="35">
        <f t="shared" si="10"/>
        <v>1.150000000000001</v>
      </c>
      <c r="I167" s="35">
        <f t="shared" si="11"/>
        <v>-0.15000000000000102</v>
      </c>
      <c r="K167" s="36">
        <f t="shared" si="9"/>
        <v>0.17154231237068024</v>
      </c>
      <c r="L167" s="37">
        <f t="shared" si="8"/>
        <v>0.102115</v>
      </c>
    </row>
    <row r="168" spans="8:12" x14ac:dyDescent="0.25">
      <c r="H168" s="35">
        <f t="shared" si="10"/>
        <v>1.160000000000001</v>
      </c>
      <c r="I168" s="35">
        <f t="shared" si="11"/>
        <v>-0.16000000000000103</v>
      </c>
      <c r="K168" s="36">
        <f t="shared" si="9"/>
        <v>0.1727005830433147</v>
      </c>
      <c r="L168" s="37">
        <f t="shared" si="8"/>
        <v>0.102036</v>
      </c>
    </row>
    <row r="169" spans="8:12" x14ac:dyDescent="0.25">
      <c r="H169" s="35">
        <f t="shared" si="10"/>
        <v>1.170000000000001</v>
      </c>
      <c r="I169" s="35">
        <f t="shared" si="11"/>
        <v>-0.17000000000000104</v>
      </c>
      <c r="K169" s="36">
        <f t="shared" si="9"/>
        <v>0.17387846598125725</v>
      </c>
      <c r="L169" s="37">
        <f t="shared" si="8"/>
        <v>0.10195699999999999</v>
      </c>
    </row>
    <row r="170" spans="8:12" x14ac:dyDescent="0.25">
      <c r="H170" s="35">
        <f t="shared" si="10"/>
        <v>1.180000000000001</v>
      </c>
      <c r="I170" s="35">
        <f t="shared" si="11"/>
        <v>-0.18000000000000105</v>
      </c>
      <c r="K170" s="36">
        <f t="shared" si="9"/>
        <v>0.1750755653395506</v>
      </c>
      <c r="L170" s="37">
        <f t="shared" si="8"/>
        <v>0.101878</v>
      </c>
    </row>
    <row r="171" spans="8:12" x14ac:dyDescent="0.25">
      <c r="H171" s="35">
        <f t="shared" si="10"/>
        <v>1.1900000000000011</v>
      </c>
      <c r="I171" s="35">
        <f t="shared" si="11"/>
        <v>-0.19000000000000106</v>
      </c>
      <c r="K171" s="36">
        <f t="shared" si="9"/>
        <v>0.17629148965393887</v>
      </c>
      <c r="L171" s="37">
        <f t="shared" si="8"/>
        <v>0.101799</v>
      </c>
    </row>
    <row r="172" spans="8:12" x14ac:dyDescent="0.25">
      <c r="H172" s="35">
        <f t="shared" si="10"/>
        <v>1.2000000000000011</v>
      </c>
      <c r="I172" s="35">
        <f t="shared" si="11"/>
        <v>-0.20000000000000107</v>
      </c>
      <c r="K172" s="36">
        <f t="shared" si="9"/>
        <v>0.17752585211264313</v>
      </c>
      <c r="L172" s="37">
        <f t="shared" si="8"/>
        <v>0.10171999999999999</v>
      </c>
    </row>
    <row r="173" spans="8:12" x14ac:dyDescent="0.25">
      <c r="H173" s="35">
        <f t="shared" si="10"/>
        <v>1.2100000000000011</v>
      </c>
      <c r="I173" s="35">
        <f t="shared" si="11"/>
        <v>-0.21000000000000107</v>
      </c>
      <c r="K173" s="36">
        <f t="shared" si="9"/>
        <v>0.17877827080131647</v>
      </c>
      <c r="L173" s="37">
        <f t="shared" si="8"/>
        <v>0.101641</v>
      </c>
    </row>
    <row r="174" spans="8:12" x14ac:dyDescent="0.25">
      <c r="H174" s="35">
        <f t="shared" si="10"/>
        <v>1.2200000000000011</v>
      </c>
      <c r="I174" s="35">
        <f t="shared" si="11"/>
        <v>-0.22000000000000108</v>
      </c>
      <c r="K174" s="36">
        <f t="shared" si="9"/>
        <v>0.18004836892227391</v>
      </c>
      <c r="L174" s="37">
        <f t="shared" si="8"/>
        <v>0.10156199999999999</v>
      </c>
    </row>
    <row r="175" spans="8:12" x14ac:dyDescent="0.25">
      <c r="H175" s="35">
        <f t="shared" si="10"/>
        <v>1.2300000000000011</v>
      </c>
      <c r="I175" s="35">
        <f t="shared" si="11"/>
        <v>-0.23000000000000109</v>
      </c>
      <c r="K175" s="36">
        <f t="shared" si="9"/>
        <v>0.1813357749891269</v>
      </c>
      <c r="L175" s="37">
        <f t="shared" si="8"/>
        <v>0.10148299999999999</v>
      </c>
    </row>
    <row r="176" spans="8:12" x14ac:dyDescent="0.25">
      <c r="H176" s="35">
        <f t="shared" si="10"/>
        <v>1.2400000000000011</v>
      </c>
      <c r="I176" s="35">
        <f t="shared" si="11"/>
        <v>-0.2400000000000011</v>
      </c>
      <c r="K176" s="36">
        <f t="shared" si="9"/>
        <v>0.18264012299797888</v>
      </c>
      <c r="L176" s="37">
        <f t="shared" si="8"/>
        <v>0.10140399999999999</v>
      </c>
    </row>
    <row r="177" spans="8:12" x14ac:dyDescent="0.25">
      <c r="H177" s="35">
        <f t="shared" si="10"/>
        <v>1.2500000000000011</v>
      </c>
      <c r="I177" s="35">
        <f t="shared" si="11"/>
        <v>-0.25000000000000111</v>
      </c>
      <c r="K177" s="36">
        <f t="shared" si="9"/>
        <v>0.18396105257635392</v>
      </c>
      <c r="L177" s="37">
        <f t="shared" si="8"/>
        <v>0.101325</v>
      </c>
    </row>
    <row r="178" spans="8:12" x14ac:dyDescent="0.25">
      <c r="H178" s="35">
        <f t="shared" si="10"/>
        <v>1.2600000000000011</v>
      </c>
      <c r="I178" s="35">
        <f t="shared" si="11"/>
        <v>-0.26000000000000112</v>
      </c>
      <c r="K178" s="36">
        <f t="shared" si="9"/>
        <v>0.18529820911103498</v>
      </c>
      <c r="L178" s="37">
        <f t="shared" si="8"/>
        <v>0.10124599999999999</v>
      </c>
    </row>
    <row r="179" spans="8:12" x14ac:dyDescent="0.25">
      <c r="H179" s="35">
        <f t="shared" si="10"/>
        <v>1.2700000000000011</v>
      </c>
      <c r="I179" s="35">
        <f t="shared" si="11"/>
        <v>-0.27000000000000113</v>
      </c>
      <c r="K179" s="36">
        <f t="shared" si="9"/>
        <v>0.18665124385598736</v>
      </c>
      <c r="L179" s="37">
        <f t="shared" si="8"/>
        <v>0.10116699999999999</v>
      </c>
    </row>
    <row r="180" spans="8:12" x14ac:dyDescent="0.25">
      <c r="H180" s="35">
        <f t="shared" si="10"/>
        <v>1.2800000000000011</v>
      </c>
      <c r="I180" s="35">
        <f t="shared" si="11"/>
        <v>-0.28000000000000114</v>
      </c>
      <c r="K180" s="36">
        <f t="shared" si="9"/>
        <v>0.1880198140215314</v>
      </c>
      <c r="L180" s="37">
        <f t="shared" si="8"/>
        <v>0.101088</v>
      </c>
    </row>
    <row r="181" spans="8:12" x14ac:dyDescent="0.25">
      <c r="H181" s="35">
        <f t="shared" si="10"/>
        <v>1.2900000000000011</v>
      </c>
      <c r="I181" s="35">
        <f t="shared" si="11"/>
        <v>-0.29000000000000115</v>
      </c>
      <c r="K181" s="36">
        <f t="shared" si="9"/>
        <v>0.1894035828459136</v>
      </c>
      <c r="L181" s="37">
        <f t="shared" si="8"/>
        <v>0.101009</v>
      </c>
    </row>
    <row r="182" spans="8:12" x14ac:dyDescent="0.25">
      <c r="H182" s="35">
        <f t="shared" si="10"/>
        <v>1.3000000000000012</v>
      </c>
      <c r="I182" s="35">
        <f t="shared" si="11"/>
        <v>-0.30000000000000115</v>
      </c>
      <c r="K182" s="36">
        <f t="shared" si="9"/>
        <v>0.19080221965040151</v>
      </c>
      <c r="L182" s="37">
        <f t="shared" si="8"/>
        <v>0.10093000000000001</v>
      </c>
    </row>
    <row r="183" spans="8:12" x14ac:dyDescent="0.25">
      <c r="H183" s="35">
        <f t="shared" si="10"/>
        <v>1.3100000000000012</v>
      </c>
      <c r="I183" s="35">
        <f t="shared" si="11"/>
        <v>-0.31000000000000116</v>
      </c>
      <c r="K183" s="36">
        <f t="shared" si="9"/>
        <v>0.19221539987900255</v>
      </c>
      <c r="L183" s="37">
        <f t="shared" si="8"/>
        <v>0.10085100000000001</v>
      </c>
    </row>
    <row r="184" spans="8:12" x14ac:dyDescent="0.25">
      <c r="H184" s="35">
        <f t="shared" si="10"/>
        <v>1.3200000000000012</v>
      </c>
      <c r="I184" s="35">
        <f t="shared" si="11"/>
        <v>-0.32000000000000117</v>
      </c>
      <c r="K184" s="36">
        <f t="shared" si="9"/>
        <v>0.19364280512387561</v>
      </c>
      <c r="L184" s="37">
        <f t="shared" si="8"/>
        <v>0.10077199999999999</v>
      </c>
    </row>
    <row r="185" spans="8:12" x14ac:dyDescent="0.25">
      <c r="H185" s="35">
        <f t="shared" si="10"/>
        <v>1.3300000000000012</v>
      </c>
      <c r="I185" s="35">
        <f t="shared" si="11"/>
        <v>-0.33000000000000118</v>
      </c>
      <c r="K185" s="36">
        <f t="shared" si="9"/>
        <v>0.19508412313746923</v>
      </c>
      <c r="L185" s="37">
        <f t="shared" si="8"/>
        <v>0.10069299999999999</v>
      </c>
    </row>
    <row r="186" spans="8:12" x14ac:dyDescent="0.25">
      <c r="H186" s="35">
        <f t="shared" si="10"/>
        <v>1.3400000000000012</v>
      </c>
      <c r="I186" s="35">
        <f t="shared" si="11"/>
        <v>-0.34000000000000119</v>
      </c>
      <c r="K186" s="36">
        <f t="shared" si="9"/>
        <v>0.1965390478323859</v>
      </c>
      <c r="L186" s="37">
        <f t="shared" si="8"/>
        <v>0.100614</v>
      </c>
    </row>
    <row r="187" spans="8:12" x14ac:dyDescent="0.25">
      <c r="H187" s="35">
        <f t="shared" si="10"/>
        <v>1.3500000000000012</v>
      </c>
      <c r="I187" s="35">
        <f t="shared" si="11"/>
        <v>-0.3500000000000012</v>
      </c>
      <c r="K187" s="36">
        <f t="shared" si="9"/>
        <v>0.19800727926993003</v>
      </c>
      <c r="L187" s="37">
        <f t="shared" si="8"/>
        <v>0.10053500000000001</v>
      </c>
    </row>
    <row r="188" spans="8:12" x14ac:dyDescent="0.25">
      <c r="H188" s="35">
        <f t="shared" si="10"/>
        <v>1.3600000000000012</v>
      </c>
      <c r="I188" s="35">
        <f t="shared" si="11"/>
        <v>-0.36000000000000121</v>
      </c>
      <c r="K188" s="36">
        <f t="shared" si="9"/>
        <v>0.19948852363826061</v>
      </c>
      <c r="L188" s="37">
        <f t="shared" si="8"/>
        <v>0.10045600000000002</v>
      </c>
    </row>
    <row r="189" spans="8:12" x14ac:dyDescent="0.25">
      <c r="H189" s="35">
        <f t="shared" si="10"/>
        <v>1.3700000000000012</v>
      </c>
      <c r="I189" s="35">
        <f t="shared" si="11"/>
        <v>-0.37000000000000122</v>
      </c>
      <c r="K189" s="36">
        <f t="shared" si="9"/>
        <v>0.20098249322102474</v>
      </c>
      <c r="L189" s="37">
        <f t="shared" si="8"/>
        <v>0.10037699999999999</v>
      </c>
    </row>
    <row r="190" spans="8:12" x14ac:dyDescent="0.25">
      <c r="H190" s="35">
        <f t="shared" si="10"/>
        <v>1.3800000000000012</v>
      </c>
      <c r="I190" s="35">
        <f t="shared" si="11"/>
        <v>-0.38000000000000123</v>
      </c>
      <c r="K190" s="36">
        <f t="shared" si="9"/>
        <v>0.20248890635730954</v>
      </c>
      <c r="L190" s="37">
        <f t="shared" si="8"/>
        <v>0.100298</v>
      </c>
    </row>
    <row r="191" spans="8:12" x14ac:dyDescent="0.25">
      <c r="H191" s="35">
        <f t="shared" si="10"/>
        <v>1.3900000000000012</v>
      </c>
      <c r="I191" s="35">
        <f t="shared" si="11"/>
        <v>-0.39000000000000123</v>
      </c>
      <c r="K191" s="36">
        <f t="shared" si="9"/>
        <v>0.20400748739370539</v>
      </c>
      <c r="L191" s="37">
        <f t="shared" si="8"/>
        <v>0.100219</v>
      </c>
    </row>
    <row r="192" spans="8:12" x14ac:dyDescent="0.25">
      <c r="H192" s="35">
        <f t="shared" si="10"/>
        <v>1.4000000000000012</v>
      </c>
      <c r="I192" s="35">
        <f t="shared" si="11"/>
        <v>-0.40000000000000124</v>
      </c>
      <c r="K192" s="36">
        <f t="shared" si="9"/>
        <v>0.20553796662923393</v>
      </c>
      <c r="L192" s="37">
        <f t="shared" si="8"/>
        <v>0.10014000000000001</v>
      </c>
    </row>
    <row r="193" spans="8:12" x14ac:dyDescent="0.25">
      <c r="H193" s="35">
        <f t="shared" si="10"/>
        <v>1.4100000000000013</v>
      </c>
      <c r="I193" s="35">
        <f t="shared" si="11"/>
        <v>-0.41000000000000125</v>
      </c>
      <c r="K193" s="36">
        <f t="shared" si="9"/>
        <v>0.2070800802538498</v>
      </c>
      <c r="L193" s="37">
        <f t="shared" si="8"/>
        <v>0.10006100000000001</v>
      </c>
    </row>
    <row r="194" spans="8:12" x14ac:dyDescent="0.25">
      <c r="H194" s="35">
        <f t="shared" si="10"/>
        <v>1.4200000000000013</v>
      </c>
      <c r="I194" s="35">
        <f t="shared" si="11"/>
        <v>-0.42000000000000126</v>
      </c>
      <c r="K194" s="36">
        <f t="shared" si="9"/>
        <v>0.20863357028118767</v>
      </c>
      <c r="L194" s="37">
        <f t="shared" ref="L194:L202" si="12">H194*$B$3+I194*$C$3</f>
        <v>9.9981999999999988E-2</v>
      </c>
    </row>
    <row r="195" spans="8:12" x14ac:dyDescent="0.25">
      <c r="H195" s="35">
        <f t="shared" si="10"/>
        <v>1.4300000000000013</v>
      </c>
      <c r="I195" s="35">
        <f t="shared" si="11"/>
        <v>-0.43000000000000127</v>
      </c>
      <c r="K195" s="36">
        <f t="shared" ref="K195:K202" si="13">SQRT((H195*$B$4)^2+(I195*$C$4)^2+2*H195*$B$4*I195*$C$4*$B$5)</f>
        <v>0.21019818447618258</v>
      </c>
      <c r="L195" s="37">
        <f t="shared" si="12"/>
        <v>9.9902999999999992E-2</v>
      </c>
    </row>
    <row r="196" spans="8:12" x14ac:dyDescent="0.25">
      <c r="H196" s="35">
        <f t="shared" ref="H196:H202" si="14">H195+1%</f>
        <v>1.4400000000000013</v>
      </c>
      <c r="I196" s="35">
        <f t="shared" ref="I196:I202" si="15">1-H196</f>
        <v>-0.44000000000000128</v>
      </c>
      <c r="K196" s="36">
        <f t="shared" si="13"/>
        <v>0.21177367627815522</v>
      </c>
      <c r="L196" s="37">
        <f t="shared" si="12"/>
        <v>9.9823999999999996E-2</v>
      </c>
    </row>
    <row r="197" spans="8:12" x14ac:dyDescent="0.25">
      <c r="H197" s="35">
        <f t="shared" si="14"/>
        <v>1.4500000000000013</v>
      </c>
      <c r="I197" s="35">
        <f t="shared" si="15"/>
        <v>-0.45000000000000129</v>
      </c>
      <c r="K197" s="36">
        <f t="shared" si="13"/>
        <v>0.21335980471991459</v>
      </c>
      <c r="L197" s="37">
        <f t="shared" si="12"/>
        <v>9.9745E-2</v>
      </c>
    </row>
    <row r="198" spans="8:12" x14ac:dyDescent="0.25">
      <c r="H198" s="35">
        <f t="shared" si="14"/>
        <v>1.4600000000000013</v>
      </c>
      <c r="I198" s="35">
        <f t="shared" si="15"/>
        <v>-0.4600000000000013</v>
      </c>
      <c r="K198" s="36">
        <f t="shared" si="13"/>
        <v>0.21495633434339376</v>
      </c>
      <c r="L198" s="37">
        <f t="shared" si="12"/>
        <v>9.9666000000000005E-2</v>
      </c>
    </row>
    <row r="199" spans="8:12" x14ac:dyDescent="0.25">
      <c r="H199" s="35">
        <f t="shared" si="14"/>
        <v>1.4700000000000013</v>
      </c>
      <c r="I199" s="35">
        <f t="shared" si="15"/>
        <v>-0.47000000000000131</v>
      </c>
      <c r="K199" s="36">
        <f t="shared" si="13"/>
        <v>0.21656303511230002</v>
      </c>
      <c r="L199" s="37">
        <f t="shared" si="12"/>
        <v>9.9587000000000009E-2</v>
      </c>
    </row>
    <row r="200" spans="8:12" x14ac:dyDescent="0.25">
      <c r="H200" s="35">
        <f t="shared" si="14"/>
        <v>1.4800000000000013</v>
      </c>
      <c r="I200" s="35">
        <f t="shared" si="15"/>
        <v>-0.48000000000000131</v>
      </c>
      <c r="K200" s="36">
        <f t="shared" si="13"/>
        <v>0.21817968232222559</v>
      </c>
      <c r="L200" s="37">
        <f t="shared" si="12"/>
        <v>9.9507999999999985E-2</v>
      </c>
    </row>
    <row r="201" spans="8:12" x14ac:dyDescent="0.25">
      <c r="H201" s="35">
        <f t="shared" si="14"/>
        <v>1.4900000000000013</v>
      </c>
      <c r="I201" s="35">
        <f t="shared" si="15"/>
        <v>-0.49000000000000132</v>
      </c>
      <c r="K201" s="36">
        <f t="shared" si="13"/>
        <v>0.21980605650863419</v>
      </c>
      <c r="L201" s="37">
        <f t="shared" si="12"/>
        <v>9.942899999999999E-2</v>
      </c>
    </row>
    <row r="202" spans="8:12" x14ac:dyDescent="0.25">
      <c r="H202" s="35">
        <f t="shared" si="14"/>
        <v>1.5000000000000013</v>
      </c>
      <c r="I202" s="35">
        <f t="shared" si="15"/>
        <v>-0.50000000000000133</v>
      </c>
      <c r="K202" s="36">
        <f t="shared" si="13"/>
        <v>0.22144194335310577</v>
      </c>
      <c r="L202" s="37">
        <f t="shared" si="12"/>
        <v>9.9349999999999994E-2</v>
      </c>
    </row>
    <row r="203" spans="8:12" x14ac:dyDescent="0.25">
      <c r="H203" s="35"/>
      <c r="I203" s="35"/>
      <c r="J203" s="37"/>
      <c r="K203" s="36"/>
    </row>
    <row r="204" spans="8:12" x14ac:dyDescent="0.25">
      <c r="H204" s="35"/>
      <c r="I204" s="35"/>
      <c r="J204" s="37"/>
      <c r="K204" s="36"/>
    </row>
    <row r="205" spans="8:12" x14ac:dyDescent="0.25">
      <c r="H205" s="35"/>
      <c r="I205" s="35"/>
      <c r="J205" s="37"/>
      <c r="K205" s="36"/>
    </row>
    <row r="206" spans="8:12" x14ac:dyDescent="0.25">
      <c r="H206" s="35"/>
      <c r="I206" s="35"/>
      <c r="J206" s="37"/>
      <c r="K206" s="36"/>
    </row>
    <row r="207" spans="8:12" x14ac:dyDescent="0.25">
      <c r="H207" s="35"/>
      <c r="I207" s="35"/>
      <c r="J207" s="37"/>
      <c r="K207" s="36"/>
    </row>
    <row r="208" spans="8:12" x14ac:dyDescent="0.25">
      <c r="H208" s="35"/>
      <c r="I208" s="35"/>
      <c r="J208" s="37"/>
      <c r="K208" s="36"/>
    </row>
    <row r="209" spans="8:11" x14ac:dyDescent="0.25">
      <c r="H209" s="35"/>
      <c r="I209" s="35"/>
      <c r="J209" s="37"/>
      <c r="K209" s="36"/>
    </row>
    <row r="210" spans="8:11" x14ac:dyDescent="0.25">
      <c r="H210" s="35"/>
      <c r="I210" s="35"/>
      <c r="J210" s="37"/>
      <c r="K210" s="36"/>
    </row>
    <row r="211" spans="8:11" x14ac:dyDescent="0.25">
      <c r="H211" s="35"/>
      <c r="I211" s="35"/>
      <c r="J211" s="37"/>
      <c r="K211" s="36"/>
    </row>
    <row r="212" spans="8:11" x14ac:dyDescent="0.25">
      <c r="H212" s="35"/>
      <c r="I212" s="35"/>
      <c r="J212" s="37"/>
      <c r="K212" s="36"/>
    </row>
    <row r="213" spans="8:11" x14ac:dyDescent="0.25">
      <c r="H213" s="35"/>
      <c r="I213" s="35"/>
      <c r="J213" s="37"/>
      <c r="K213" s="36"/>
    </row>
    <row r="214" spans="8:11" x14ac:dyDescent="0.25">
      <c r="H214" s="35"/>
      <c r="I214" s="35"/>
      <c r="J214" s="37"/>
      <c r="K214" s="36"/>
    </row>
    <row r="215" spans="8:11" x14ac:dyDescent="0.25">
      <c r="H215" s="35"/>
      <c r="I215" s="35"/>
      <c r="J215" s="37"/>
      <c r="K215" s="36"/>
    </row>
    <row r="216" spans="8:11" x14ac:dyDescent="0.25">
      <c r="H216" s="35"/>
      <c r="I216" s="35"/>
      <c r="J216" s="37"/>
      <c r="K216" s="36"/>
    </row>
    <row r="217" spans="8:11" x14ac:dyDescent="0.25">
      <c r="H217" s="35"/>
      <c r="I217" s="35"/>
      <c r="J217" s="37"/>
      <c r="K217" s="36"/>
    </row>
    <row r="218" spans="8:11" x14ac:dyDescent="0.25">
      <c r="H218" s="35"/>
      <c r="I218" s="35"/>
      <c r="J218" s="37"/>
      <c r="K218" s="36"/>
    </row>
    <row r="219" spans="8:11" x14ac:dyDescent="0.25">
      <c r="H219" s="35"/>
      <c r="I219" s="35"/>
      <c r="J219" s="37"/>
      <c r="K219" s="36"/>
    </row>
    <row r="220" spans="8:11" x14ac:dyDescent="0.25">
      <c r="H220" s="35"/>
      <c r="I220" s="35"/>
      <c r="J220" s="37"/>
      <c r="K220" s="36"/>
    </row>
    <row r="221" spans="8:11" x14ac:dyDescent="0.25">
      <c r="H221" s="35"/>
      <c r="I221" s="35"/>
      <c r="J221" s="37"/>
      <c r="K221" s="36"/>
    </row>
    <row r="222" spans="8:11" x14ac:dyDescent="0.25">
      <c r="H222" s="35"/>
      <c r="I222" s="35"/>
      <c r="J222" s="37"/>
      <c r="K222" s="36"/>
    </row>
    <row r="223" spans="8:11" x14ac:dyDescent="0.25">
      <c r="H223" s="35"/>
      <c r="I223" s="35"/>
      <c r="J223" s="37"/>
      <c r="K223" s="36"/>
    </row>
    <row r="224" spans="8:11" x14ac:dyDescent="0.25">
      <c r="H224" s="35"/>
      <c r="I224" s="35"/>
      <c r="J224" s="37"/>
      <c r="K224" s="36"/>
    </row>
    <row r="225" spans="8:11" x14ac:dyDescent="0.25">
      <c r="H225" s="35"/>
      <c r="I225" s="35"/>
      <c r="J225" s="37"/>
      <c r="K225" s="36"/>
    </row>
    <row r="226" spans="8:11" x14ac:dyDescent="0.25">
      <c r="H226" s="35"/>
      <c r="I226" s="35"/>
      <c r="J226" s="37"/>
      <c r="K226" s="36"/>
    </row>
    <row r="227" spans="8:11" x14ac:dyDescent="0.25">
      <c r="H227" s="35"/>
      <c r="I227" s="35"/>
      <c r="J227" s="37"/>
      <c r="K227" s="36"/>
    </row>
    <row r="228" spans="8:11" x14ac:dyDescent="0.25">
      <c r="H228" s="35"/>
      <c r="I228" s="35"/>
      <c r="J228" s="37"/>
      <c r="K228" s="36"/>
    </row>
    <row r="229" spans="8:11" x14ac:dyDescent="0.25">
      <c r="H229" s="35"/>
      <c r="I229" s="35"/>
      <c r="J229" s="37"/>
      <c r="K229" s="36"/>
    </row>
    <row r="230" spans="8:11" x14ac:dyDescent="0.25">
      <c r="H230" s="35"/>
      <c r="I230" s="35"/>
      <c r="J230" s="37"/>
      <c r="K230" s="36"/>
    </row>
    <row r="231" spans="8:11" x14ac:dyDescent="0.25">
      <c r="H231" s="35"/>
      <c r="I231" s="35"/>
      <c r="J231" s="37"/>
      <c r="K231" s="36"/>
    </row>
    <row r="232" spans="8:11" x14ac:dyDescent="0.25">
      <c r="H232" s="35"/>
      <c r="I232" s="35"/>
      <c r="J232" s="37"/>
      <c r="K232" s="36"/>
    </row>
    <row r="233" spans="8:11" x14ac:dyDescent="0.25">
      <c r="H233" s="35"/>
      <c r="I233" s="35"/>
      <c r="J233" s="37"/>
      <c r="K233" s="36"/>
    </row>
    <row r="234" spans="8:11" x14ac:dyDescent="0.25">
      <c r="H234" s="35"/>
      <c r="I234" s="35"/>
      <c r="J234" s="37"/>
      <c r="K234" s="36"/>
    </row>
    <row r="235" spans="8:11" x14ac:dyDescent="0.25">
      <c r="H235" s="35"/>
      <c r="I235" s="35"/>
      <c r="J235" s="37"/>
      <c r="K235" s="36"/>
    </row>
    <row r="236" spans="8:11" x14ac:dyDescent="0.25">
      <c r="H236" s="35"/>
      <c r="I236" s="35"/>
      <c r="J236" s="37"/>
      <c r="K236" s="36"/>
    </row>
    <row r="237" spans="8:11" x14ac:dyDescent="0.25">
      <c r="H237" s="35"/>
      <c r="I237" s="35"/>
      <c r="J237" s="37"/>
      <c r="K237" s="36"/>
    </row>
    <row r="238" spans="8:11" x14ac:dyDescent="0.25">
      <c r="H238" s="35"/>
      <c r="I238" s="35"/>
      <c r="J238" s="37"/>
      <c r="K238" s="36"/>
    </row>
    <row r="239" spans="8:11" x14ac:dyDescent="0.25">
      <c r="H239" s="35"/>
      <c r="I239" s="35"/>
      <c r="J239" s="37"/>
      <c r="K239" s="36"/>
    </row>
    <row r="240" spans="8:11" x14ac:dyDescent="0.25">
      <c r="H240" s="35"/>
      <c r="I240" s="35"/>
      <c r="J240" s="37"/>
      <c r="K240" s="36"/>
    </row>
    <row r="241" spans="8:11" x14ac:dyDescent="0.25">
      <c r="H241" s="35"/>
      <c r="I241" s="35"/>
      <c r="J241" s="37"/>
      <c r="K241" s="36"/>
    </row>
    <row r="242" spans="8:11" x14ac:dyDescent="0.25">
      <c r="H242" s="35"/>
      <c r="I242" s="35"/>
      <c r="J242" s="37"/>
      <c r="K242" s="36"/>
    </row>
    <row r="243" spans="8:11" x14ac:dyDescent="0.25">
      <c r="H243" s="35"/>
      <c r="I243" s="35"/>
      <c r="J243" s="37"/>
      <c r="K243" s="36"/>
    </row>
    <row r="244" spans="8:11" x14ac:dyDescent="0.25">
      <c r="H244" s="35"/>
      <c r="I244" s="35"/>
      <c r="J244" s="37"/>
      <c r="K244" s="36"/>
    </row>
    <row r="245" spans="8:11" x14ac:dyDescent="0.25">
      <c r="H245" s="35"/>
      <c r="I245" s="35"/>
      <c r="J245" s="37"/>
      <c r="K245" s="36"/>
    </row>
    <row r="246" spans="8:11" x14ac:dyDescent="0.25">
      <c r="H246" s="35"/>
      <c r="I246" s="35"/>
      <c r="J246" s="37"/>
      <c r="K246" s="36"/>
    </row>
    <row r="247" spans="8:11" x14ac:dyDescent="0.25">
      <c r="H247" s="35"/>
      <c r="I247" s="35"/>
      <c r="J247" s="37"/>
      <c r="K247" s="36"/>
    </row>
    <row r="248" spans="8:11" x14ac:dyDescent="0.25">
      <c r="H248" s="35"/>
      <c r="I248" s="35"/>
      <c r="J248" s="37"/>
      <c r="K248" s="36"/>
    </row>
    <row r="249" spans="8:11" x14ac:dyDescent="0.25">
      <c r="H249" s="35"/>
      <c r="I249" s="35"/>
      <c r="J249" s="37"/>
      <c r="K249" s="36"/>
    </row>
    <row r="250" spans="8:11" x14ac:dyDescent="0.25">
      <c r="H250" s="35"/>
      <c r="I250" s="35"/>
      <c r="J250" s="37"/>
      <c r="K250" s="36"/>
    </row>
    <row r="251" spans="8:11" x14ac:dyDescent="0.25">
      <c r="H251" s="35"/>
      <c r="I251" s="35"/>
      <c r="J251" s="37"/>
      <c r="K251" s="36"/>
    </row>
    <row r="252" spans="8:11" x14ac:dyDescent="0.25">
      <c r="H252" s="35"/>
      <c r="I252" s="35"/>
      <c r="J252" s="37"/>
      <c r="K252" s="36"/>
    </row>
    <row r="253" spans="8:11" x14ac:dyDescent="0.25">
      <c r="H253" s="35"/>
      <c r="I253" s="35"/>
      <c r="J253" s="37"/>
      <c r="K253" s="36"/>
    </row>
    <row r="254" spans="8:11" x14ac:dyDescent="0.25">
      <c r="H254" s="35"/>
      <c r="I254" s="35"/>
      <c r="J254" s="37"/>
      <c r="K254" s="36"/>
    </row>
    <row r="255" spans="8:11" x14ac:dyDescent="0.25">
      <c r="H255" s="35"/>
      <c r="I255" s="35"/>
      <c r="J255" s="37"/>
      <c r="K255" s="36"/>
    </row>
    <row r="256" spans="8:11" x14ac:dyDescent="0.25">
      <c r="H256" s="35"/>
      <c r="I256" s="35"/>
      <c r="J256" s="37"/>
      <c r="K256" s="36"/>
    </row>
    <row r="257" spans="8:11" x14ac:dyDescent="0.25">
      <c r="H257" s="35"/>
      <c r="I257" s="35"/>
      <c r="J257" s="37"/>
      <c r="K257" s="36"/>
    </row>
    <row r="258" spans="8:11" x14ac:dyDescent="0.25">
      <c r="H258" s="35"/>
      <c r="I258" s="35"/>
      <c r="J258" s="37"/>
      <c r="K258" s="36"/>
    </row>
    <row r="259" spans="8:11" x14ac:dyDescent="0.25">
      <c r="H259" s="35"/>
      <c r="I259" s="35"/>
      <c r="J259" s="37"/>
      <c r="K259" s="36"/>
    </row>
    <row r="260" spans="8:11" x14ac:dyDescent="0.25">
      <c r="H260" s="35"/>
      <c r="I260" s="35"/>
      <c r="J260" s="37"/>
      <c r="K260" s="36"/>
    </row>
    <row r="261" spans="8:11" x14ac:dyDescent="0.25">
      <c r="H261" s="35"/>
      <c r="I261" s="35"/>
      <c r="J261" s="37"/>
      <c r="K261" s="36"/>
    </row>
    <row r="262" spans="8:11" x14ac:dyDescent="0.25">
      <c r="H262" s="35"/>
      <c r="I262" s="35"/>
      <c r="J262" s="37"/>
      <c r="K262" s="36"/>
    </row>
    <row r="263" spans="8:11" x14ac:dyDescent="0.25">
      <c r="H263" s="35"/>
      <c r="I263" s="35"/>
      <c r="J263" s="37"/>
      <c r="K263" s="36"/>
    </row>
    <row r="264" spans="8:11" x14ac:dyDescent="0.25">
      <c r="H264" s="35"/>
      <c r="I264" s="35"/>
      <c r="J264" s="37"/>
      <c r="K264" s="36"/>
    </row>
    <row r="265" spans="8:11" x14ac:dyDescent="0.25">
      <c r="H265" s="35"/>
      <c r="I265" s="35"/>
      <c r="J265" s="37"/>
      <c r="K265" s="36"/>
    </row>
    <row r="266" spans="8:11" x14ac:dyDescent="0.25">
      <c r="H266" s="35"/>
      <c r="I266" s="35"/>
      <c r="J266" s="37"/>
      <c r="K266" s="36"/>
    </row>
    <row r="267" spans="8:11" x14ac:dyDescent="0.25">
      <c r="H267" s="35"/>
      <c r="I267" s="35"/>
      <c r="J267" s="37"/>
      <c r="K267" s="36"/>
    </row>
    <row r="268" spans="8:11" x14ac:dyDescent="0.25">
      <c r="H268" s="35"/>
      <c r="I268" s="35"/>
      <c r="J268" s="37"/>
      <c r="K268" s="36"/>
    </row>
    <row r="269" spans="8:11" x14ac:dyDescent="0.25">
      <c r="H269" s="35"/>
      <c r="I269" s="35"/>
      <c r="J269" s="37"/>
      <c r="K269" s="36"/>
    </row>
    <row r="270" spans="8:11" x14ac:dyDescent="0.25">
      <c r="H270" s="35"/>
      <c r="I270" s="35"/>
      <c r="J270" s="37"/>
      <c r="K270" s="36"/>
    </row>
    <row r="271" spans="8:11" x14ac:dyDescent="0.25">
      <c r="H271" s="35"/>
      <c r="I271" s="35"/>
      <c r="J271" s="37"/>
      <c r="K271" s="36"/>
    </row>
    <row r="272" spans="8:11" x14ac:dyDescent="0.25">
      <c r="H272" s="35"/>
      <c r="I272" s="35"/>
      <c r="J272" s="37"/>
      <c r="K272" s="36"/>
    </row>
    <row r="273" spans="8:11" x14ac:dyDescent="0.25">
      <c r="H273" s="35"/>
      <c r="I273" s="35"/>
      <c r="J273" s="37"/>
      <c r="K273" s="36"/>
    </row>
    <row r="274" spans="8:11" x14ac:dyDescent="0.25">
      <c r="H274" s="35"/>
      <c r="I274" s="35"/>
      <c r="J274" s="37"/>
      <c r="K274" s="36"/>
    </row>
    <row r="275" spans="8:11" x14ac:dyDescent="0.25">
      <c r="H275" s="35"/>
      <c r="I275" s="35"/>
      <c r="J275" s="37"/>
      <c r="K275" s="36"/>
    </row>
    <row r="276" spans="8:11" x14ac:dyDescent="0.25">
      <c r="H276" s="35"/>
      <c r="I276" s="35"/>
      <c r="J276" s="37"/>
      <c r="K276" s="36"/>
    </row>
    <row r="277" spans="8:11" x14ac:dyDescent="0.25">
      <c r="H277" s="35"/>
      <c r="I277" s="35"/>
      <c r="J277" s="37"/>
      <c r="K277" s="36"/>
    </row>
    <row r="278" spans="8:11" x14ac:dyDescent="0.25">
      <c r="H278" s="35"/>
      <c r="I278" s="35"/>
      <c r="J278" s="37"/>
      <c r="K278" s="36"/>
    </row>
    <row r="279" spans="8:11" x14ac:dyDescent="0.25">
      <c r="H279" s="35"/>
      <c r="I279" s="35"/>
      <c r="J279" s="37"/>
      <c r="K279" s="36"/>
    </row>
    <row r="280" spans="8:11" x14ac:dyDescent="0.25">
      <c r="H280" s="35"/>
      <c r="I280" s="35"/>
      <c r="J280" s="37"/>
      <c r="K280" s="36"/>
    </row>
    <row r="281" spans="8:11" x14ac:dyDescent="0.25">
      <c r="H281" s="35"/>
      <c r="I281" s="35"/>
      <c r="J281" s="37"/>
      <c r="K281" s="36"/>
    </row>
    <row r="282" spans="8:11" x14ac:dyDescent="0.25">
      <c r="H282" s="35"/>
      <c r="I282" s="35"/>
      <c r="J282" s="37"/>
      <c r="K282" s="36"/>
    </row>
    <row r="283" spans="8:11" x14ac:dyDescent="0.25">
      <c r="H283" s="35"/>
      <c r="I283" s="35"/>
      <c r="J283" s="37"/>
      <c r="K283" s="36"/>
    </row>
    <row r="284" spans="8:11" x14ac:dyDescent="0.25">
      <c r="H284" s="35"/>
      <c r="I284" s="35"/>
      <c r="J284" s="37"/>
      <c r="K284" s="36"/>
    </row>
    <row r="285" spans="8:11" x14ac:dyDescent="0.25">
      <c r="H285" s="35"/>
      <c r="I285" s="35"/>
      <c r="J285" s="37"/>
      <c r="K285" s="36"/>
    </row>
    <row r="286" spans="8:11" x14ac:dyDescent="0.25">
      <c r="H286" s="35"/>
      <c r="I286" s="35"/>
      <c r="J286" s="37"/>
      <c r="K286" s="36"/>
    </row>
    <row r="287" spans="8:11" x14ac:dyDescent="0.25">
      <c r="H287" s="35"/>
      <c r="I287" s="35"/>
      <c r="J287" s="37"/>
      <c r="K287" s="36"/>
    </row>
    <row r="288" spans="8:11" x14ac:dyDescent="0.25">
      <c r="H288" s="35"/>
      <c r="I288" s="35"/>
      <c r="J288" s="37"/>
      <c r="K288" s="36"/>
    </row>
    <row r="289" spans="8:11" x14ac:dyDescent="0.25">
      <c r="H289" s="35"/>
      <c r="I289" s="35"/>
      <c r="J289" s="37"/>
      <c r="K289" s="36"/>
    </row>
    <row r="290" spans="8:11" x14ac:dyDescent="0.25">
      <c r="H290" s="35"/>
      <c r="I290" s="35"/>
      <c r="J290" s="37"/>
      <c r="K290" s="36"/>
    </row>
    <row r="291" spans="8:11" x14ac:dyDescent="0.25">
      <c r="H291" s="35"/>
      <c r="I291" s="35"/>
      <c r="J291" s="37"/>
      <c r="K291" s="36"/>
    </row>
    <row r="292" spans="8:11" x14ac:dyDescent="0.25">
      <c r="H292" s="35"/>
      <c r="I292" s="35"/>
      <c r="J292" s="37"/>
      <c r="K292" s="36"/>
    </row>
    <row r="293" spans="8:11" x14ac:dyDescent="0.25">
      <c r="H293" s="35"/>
      <c r="I293" s="35"/>
      <c r="J293" s="37"/>
      <c r="K293" s="36"/>
    </row>
    <row r="294" spans="8:11" x14ac:dyDescent="0.25">
      <c r="H294" s="35"/>
      <c r="I294" s="35"/>
      <c r="J294" s="37"/>
      <c r="K294" s="36"/>
    </row>
    <row r="295" spans="8:11" x14ac:dyDescent="0.25">
      <c r="H295" s="35"/>
      <c r="I295" s="35"/>
      <c r="J295" s="37"/>
      <c r="K295" s="36"/>
    </row>
    <row r="296" spans="8:11" x14ac:dyDescent="0.25">
      <c r="H296" s="35"/>
      <c r="I296" s="35"/>
      <c r="J296" s="37"/>
      <c r="K296" s="36"/>
    </row>
    <row r="297" spans="8:11" x14ac:dyDescent="0.25">
      <c r="H297" s="35"/>
      <c r="I297" s="35"/>
      <c r="J297" s="37"/>
      <c r="K297" s="36"/>
    </row>
    <row r="298" spans="8:11" x14ac:dyDescent="0.25">
      <c r="H298" s="35"/>
      <c r="I298" s="35"/>
      <c r="J298" s="37"/>
      <c r="K298" s="36"/>
    </row>
    <row r="299" spans="8:11" x14ac:dyDescent="0.25">
      <c r="H299" s="35"/>
      <c r="I299" s="35"/>
      <c r="J299" s="37"/>
      <c r="K299" s="36"/>
    </row>
    <row r="300" spans="8:11" x14ac:dyDescent="0.25">
      <c r="H300" s="35"/>
      <c r="I300" s="35"/>
      <c r="J300" s="37"/>
      <c r="K300" s="36"/>
    </row>
    <row r="301" spans="8:11" x14ac:dyDescent="0.25">
      <c r="H301" s="35"/>
      <c r="I301" s="35"/>
      <c r="J301" s="37"/>
      <c r="K301" s="36"/>
    </row>
    <row r="302" spans="8:11" x14ac:dyDescent="0.25">
      <c r="H302" s="35"/>
      <c r="I302" s="35"/>
      <c r="J302" s="37"/>
      <c r="K302" s="36"/>
    </row>
    <row r="303" spans="8:11" x14ac:dyDescent="0.25">
      <c r="H303" s="35"/>
    </row>
    <row r="304" spans="8:11" x14ac:dyDescent="0.25">
      <c r="H304" s="35"/>
    </row>
    <row r="305" spans="8:8" x14ac:dyDescent="0.25">
      <c r="H305" s="35"/>
    </row>
    <row r="306" spans="8:8" x14ac:dyDescent="0.25">
      <c r="H306" s="35"/>
    </row>
    <row r="307" spans="8:8" x14ac:dyDescent="0.25">
      <c r="H307" s="35"/>
    </row>
    <row r="308" spans="8:8" x14ac:dyDescent="0.25">
      <c r="H308" s="35"/>
    </row>
    <row r="309" spans="8:8" x14ac:dyDescent="0.25">
      <c r="H309" s="35"/>
    </row>
    <row r="310" spans="8:8" x14ac:dyDescent="0.25">
      <c r="H310" s="35"/>
    </row>
    <row r="311" spans="8:8" x14ac:dyDescent="0.25">
      <c r="H311" s="35"/>
    </row>
    <row r="312" spans="8:8" x14ac:dyDescent="0.25">
      <c r="H312" s="35"/>
    </row>
    <row r="313" spans="8:8" x14ac:dyDescent="0.25">
      <c r="H313" s="35"/>
    </row>
    <row r="314" spans="8:8" x14ac:dyDescent="0.25">
      <c r="H314" s="35"/>
    </row>
    <row r="315" spans="8:8" x14ac:dyDescent="0.25">
      <c r="H315" s="35"/>
    </row>
    <row r="316" spans="8:8" x14ac:dyDescent="0.25">
      <c r="H316" s="35"/>
    </row>
    <row r="317" spans="8:8" x14ac:dyDescent="0.25">
      <c r="H317" s="35"/>
    </row>
    <row r="318" spans="8:8" x14ac:dyDescent="0.25">
      <c r="H318" s="35"/>
    </row>
    <row r="319" spans="8:8" x14ac:dyDescent="0.25">
      <c r="H319" s="35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I12" sqref="I12"/>
    </sheetView>
  </sheetViews>
  <sheetFormatPr defaultColWidth="11" defaultRowHeight="15.75" x14ac:dyDescent="0.25"/>
  <cols>
    <col min="14" max="14" width="11.875" bestFit="1" customWidth="1"/>
    <col min="16" max="16" width="12.5" bestFit="1" customWidth="1"/>
  </cols>
  <sheetData>
    <row r="1" spans="1:19" x14ac:dyDescent="0.25">
      <c r="E1" s="2" t="s">
        <v>1</v>
      </c>
    </row>
    <row r="2" spans="1:19" x14ac:dyDescent="0.25">
      <c r="B2" s="2" t="s">
        <v>13</v>
      </c>
      <c r="C2" s="2" t="s">
        <v>14</v>
      </c>
      <c r="F2" s="4" t="str">
        <f>E3</f>
        <v>US</v>
      </c>
      <c r="G2" s="4" t="str">
        <f>E4</f>
        <v>JP</v>
      </c>
      <c r="H2" s="4" t="str">
        <f>E5</f>
        <v>UK</v>
      </c>
      <c r="I2" s="4" t="str">
        <f>E6</f>
        <v>GR</v>
      </c>
      <c r="J2" s="4" t="str">
        <f>E7</f>
        <v>FR</v>
      </c>
    </row>
    <row r="3" spans="1:19" x14ac:dyDescent="0.25">
      <c r="A3" s="4" t="s">
        <v>8</v>
      </c>
      <c r="B3" s="3">
        <v>10.33</v>
      </c>
      <c r="C3" s="3">
        <v>15.68</v>
      </c>
      <c r="E3" s="4" t="str">
        <f>A3</f>
        <v>US</v>
      </c>
      <c r="F3" s="5">
        <v>1</v>
      </c>
      <c r="G3" s="5">
        <v>0.35360000000000003</v>
      </c>
      <c r="H3" s="5">
        <v>0.58109999999999995</v>
      </c>
      <c r="I3" s="5">
        <v>0.54500000000000004</v>
      </c>
      <c r="J3" s="5">
        <v>0.56620000000000004</v>
      </c>
    </row>
    <row r="4" spans="1:19" x14ac:dyDescent="0.25">
      <c r="A4" s="4" t="s">
        <v>9</v>
      </c>
      <c r="B4" s="3">
        <v>11.12</v>
      </c>
      <c r="C4" s="3">
        <v>21.67</v>
      </c>
      <c r="E4" s="4" t="str">
        <f t="shared" ref="E4:E7" si="0">A4</f>
        <v>JP</v>
      </c>
      <c r="F4" s="6">
        <f>G3</f>
        <v>0.35360000000000003</v>
      </c>
      <c r="G4" s="5">
        <v>1</v>
      </c>
      <c r="H4" s="5">
        <v>0.40589999999999998</v>
      </c>
      <c r="I4" s="5">
        <v>0.40079999999999999</v>
      </c>
      <c r="J4" s="5">
        <v>0.42959999999999998</v>
      </c>
    </row>
    <row r="5" spans="1:19" x14ac:dyDescent="0.25">
      <c r="A5" s="4" t="s">
        <v>10</v>
      </c>
      <c r="B5" s="3">
        <v>12.19</v>
      </c>
      <c r="C5" s="3">
        <v>22.43</v>
      </c>
      <c r="E5" s="4" t="str">
        <f t="shared" si="0"/>
        <v>UK</v>
      </c>
      <c r="F5" s="6">
        <f>H3</f>
        <v>0.58109999999999995</v>
      </c>
      <c r="G5" s="6">
        <f>H4</f>
        <v>0.40589999999999998</v>
      </c>
      <c r="H5" s="5">
        <v>1</v>
      </c>
      <c r="I5" s="5">
        <v>0.52790000000000004</v>
      </c>
      <c r="J5" s="5">
        <v>0.61809999999999998</v>
      </c>
    </row>
    <row r="6" spans="1:19" x14ac:dyDescent="0.25">
      <c r="A6" s="4" t="s">
        <v>11</v>
      </c>
      <c r="B6" s="3">
        <v>11.64</v>
      </c>
      <c r="C6" s="3">
        <v>22.37</v>
      </c>
      <c r="E6" s="4" t="str">
        <f t="shared" si="0"/>
        <v>GR</v>
      </c>
      <c r="F6" s="6">
        <f>I3</f>
        <v>0.54500000000000004</v>
      </c>
      <c r="G6" s="6">
        <f>I4</f>
        <v>0.40079999999999999</v>
      </c>
      <c r="H6" s="6">
        <f>I5</f>
        <v>0.52790000000000004</v>
      </c>
      <c r="I6" s="5">
        <v>1</v>
      </c>
      <c r="J6" s="5">
        <v>0.71830000000000005</v>
      </c>
    </row>
    <row r="7" spans="1:19" x14ac:dyDescent="0.25">
      <c r="A7" s="4" t="s">
        <v>12</v>
      </c>
      <c r="B7" s="3">
        <v>12.02</v>
      </c>
      <c r="C7" s="3">
        <v>23.02</v>
      </c>
      <c r="E7" s="4" t="str">
        <f t="shared" si="0"/>
        <v>FR</v>
      </c>
      <c r="F7" s="6">
        <f>J3</f>
        <v>0.56620000000000004</v>
      </c>
      <c r="G7" s="6">
        <f>J4</f>
        <v>0.42959999999999998</v>
      </c>
      <c r="H7" s="6">
        <f>J5</f>
        <v>0.61809999999999998</v>
      </c>
      <c r="I7" s="6">
        <f>J6</f>
        <v>0.71830000000000005</v>
      </c>
      <c r="J7" s="5">
        <v>1</v>
      </c>
    </row>
    <row r="10" spans="1:19" s="10" customFormat="1" x14ac:dyDescent="0.25">
      <c r="A10" s="9" t="s">
        <v>15</v>
      </c>
      <c r="P10" s="10" t="s">
        <v>23</v>
      </c>
    </row>
    <row r="11" spans="1:19" ht="18" x14ac:dyDescent="0.25">
      <c r="A11" s="2" t="s">
        <v>1</v>
      </c>
      <c r="B11" s="4" t="str">
        <f>A12</f>
        <v>US</v>
      </c>
      <c r="C11" s="4" t="str">
        <f>A13</f>
        <v>JP</v>
      </c>
      <c r="D11" s="4" t="str">
        <f>A14</f>
        <v>UK</v>
      </c>
      <c r="E11" s="4" t="str">
        <f>A15</f>
        <v>GR</v>
      </c>
      <c r="F11" s="4" t="str">
        <f>A16</f>
        <v>FR</v>
      </c>
      <c r="H11" s="2" t="s">
        <v>2</v>
      </c>
      <c r="I11" s="4" t="str">
        <f>H12</f>
        <v>US</v>
      </c>
      <c r="J11" s="4" t="str">
        <f>H13</f>
        <v>JP</v>
      </c>
      <c r="K11" s="4" t="str">
        <f>H14</f>
        <v>UK</v>
      </c>
      <c r="L11" s="4" t="str">
        <f>H15</f>
        <v>GR</v>
      </c>
      <c r="M11" s="4" t="str">
        <f>H16</f>
        <v>FR</v>
      </c>
      <c r="P11" s="2" t="s">
        <v>24</v>
      </c>
      <c r="Q11" s="2" t="s">
        <v>25</v>
      </c>
      <c r="R11" s="2" t="s">
        <v>26</v>
      </c>
      <c r="S11" s="2" t="s">
        <v>5</v>
      </c>
    </row>
    <row r="12" spans="1:19" x14ac:dyDescent="0.25">
      <c r="A12" s="4" t="str">
        <f>A3</f>
        <v>US</v>
      </c>
      <c r="B12" s="6">
        <f t="array" ref="B12:F16">MMULT(C3:C7,TRANSPOSE(C3:C7))*F3:J7</f>
        <v>245.86239999999998</v>
      </c>
      <c r="C12" s="6">
        <v>120.14818816000002</v>
      </c>
      <c r="D12" s="6">
        <v>204.37426463999998</v>
      </c>
      <c r="E12" s="6">
        <v>191.16507200000001</v>
      </c>
      <c r="F12" s="6">
        <v>204.37192832000002</v>
      </c>
      <c r="H12" s="4" t="str">
        <f>A12</f>
        <v>US</v>
      </c>
      <c r="I12">
        <f t="array" ref="I12:M16">MINVERSE(B12:F16)</f>
        <v>7.1787770150586634E-3</v>
      </c>
      <c r="J12">
        <v>-2.778877675177522E-4</v>
      </c>
      <c r="K12">
        <v>-1.6675407678540875E-3</v>
      </c>
      <c r="L12">
        <v>-1.0965183085017464E-3</v>
      </c>
      <c r="M12">
        <v>-8.8654648471547305E-4</v>
      </c>
      <c r="O12" s="4" t="str">
        <f>H12</f>
        <v>US</v>
      </c>
      <c r="P12" s="8">
        <f t="array" ref="P12:P16">MINVERSE(MMULT(TRANSPOSE(B19:B23),MMULT(I12:M16,B19:B23)))*MMULT(I12:M16,B19:B23)</f>
        <v>0.68573751306172115</v>
      </c>
      <c r="Q12">
        <f t="array" ref="Q12">MMULT(TRANSPOSE($B$3:$B$7),P12:P16)</f>
        <v>10.614064729000637</v>
      </c>
      <c r="R12">
        <f t="array" ref="R12">MMULT(TRANSPOSE(P12:P16),MMULT($B$12:$F$16,P12:P16))</f>
        <v>210.97774200951557</v>
      </c>
      <c r="S12">
        <f>R12^0.5</f>
        <v>14.525072874499307</v>
      </c>
    </row>
    <row r="13" spans="1:19" x14ac:dyDescent="0.25">
      <c r="A13" s="4" t="str">
        <f t="shared" ref="A13:A16" si="1">A4</f>
        <v>JP</v>
      </c>
      <c r="B13" s="6">
        <v>120.14818816000002</v>
      </c>
      <c r="C13" s="6">
        <v>469.58890000000008</v>
      </c>
      <c r="D13" s="6">
        <v>197.29098279000002</v>
      </c>
      <c r="E13" s="6">
        <v>194.29096632000002</v>
      </c>
      <c r="F13" s="6">
        <v>214.30312463999999</v>
      </c>
      <c r="H13" s="4" t="str">
        <f t="shared" ref="H13:H16" si="2">A13</f>
        <v>JP</v>
      </c>
      <c r="I13">
        <v>-2.7788776751775204E-4</v>
      </c>
      <c r="J13">
        <v>2.7683562369193327E-3</v>
      </c>
      <c r="K13">
        <v>-4.8460004712609655E-4</v>
      </c>
      <c r="L13">
        <v>-3.7101981437118647E-4</v>
      </c>
      <c r="M13">
        <v>-4.6153611000550717E-4</v>
      </c>
      <c r="O13" s="4" t="str">
        <f t="shared" ref="O13:O16" si="3">H13</f>
        <v>JP</v>
      </c>
      <c r="P13" s="8">
        <v>0.2475428214782312</v>
      </c>
    </row>
    <row r="14" spans="1:19" x14ac:dyDescent="0.25">
      <c r="A14" s="4" t="str">
        <f t="shared" si="1"/>
        <v>UK</v>
      </c>
      <c r="B14" s="6">
        <v>204.37426463999998</v>
      </c>
      <c r="C14" s="6">
        <v>197.29098279000002</v>
      </c>
      <c r="D14" s="6">
        <v>503.10489999999999</v>
      </c>
      <c r="E14" s="6">
        <v>264.87862889000002</v>
      </c>
      <c r="F14" s="6">
        <v>319.14888865999995</v>
      </c>
      <c r="H14" s="4" t="str">
        <f t="shared" si="2"/>
        <v>UK</v>
      </c>
      <c r="I14">
        <v>-1.6675407678540877E-3</v>
      </c>
      <c r="J14">
        <v>-4.8460004712609639E-4</v>
      </c>
      <c r="K14">
        <v>3.7907836106101963E-3</v>
      </c>
      <c r="L14">
        <v>-2.3557955558119721E-4</v>
      </c>
      <c r="M14">
        <v>-1.2795036938100142E-3</v>
      </c>
      <c r="O14" s="4" t="str">
        <f t="shared" si="3"/>
        <v>UK</v>
      </c>
      <c r="P14" s="8">
        <v>2.6068314069182467E-2</v>
      </c>
    </row>
    <row r="15" spans="1:19" x14ac:dyDescent="0.25">
      <c r="A15" s="4" t="str">
        <f t="shared" si="1"/>
        <v>GR</v>
      </c>
      <c r="B15" s="6">
        <v>191.16507200000001</v>
      </c>
      <c r="C15" s="6">
        <v>194.29096632000002</v>
      </c>
      <c r="D15" s="6">
        <v>264.87862889000002</v>
      </c>
      <c r="E15" s="6">
        <v>500.41690000000006</v>
      </c>
      <c r="F15" s="6">
        <v>369.89390042000002</v>
      </c>
      <c r="H15" s="4" t="str">
        <f t="shared" si="2"/>
        <v>GR</v>
      </c>
      <c r="I15">
        <v>-1.0965183085017466E-3</v>
      </c>
      <c r="J15">
        <v>-3.7101981437118642E-4</v>
      </c>
      <c r="K15">
        <v>-2.3557955558119677E-4</v>
      </c>
      <c r="L15">
        <v>4.4574269415066977E-3</v>
      </c>
      <c r="M15">
        <v>-2.3965520429229813E-3</v>
      </c>
      <c r="O15" s="4" t="str">
        <f t="shared" si="3"/>
        <v>GR</v>
      </c>
      <c r="P15" s="8">
        <v>7.5478810490541365E-2</v>
      </c>
    </row>
    <row r="16" spans="1:19" x14ac:dyDescent="0.25">
      <c r="A16" s="4" t="str">
        <f t="shared" si="1"/>
        <v>FR</v>
      </c>
      <c r="B16" s="6">
        <v>204.37192832000002</v>
      </c>
      <c r="C16" s="6">
        <v>214.30312463999999</v>
      </c>
      <c r="D16" s="6">
        <v>319.14888865999995</v>
      </c>
      <c r="E16" s="6">
        <v>369.89390042000002</v>
      </c>
      <c r="F16" s="6">
        <v>529.92039999999997</v>
      </c>
      <c r="H16" s="4" t="str">
        <f t="shared" si="2"/>
        <v>FR</v>
      </c>
      <c r="I16">
        <v>-8.865464847154737E-4</v>
      </c>
      <c r="J16">
        <v>-4.6153611000550738E-4</v>
      </c>
      <c r="K16">
        <v>-1.2795036938100138E-3</v>
      </c>
      <c r="L16">
        <v>-2.3965520429229813E-3</v>
      </c>
      <c r="M16">
        <v>4.8590618699848537E-3</v>
      </c>
      <c r="O16" s="4" t="str">
        <f t="shared" si="3"/>
        <v>FR</v>
      </c>
      <c r="P16" s="8">
        <v>-3.4827459099676265E-2</v>
      </c>
    </row>
    <row r="18" spans="1:19" x14ac:dyDescent="0.25">
      <c r="B18" s="2" t="s">
        <v>7</v>
      </c>
      <c r="D18" s="2" t="s">
        <v>0</v>
      </c>
      <c r="I18" s="2"/>
    </row>
    <row r="19" spans="1:19" x14ac:dyDescent="0.25">
      <c r="B19" s="4">
        <v>1</v>
      </c>
      <c r="D19">
        <f t="array" ref="D19">MMULT(TRANSPOSE(B19:B23),MMULT(I12:M16,B19:B23))</f>
        <v>4.7398364892676601E-3</v>
      </c>
    </row>
    <row r="20" spans="1:19" x14ac:dyDescent="0.25">
      <c r="B20" s="4">
        <v>1</v>
      </c>
      <c r="D20" s="2" t="s">
        <v>3</v>
      </c>
      <c r="P20" t="s">
        <v>53</v>
      </c>
      <c r="Q20" s="2" t="s">
        <v>25</v>
      </c>
      <c r="R20" s="2" t="s">
        <v>26</v>
      </c>
      <c r="S20" s="2" t="s">
        <v>5</v>
      </c>
    </row>
    <row r="21" spans="1:19" x14ac:dyDescent="0.25">
      <c r="B21" s="4">
        <v>1</v>
      </c>
      <c r="D21">
        <f t="array" ref="D21">MMULT(TRANSPOSE(B19:B23),MMULT(I12:M16,B3:B7))</f>
        <v>5.0308931301966071E-2</v>
      </c>
      <c r="O21" t="str">
        <f>O12</f>
        <v>US</v>
      </c>
      <c r="P21" s="24">
        <f t="array" ref="P21:P25">MINVERSE(MMULT(TRANSPOSE(B19:B23),MMULT(I12:M16,B3:B7)))*MMULT(I12:M16,B3:B7)</f>
        <v>0.54303619787505408</v>
      </c>
      <c r="Q21">
        <f t="array" ref="Q21">MMULT(TRANSPOSE($B$3:$B$7),P21:P25)</f>
        <v>10.867683238108789</v>
      </c>
      <c r="R21">
        <f t="array" ref="R21">MMULT(TRANSPOSE(P21:P25),MMULT($B$12:$F$16,P21:P25))</f>
        <v>216.01896436396927</v>
      </c>
      <c r="S21">
        <f>R21^0.5</f>
        <v>14.697583623302481</v>
      </c>
    </row>
    <row r="22" spans="1:19" x14ac:dyDescent="0.25">
      <c r="B22" s="4">
        <v>1</v>
      </c>
      <c r="D22" s="2" t="s">
        <v>4</v>
      </c>
      <c r="O22" t="str">
        <f t="shared" ref="O22:O25" si="4">O13</f>
        <v>JP</v>
      </c>
      <c r="P22" s="24">
        <v>0.24130767929065999</v>
      </c>
    </row>
    <row r="23" spans="1:19" x14ac:dyDescent="0.25">
      <c r="B23" s="4">
        <v>1</v>
      </c>
      <c r="D23">
        <f t="array" ref="D23">MMULT(TRANSPOSE(B3:B7),MMULT(I12:M16,B3:B7))</f>
        <v>0.54674152943754328</v>
      </c>
      <c r="O23" t="str">
        <f t="shared" si="4"/>
        <v>UK</v>
      </c>
      <c r="P23" s="24">
        <v>0.10879625126499085</v>
      </c>
    </row>
    <row r="24" spans="1:19" x14ac:dyDescent="0.25">
      <c r="D24" s="2"/>
      <c r="O24" t="str">
        <f t="shared" si="4"/>
        <v>GR</v>
      </c>
      <c r="P24" s="24">
        <v>9.4484312725850617E-2</v>
      </c>
    </row>
    <row r="25" spans="1:19" x14ac:dyDescent="0.25">
      <c r="B25" s="1"/>
      <c r="O25" t="str">
        <f t="shared" si="4"/>
        <v>FR</v>
      </c>
      <c r="P25" s="24">
        <v>1.2375558843444403E-2</v>
      </c>
    </row>
    <row r="27" spans="1:19" x14ac:dyDescent="0.25">
      <c r="A27" t="s">
        <v>6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5</v>
      </c>
    </row>
    <row r="28" spans="1:19" x14ac:dyDescent="0.25">
      <c r="A28">
        <v>-2</v>
      </c>
      <c r="B28">
        <f>($D$23-$D$21*A28)/($D$19*$D$23-$D$21*$D$21)</f>
        <v>10704.245380261969</v>
      </c>
      <c r="C28">
        <f>($D$19*A28-$D$21)/($D$19*$D$23-$D$21*$D$21)</f>
        <v>-988.61914885273598</v>
      </c>
      <c r="D28">
        <f t="array" ref="D28:H28">TRANSPOSE(B28*MMULT($I$12:$M$16,$B$19:$B$23)+C28*MMULT($I$12:$M$16,$B$3:$B$7))</f>
        <v>7.7831833304351115</v>
      </c>
      <c r="E28">
        <v>0.55765617805113621</v>
      </c>
      <c r="F28">
        <v>-4.0885192148702707</v>
      </c>
      <c r="G28">
        <v>-0.86978593476164123</v>
      </c>
      <c r="H28">
        <v>-2.3825343588543362</v>
      </c>
      <c r="I28">
        <f t="array" ref="I28">MMULT(D28:H28,MMULT($B$12:$F$16,TRANSPOSE(D28:H28)))^0.5</f>
        <v>112.61209383528629</v>
      </c>
    </row>
    <row r="29" spans="1:19" x14ac:dyDescent="0.25">
      <c r="A29">
        <f>A28+2</f>
        <v>0</v>
      </c>
      <c r="B29">
        <f t="shared" ref="B29:B44" si="5">($D$23-$D$21*A29)/($D$19*$D$23-$D$21*$D$21)</f>
        <v>9040.5044904395654</v>
      </c>
      <c r="C29">
        <f t="shared" ref="C29:C44" si="6">($D$19*A29-$D$21)/($D$19*$D$23-$D$21*$D$21)</f>
        <v>-831.8704449112015</v>
      </c>
      <c r="D29">
        <f t="array" ref="D29:H29">TRANSPOSE(B29*MMULT($I$12:$M$16,$B$19:$B$23)+C29*MMULT($I$12:$M$16,$B$3:$B$7))</f>
        <v>6.6578607686987858</v>
      </c>
      <c r="E29">
        <v>0.50848672106239334</v>
      </c>
      <c r="F29">
        <v>-3.4361383023988568</v>
      </c>
      <c r="G29">
        <v>-0.71991120911845474</v>
      </c>
      <c r="H29">
        <v>-2.0102979782438712</v>
      </c>
      <c r="I29">
        <f t="array" ref="I29">MMULT(D29:H29,MMULT($B$12:$F$16,TRANSPOSE(D29:H29)))^0.5</f>
        <v>95.081567564063008</v>
      </c>
    </row>
    <row r="30" spans="1:19" x14ac:dyDescent="0.25">
      <c r="A30">
        <f t="shared" ref="A30:A44" si="7">A29+2</f>
        <v>2</v>
      </c>
      <c r="B30">
        <f t="shared" si="5"/>
        <v>7376.7636006171633</v>
      </c>
      <c r="C30">
        <f t="shared" si="6"/>
        <v>-675.12174096966703</v>
      </c>
      <c r="D30">
        <f t="array" ref="D30:H30">TRANSPOSE(B30*MMULT($I$12:$M$16,$B$19:$B$23)+C30*MMULT($I$12:$M$16,$B$3:$B$7))</f>
        <v>5.5325382069624673</v>
      </c>
      <c r="E30">
        <v>0.45931726407365403</v>
      </c>
      <c r="F30">
        <v>-2.7837573899274428</v>
      </c>
      <c r="G30">
        <v>-0.57003648347526736</v>
      </c>
      <c r="H30">
        <v>-1.6380615976334065</v>
      </c>
      <c r="I30">
        <f t="array" ref="I30">MMULT(D30:H30,MMULT($B$12:$F$16,TRANSPOSE(D30:H30)))^0.5</f>
        <v>77.630664808938533</v>
      </c>
    </row>
    <row r="31" spans="1:19" x14ac:dyDescent="0.25">
      <c r="A31">
        <f t="shared" si="7"/>
        <v>4</v>
      </c>
      <c r="B31">
        <f t="shared" si="5"/>
        <v>5713.0227107947603</v>
      </c>
      <c r="C31">
        <f t="shared" si="6"/>
        <v>-518.37303702813279</v>
      </c>
      <c r="D31">
        <f t="array" ref="D31:H31">TRANSPOSE(B31*MMULT($I$12:$M$16,$B$19:$B$23)+C31*MMULT($I$12:$M$16,$B$3:$B$7))</f>
        <v>4.4072156452261435</v>
      </c>
      <c r="E31">
        <v>0.4101478070849085</v>
      </c>
      <c r="F31">
        <v>-2.1313764774560302</v>
      </c>
      <c r="G31">
        <v>-0.42016175783208176</v>
      </c>
      <c r="H31">
        <v>-1.2658252170229418</v>
      </c>
      <c r="I31">
        <f t="array" ref="I31">MMULT(D31:H31,MMULT($B$12:$F$16,TRANSPOSE(D31:H31)))^0.5</f>
        <v>60.328521966663445</v>
      </c>
    </row>
    <row r="32" spans="1:19" x14ac:dyDescent="0.25">
      <c r="A32">
        <f t="shared" si="7"/>
        <v>6</v>
      </c>
      <c r="B32">
        <f t="shared" si="5"/>
        <v>4049.2818209723564</v>
      </c>
      <c r="C32">
        <f t="shared" si="6"/>
        <v>-361.62433308659837</v>
      </c>
      <c r="D32">
        <f t="array" ref="D32:H32">TRANSPOSE(B32*MMULT($I$12:$M$16,$B$19:$B$23)+C32*MMULT($I$12:$M$16,$B$3:$B$7))</f>
        <v>3.2818930834898214</v>
      </c>
      <c r="E32">
        <v>0.36097835009616563</v>
      </c>
      <c r="F32">
        <v>-1.4789955649846167</v>
      </c>
      <c r="G32">
        <v>-0.27028703218889549</v>
      </c>
      <c r="H32">
        <v>-0.89358883641247688</v>
      </c>
      <c r="I32">
        <f t="array" ref="I32">MMULT(D32:H32,MMULT($B$12:$F$16,TRANSPOSE(D32:H32)))^0.5</f>
        <v>43.353613718498131</v>
      </c>
    </row>
    <row r="33" spans="1:9" x14ac:dyDescent="0.25">
      <c r="A33">
        <f t="shared" si="7"/>
        <v>8</v>
      </c>
      <c r="B33">
        <f t="shared" si="5"/>
        <v>2385.5409311499538</v>
      </c>
      <c r="C33">
        <f t="shared" si="6"/>
        <v>-204.87562914506398</v>
      </c>
      <c r="D33">
        <f t="array" ref="D33:H33">TRANSPOSE(B33*MMULT($I$12:$M$16,$B$19:$B$23)+C33*MMULT($I$12:$M$16,$B$3:$B$7))</f>
        <v>2.1565705217535012</v>
      </c>
      <c r="E33">
        <v>0.3118088931074241</v>
      </c>
      <c r="F33">
        <v>-0.82661465251320365</v>
      </c>
      <c r="G33">
        <v>-0.120412306545709</v>
      </c>
      <c r="H33">
        <v>-0.52135245580201228</v>
      </c>
      <c r="I33">
        <f t="array" ref="I33">MMULT(D33:H33,MMULT($B$12:$F$16,TRANSPOSE(D33:H33)))^0.5</f>
        <v>27.322809116001174</v>
      </c>
    </row>
    <row r="34" spans="1:9" x14ac:dyDescent="0.25">
      <c r="A34">
        <f t="shared" si="7"/>
        <v>10</v>
      </c>
      <c r="B34">
        <f t="shared" si="5"/>
        <v>721.80004132755016</v>
      </c>
      <c r="C34">
        <f t="shared" si="6"/>
        <v>-48.126925203529652</v>
      </c>
      <c r="D34">
        <f t="array" ref="D34:H34">TRANSPOSE(B34*MMULT($I$12:$M$16,$B$19:$B$23)+C34*MMULT($I$12:$M$16,$B$3:$B$7))</f>
        <v>1.0312479600171758</v>
      </c>
      <c r="E34">
        <v>0.26263943611868024</v>
      </c>
      <c r="F34">
        <v>-0.17423374004179076</v>
      </c>
      <c r="G34">
        <v>2.9462419097476961E-2</v>
      </c>
      <c r="H34">
        <v>-0.14911607519154746</v>
      </c>
      <c r="I34">
        <f t="array" ref="I34">MMULT(D34:H34,MMULT($B$12:$F$16,TRANSPOSE(D34:H34)))^0.5</f>
        <v>15.509055074125325</v>
      </c>
    </row>
    <row r="35" spans="1:9" x14ac:dyDescent="0.25">
      <c r="A35">
        <f t="shared" si="7"/>
        <v>12</v>
      </c>
      <c r="B35">
        <f t="shared" si="5"/>
        <v>-941.94084849485262</v>
      </c>
      <c r="C35">
        <f t="shared" si="6"/>
        <v>108.62177873800479</v>
      </c>
      <c r="D35">
        <f t="array" ref="D35:H35">TRANSPOSE(B35*MMULT($I$12:$M$16,$B$19:$B$23)+C35*MMULT($I$12:$M$16,$B$3:$B$7))</f>
        <v>-9.4074601719143391E-2</v>
      </c>
      <c r="E35">
        <v>0.21346997912993881</v>
      </c>
      <c r="F35">
        <v>0.47814717242962268</v>
      </c>
      <c r="G35">
        <v>0.1793371447406637</v>
      </c>
      <c r="H35">
        <v>0.22312030541891725</v>
      </c>
      <c r="I35">
        <f t="array" ref="I35">MMULT(D35:H35,MMULT($B$12:$F$16,TRANSPOSE(D35:H35)))^0.5</f>
        <v>19.013692338975172</v>
      </c>
    </row>
    <row r="36" spans="1:9" x14ac:dyDescent="0.25">
      <c r="A36">
        <f t="shared" si="7"/>
        <v>14</v>
      </c>
      <c r="B36">
        <f t="shared" si="5"/>
        <v>-2605.6817383172552</v>
      </c>
      <c r="C36">
        <f t="shared" si="6"/>
        <v>265.37048267953924</v>
      </c>
      <c r="D36">
        <f t="array" ref="D36:H36">TRANSPOSE(B36*MMULT($I$12:$M$16,$B$19:$B$23)+C36*MMULT($I$12:$M$16,$B$3:$B$7))</f>
        <v>-1.2193971634554623</v>
      </c>
      <c r="E36">
        <v>0.16430052214119772</v>
      </c>
      <c r="F36">
        <v>1.1305280849010362</v>
      </c>
      <c r="G36">
        <v>0.32921187038385058</v>
      </c>
      <c r="H36">
        <v>0.59535668602938197</v>
      </c>
      <c r="I36">
        <f t="array" ref="I36">MMULT(D36:H36,MMULT($B$12:$F$16,TRANSPOSE(D36:H36)))^0.5</f>
        <v>33.309233242395209</v>
      </c>
    </row>
    <row r="37" spans="1:9" x14ac:dyDescent="0.25">
      <c r="A37">
        <f t="shared" si="7"/>
        <v>16</v>
      </c>
      <c r="B37">
        <f t="shared" si="5"/>
        <v>-4269.4226281396577</v>
      </c>
      <c r="C37">
        <f t="shared" si="6"/>
        <v>422.11918662107354</v>
      </c>
      <c r="D37">
        <f t="array" ref="D37:H37">TRANSPOSE(B37*MMULT($I$12:$M$16,$B$19:$B$23)+C37*MMULT($I$12:$M$16,$B$3:$B$7))</f>
        <v>-2.3447197251917835</v>
      </c>
      <c r="E37">
        <v>0.11513106515245397</v>
      </c>
      <c r="F37">
        <v>1.782908997372449</v>
      </c>
      <c r="G37">
        <v>0.47908659602703674</v>
      </c>
      <c r="H37">
        <v>0.96759306663984668</v>
      </c>
      <c r="I37">
        <f t="array" ref="I37">MMULT(D37:H37,MMULT($B$12:$F$16,TRANSPOSE(D37:H37)))^0.5</f>
        <v>49.844602092879576</v>
      </c>
    </row>
    <row r="38" spans="1:9" x14ac:dyDescent="0.25">
      <c r="A38">
        <f t="shared" si="7"/>
        <v>18</v>
      </c>
      <c r="B38">
        <f t="shared" si="5"/>
        <v>-5933.1635179620607</v>
      </c>
      <c r="C38">
        <f t="shared" si="6"/>
        <v>578.86789056260784</v>
      </c>
      <c r="D38">
        <f t="array" ref="D38:H38">TRANSPOSE(B38*MMULT($I$12:$M$16,$B$19:$B$23)+C38*MMULT($I$12:$M$16,$B$3:$B$7))</f>
        <v>-3.4700422869281056</v>
      </c>
      <c r="E38">
        <v>6.5961608163711105E-2</v>
      </c>
      <c r="F38">
        <v>2.4352899098438616</v>
      </c>
      <c r="G38">
        <v>0.62896132167022278</v>
      </c>
      <c r="H38">
        <v>1.3398294472503112</v>
      </c>
      <c r="I38">
        <f t="array" ref="I38">MMULT(D38:H38,MMULT($B$12:$F$16,TRANSPOSE(D38:H38)))^0.5</f>
        <v>66.981030987622432</v>
      </c>
    </row>
    <row r="39" spans="1:9" x14ac:dyDescent="0.25">
      <c r="A39">
        <f t="shared" si="7"/>
        <v>20</v>
      </c>
      <c r="B39">
        <f t="shared" si="5"/>
        <v>-7596.9044077844655</v>
      </c>
      <c r="C39">
        <f t="shared" si="6"/>
        <v>735.6165945041422</v>
      </c>
      <c r="D39" s="7">
        <f t="array" ref="D39:H39">TRANSPOSE(B39*MMULT($I$12:$M$16,$B$19:$B$23)+C39*MMULT($I$12:$M$16,$B$3:$B$7))</f>
        <v>-4.5953648486644347</v>
      </c>
      <c r="E39">
        <v>1.6792151174966463E-2</v>
      </c>
      <c r="F39">
        <v>3.0876708223152747</v>
      </c>
      <c r="G39">
        <v>0.77883604731340839</v>
      </c>
      <c r="H39">
        <v>1.7120658278607763</v>
      </c>
      <c r="I39">
        <f t="array" ref="I39">MMULT(D39:H39,MMULT($B$12:$F$16,TRANSPOSE(D39:H39)))^0.5</f>
        <v>84.352993321507597</v>
      </c>
    </row>
    <row r="40" spans="1:9" x14ac:dyDescent="0.25">
      <c r="A40">
        <f t="shared" si="7"/>
        <v>22</v>
      </c>
      <c r="B40">
        <f t="shared" si="5"/>
        <v>-9260.6452976068667</v>
      </c>
      <c r="C40">
        <f t="shared" si="6"/>
        <v>892.36529844567679</v>
      </c>
      <c r="D40">
        <f t="array" ref="D40:H40">TRANSPOSE(B40*MMULT($I$12:$M$16,$B$19:$B$23)+C40*MMULT($I$12:$M$16,$B$3:$B$7))</f>
        <v>-5.7206874104007426</v>
      </c>
      <c r="E40">
        <v>-3.2377305813771073E-2</v>
      </c>
      <c r="F40">
        <v>3.7400517347866886</v>
      </c>
      <c r="G40">
        <v>0.92871077295659621</v>
      </c>
      <c r="H40">
        <v>2.0843022084712408</v>
      </c>
      <c r="I40">
        <f t="array" ref="I40">MMULT(D40:H40,MMULT($B$12:$F$16,TRANSPOSE(D40:H40)))^0.5</f>
        <v>101.84002782893336</v>
      </c>
    </row>
    <row r="41" spans="1:9" x14ac:dyDescent="0.25">
      <c r="A41">
        <f t="shared" si="7"/>
        <v>24</v>
      </c>
      <c r="B41">
        <f t="shared" si="5"/>
        <v>-10924.386187429271</v>
      </c>
      <c r="C41">
        <f t="shared" si="6"/>
        <v>1049.114002387211</v>
      </c>
      <c r="D41">
        <f t="array" ref="D41:H41">TRANSPOSE(B41*MMULT($I$12:$M$16,$B$19:$B$23)+C41*MMULT($I$12:$M$16,$B$3:$B$7))</f>
        <v>-6.8460099721370753</v>
      </c>
      <c r="E41">
        <v>-8.1546762802517492E-2</v>
      </c>
      <c r="F41">
        <v>4.3924326472581017</v>
      </c>
      <c r="G41">
        <v>1.0785854985997814</v>
      </c>
      <c r="H41">
        <v>2.4565385890817053</v>
      </c>
      <c r="I41">
        <f t="array" ref="I41">MMULT(D41:H41,MMULT($B$12:$F$16,TRANSPOSE(D41:H41)))^0.5</f>
        <v>119.39158207287332</v>
      </c>
    </row>
    <row r="42" spans="1:9" x14ac:dyDescent="0.25">
      <c r="A42">
        <f t="shared" si="7"/>
        <v>26</v>
      </c>
      <c r="B42">
        <f t="shared" si="5"/>
        <v>-12588.127077251673</v>
      </c>
      <c r="C42">
        <f t="shared" si="6"/>
        <v>1205.8627063287456</v>
      </c>
      <c r="D42">
        <f t="array" ref="D42:H42">TRANSPOSE(B42*MMULT($I$12:$M$16,$B$19:$B$23)+C42*MMULT($I$12:$M$16,$B$3:$B$7))</f>
        <v>-7.9713325338733867</v>
      </c>
      <c r="E42">
        <v>-0.13071621979125503</v>
      </c>
      <c r="F42">
        <v>5.0448135597295156</v>
      </c>
      <c r="G42">
        <v>1.2284602242429692</v>
      </c>
      <c r="H42">
        <v>2.8287749696921702</v>
      </c>
      <c r="I42">
        <f t="array" ref="I42">MMULT(D42:H42,MMULT($B$12:$F$16,TRANSPOSE(D42:H42)))^0.5</f>
        <v>136.98285764027381</v>
      </c>
    </row>
    <row r="43" spans="1:9" x14ac:dyDescent="0.25">
      <c r="A43">
        <f t="shared" si="7"/>
        <v>28</v>
      </c>
      <c r="B43">
        <f t="shared" si="5"/>
        <v>-14251.867967074077</v>
      </c>
      <c r="C43">
        <f t="shared" si="6"/>
        <v>1362.61141027028</v>
      </c>
      <c r="D43">
        <f t="array" ref="D43:H43">TRANSPOSE(B43*MMULT($I$12:$M$16,$B$19:$B$23)+C43*MMULT($I$12:$M$16,$B$3:$B$7))</f>
        <v>-9.0966550956097052</v>
      </c>
      <c r="E43">
        <v>-0.17988567677999967</v>
      </c>
      <c r="F43">
        <v>5.6971944722009287</v>
      </c>
      <c r="G43">
        <v>1.3783349498861561</v>
      </c>
      <c r="H43">
        <v>3.2010113503026352</v>
      </c>
      <c r="I43">
        <f t="array" ref="I43">MMULT(D43:H43,MMULT($B$12:$F$16,TRANSPOSE(D43:H43)))^0.5</f>
        <v>154.6002959909635</v>
      </c>
    </row>
    <row r="44" spans="1:9" x14ac:dyDescent="0.25">
      <c r="A44">
        <f t="shared" si="7"/>
        <v>30</v>
      </c>
      <c r="B44">
        <f t="shared" si="5"/>
        <v>-15915.608856896477</v>
      </c>
      <c r="C44">
        <f t="shared" si="6"/>
        <v>1519.3601142118141</v>
      </c>
      <c r="D44">
        <f t="array" ref="D44:H44">TRANSPOSE(B44*MMULT($I$12:$M$16,$B$19:$B$23)+C44*MMULT($I$12:$M$16,$B$3:$B$7))</f>
        <v>-10.221977657346031</v>
      </c>
      <c r="E44">
        <v>-0.22905513376874254</v>
      </c>
      <c r="F44">
        <v>6.3495753846723417</v>
      </c>
      <c r="G44">
        <v>1.5282096755293422</v>
      </c>
      <c r="H44">
        <v>3.5732477309130992</v>
      </c>
      <c r="I44">
        <f t="array" ref="I44">MMULT(D44:H44,MMULT($B$12:$F$16,TRANSPOSE(D44:H44)))^0.5</f>
        <v>172.23586899788805</v>
      </c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6D3C-B5B6-4898-AA02-73984ACEDD1F}">
  <dimension ref="A1"/>
  <sheetViews>
    <sheetView tabSelected="1" workbookViewId="0">
      <selection activeCell="I12" sqref="I12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65A7-79D6-4548-8CDB-3F6DCDCBD1EF}">
  <dimension ref="B1:AH205"/>
  <sheetViews>
    <sheetView tabSelected="1" workbookViewId="0">
      <selection activeCell="I12" sqref="I12"/>
    </sheetView>
  </sheetViews>
  <sheetFormatPr defaultRowHeight="15" x14ac:dyDescent="0.25"/>
  <cols>
    <col min="1" max="1" width="9" style="11"/>
    <col min="2" max="2" width="9.375" style="11" bestFit="1" customWidth="1"/>
    <col min="3" max="5" width="9" style="11"/>
    <col min="6" max="22" width="8" style="11" customWidth="1"/>
    <col min="23" max="29" width="9" style="11"/>
    <col min="30" max="30" width="10.875" style="11" bestFit="1" customWidth="1"/>
    <col min="31" max="16384" width="9" style="11"/>
  </cols>
  <sheetData>
    <row r="1" spans="2:34" x14ac:dyDescent="0.25">
      <c r="G1" s="11" t="s">
        <v>27</v>
      </c>
      <c r="H1" s="11">
        <v>1</v>
      </c>
    </row>
    <row r="4" spans="2:34" ht="15.75" x14ac:dyDescent="0.25">
      <c r="G4" s="25" t="s">
        <v>28</v>
      </c>
      <c r="H4" s="26"/>
      <c r="I4" s="27"/>
      <c r="J4" s="12"/>
      <c r="K4" s="25" t="s">
        <v>29</v>
      </c>
      <c r="L4" s="26"/>
      <c r="M4" s="27"/>
      <c r="N4" s="12"/>
      <c r="O4" s="25" t="s">
        <v>30</v>
      </c>
      <c r="P4" s="26"/>
      <c r="Q4" s="26"/>
      <c r="R4" s="26"/>
      <c r="S4" s="26"/>
      <c r="T4" s="26"/>
      <c r="U4" s="27"/>
      <c r="V4" s="12"/>
      <c r="W4" s="28" t="s">
        <v>31</v>
      </c>
      <c r="X4" s="29"/>
      <c r="Y4" s="29"/>
      <c r="Z4" s="29"/>
      <c r="AA4" s="29"/>
      <c r="AB4" s="29"/>
      <c r="AC4" s="29"/>
      <c r="AD4" s="30"/>
    </row>
    <row r="5" spans="2:34" x14ac:dyDescent="0.25">
      <c r="C5" s="11" t="s">
        <v>32</v>
      </c>
      <c r="D5" s="11" t="s">
        <v>33</v>
      </c>
      <c r="G5" s="25" t="s">
        <v>32</v>
      </c>
      <c r="H5" s="26"/>
      <c r="I5" s="27"/>
      <c r="J5" s="12"/>
      <c r="K5" s="25" t="s">
        <v>33</v>
      </c>
      <c r="L5" s="26"/>
      <c r="M5" s="27"/>
      <c r="N5" s="12"/>
      <c r="O5" s="25" t="s">
        <v>32</v>
      </c>
      <c r="P5" s="26"/>
      <c r="Q5" s="27"/>
      <c r="R5" s="25" t="s">
        <v>33</v>
      </c>
      <c r="S5" s="26"/>
      <c r="T5" s="27"/>
      <c r="U5" s="13" t="s">
        <v>34</v>
      </c>
      <c r="V5" s="12"/>
      <c r="W5" s="25" t="s">
        <v>32</v>
      </c>
      <c r="X5" s="26"/>
      <c r="Y5" s="27"/>
      <c r="Z5" s="25" t="s">
        <v>33</v>
      </c>
      <c r="AA5" s="26"/>
      <c r="AB5" s="27"/>
      <c r="AC5" s="12" t="s">
        <v>34</v>
      </c>
      <c r="AD5" s="12" t="s">
        <v>35</v>
      </c>
      <c r="AE5" s="11" t="s">
        <v>36</v>
      </c>
      <c r="AF5" s="11" t="s">
        <v>37</v>
      </c>
      <c r="AG5" s="11" t="s">
        <v>38</v>
      </c>
      <c r="AH5" s="11" t="s">
        <v>39</v>
      </c>
    </row>
    <row r="6" spans="2:34" x14ac:dyDescent="0.25">
      <c r="C6" s="11" t="s">
        <v>40</v>
      </c>
      <c r="D6" s="11" t="s">
        <v>41</v>
      </c>
      <c r="E6" s="11" t="s">
        <v>42</v>
      </c>
      <c r="G6" s="12" t="s">
        <v>43</v>
      </c>
      <c r="H6" s="12" t="s">
        <v>44</v>
      </c>
      <c r="I6" s="12" t="s">
        <v>45</v>
      </c>
      <c r="J6" s="12"/>
      <c r="K6" s="12" t="s">
        <v>43</v>
      </c>
      <c r="L6" s="12" t="s">
        <v>44</v>
      </c>
      <c r="M6" s="12" t="s">
        <v>45</v>
      </c>
      <c r="N6" s="12"/>
      <c r="O6" s="12" t="s">
        <v>43</v>
      </c>
      <c r="P6" s="12" t="s">
        <v>44</v>
      </c>
      <c r="Q6" s="12" t="s">
        <v>45</v>
      </c>
      <c r="R6" s="12" t="s">
        <v>43</v>
      </c>
      <c r="S6" s="12" t="s">
        <v>44</v>
      </c>
      <c r="T6" s="12" t="s">
        <v>45</v>
      </c>
      <c r="U6" s="12"/>
      <c r="V6" s="12"/>
      <c r="W6" s="12" t="s">
        <v>43</v>
      </c>
      <c r="X6" s="12" t="s">
        <v>44</v>
      </c>
      <c r="Y6" s="12" t="s">
        <v>45</v>
      </c>
      <c r="Z6" s="12" t="s">
        <v>43</v>
      </c>
      <c r="AA6" s="12" t="s">
        <v>44</v>
      </c>
      <c r="AB6" s="12" t="s">
        <v>45</v>
      </c>
      <c r="AC6" s="12"/>
      <c r="AD6" s="14">
        <v>4</v>
      </c>
    </row>
    <row r="7" spans="2:34" ht="15.75" x14ac:dyDescent="0.25">
      <c r="B7" s="15">
        <v>36556</v>
      </c>
      <c r="C7" s="11">
        <v>1394.46</v>
      </c>
      <c r="D7" s="11">
        <v>139.791</v>
      </c>
      <c r="E7" s="11">
        <f>(C7/$C$8)*100</f>
        <v>102.05207769207125</v>
      </c>
      <c r="G7" s="16">
        <v>1</v>
      </c>
      <c r="H7" s="12">
        <f>H1/C7</f>
        <v>7.1712347431980832E-4</v>
      </c>
      <c r="I7" s="17">
        <f>H7*C7</f>
        <v>0.99999999999999989</v>
      </c>
      <c r="J7" s="12"/>
      <c r="K7" s="16">
        <f>M7/M7</f>
        <v>1</v>
      </c>
      <c r="L7" s="12">
        <f>H1/D7</f>
        <v>7.1535363506949664E-3</v>
      </c>
      <c r="M7" s="12">
        <f>L7*D7</f>
        <v>1</v>
      </c>
      <c r="N7" s="12"/>
      <c r="O7" s="16">
        <v>0.6</v>
      </c>
      <c r="P7" s="12">
        <f>(O7*H1)/C7</f>
        <v>4.30274084591885E-4</v>
      </c>
      <c r="Q7" s="12">
        <f>P7*C7</f>
        <v>0.6</v>
      </c>
      <c r="R7" s="16">
        <f>1-O7</f>
        <v>0.4</v>
      </c>
      <c r="S7" s="12">
        <f>(R7*H1)/D7</f>
        <v>2.8614145402779865E-3</v>
      </c>
      <c r="T7" s="12">
        <f>S7*D7</f>
        <v>0.4</v>
      </c>
      <c r="U7" s="12">
        <f>T7+Q7</f>
        <v>1</v>
      </c>
      <c r="V7" s="12"/>
      <c r="W7" s="18">
        <f>O7</f>
        <v>0.6</v>
      </c>
      <c r="X7" s="12">
        <f>(W7*H1)/C7</f>
        <v>4.30274084591885E-4</v>
      </c>
      <c r="Y7" s="12">
        <f>X7*C7</f>
        <v>0.6</v>
      </c>
      <c r="Z7" s="18">
        <f>R7</f>
        <v>0.4</v>
      </c>
      <c r="AA7" s="12">
        <f>(Z7*H1)/D7</f>
        <v>2.8614145402779865E-3</v>
      </c>
      <c r="AB7" s="12">
        <f>AA7*D7</f>
        <v>0.4</v>
      </c>
      <c r="AC7" s="12">
        <f>AB7+Y7</f>
        <v>1</v>
      </c>
      <c r="AD7" s="14" t="b">
        <f>IF($AD$6=4,AF7,IF($AD$6=3,AG7,IF($AD$6=6,AH7,TRUE)))</f>
        <v>0</v>
      </c>
      <c r="AE7" s="19">
        <f>MONTH(B7)</f>
        <v>1</v>
      </c>
      <c r="AF7" s="20" t="b">
        <f>OR(AE7=3,AE7=6,AE7=9,AE7=12)</f>
        <v>0</v>
      </c>
      <c r="AG7" s="11" t="b">
        <f>OR(AE7=4,AE7=8,AE7=12)</f>
        <v>0</v>
      </c>
      <c r="AH7" s="11" t="b">
        <f>OR(AE7=6,AE7=12)</f>
        <v>0</v>
      </c>
    </row>
    <row r="8" spans="2:34" ht="15.75" x14ac:dyDescent="0.25">
      <c r="B8" s="15">
        <v>36585</v>
      </c>
      <c r="C8" s="11">
        <v>1366.42</v>
      </c>
      <c r="D8" s="11">
        <v>140.85400000000001</v>
      </c>
      <c r="E8" s="11">
        <f t="shared" ref="E8:E71" si="0">(C8/$C$8)*100</f>
        <v>100</v>
      </c>
      <c r="G8" s="16">
        <f>I8/I8</f>
        <v>1</v>
      </c>
      <c r="H8" s="12">
        <f>H7</f>
        <v>7.1712347431980832E-4</v>
      </c>
      <c r="I8" s="17">
        <f t="shared" ref="I8:I71" si="1">H8*C8</f>
        <v>0.97989185778007259</v>
      </c>
      <c r="J8" s="12"/>
      <c r="K8" s="16">
        <f t="shared" ref="K8:K71" si="2">M8/M8</f>
        <v>1</v>
      </c>
      <c r="L8" s="12">
        <f>L7</f>
        <v>7.1535363506949664E-3</v>
      </c>
      <c r="M8" s="12">
        <f t="shared" ref="M8:M71" si="3">L8*D8</f>
        <v>1.0076042091407889</v>
      </c>
      <c r="N8" s="12"/>
      <c r="O8" s="16">
        <f>Q8/$U8</f>
        <v>0.59328847624099978</v>
      </c>
      <c r="P8" s="12">
        <f>P7</f>
        <v>4.30274084591885E-4</v>
      </c>
      <c r="Q8" s="12">
        <f t="shared" ref="Q8:Q71" si="4">P8*C8</f>
        <v>0.58793511466804349</v>
      </c>
      <c r="R8" s="16">
        <f>T8/$U8</f>
        <v>0.40671152375900027</v>
      </c>
      <c r="S8" s="12">
        <f>S7</f>
        <v>2.8614145402779865E-3</v>
      </c>
      <c r="T8" s="12">
        <f t="shared" ref="T8:T71" si="5">S8*D8</f>
        <v>0.40304168365631554</v>
      </c>
      <c r="U8" s="12">
        <f>T8+Q8</f>
        <v>0.99097679832435903</v>
      </c>
      <c r="V8" s="12"/>
      <c r="W8" s="16">
        <f>Y8/AC8</f>
        <v>0.59328847624099978</v>
      </c>
      <c r="X8" s="12">
        <f>IF(AD7,($W$7*AC7)/C7,X7)</f>
        <v>4.30274084591885E-4</v>
      </c>
      <c r="Y8" s="12">
        <f t="shared" ref="Y8:Y71" si="6">X8*C8</f>
        <v>0.58793511466804349</v>
      </c>
      <c r="Z8" s="16">
        <f>AB8/AC8</f>
        <v>0.40671152375900027</v>
      </c>
      <c r="AA8" s="12">
        <f t="shared" ref="AA8:AA9" si="7">IF(AD7,($Z$7*AC7)/D7,AA7)</f>
        <v>2.8614145402779865E-3</v>
      </c>
      <c r="AB8" s="12">
        <f t="shared" ref="AB8:AB71" si="8">AA8*D8</f>
        <v>0.40304168365631554</v>
      </c>
      <c r="AC8" s="12">
        <f t="shared" ref="AC8:AC71" si="9">AB8+Y8</f>
        <v>0.99097679832435903</v>
      </c>
      <c r="AD8" s="14" t="b">
        <f t="shared" ref="AD8:AD71" si="10">IF($AD$6=4,AF8,IF($AD$6=3,AG8,IF($AD$6=6,AH8,TRUE)))</f>
        <v>0</v>
      </c>
      <c r="AE8" s="19">
        <f t="shared" ref="AE8:AE71" si="11">MONTH(B8)</f>
        <v>2</v>
      </c>
      <c r="AF8" s="20" t="b">
        <f t="shared" ref="AF8:AF71" si="12">OR(AE8=3,AE8=6,AE8=9,AE8=12)</f>
        <v>0</v>
      </c>
      <c r="AG8" s="11" t="b">
        <f t="shared" ref="AG8:AG71" si="13">OR(AE8=4,AE8=8,AE8=12)</f>
        <v>0</v>
      </c>
      <c r="AH8" s="11" t="b">
        <f t="shared" ref="AH8:AH71" si="14">OR(AE8=6,AE8=12)</f>
        <v>0</v>
      </c>
    </row>
    <row r="9" spans="2:34" ht="15.75" x14ac:dyDescent="0.25">
      <c r="B9" s="15">
        <v>36616</v>
      </c>
      <c r="C9" s="11">
        <v>1498.58</v>
      </c>
      <c r="D9" s="11">
        <v>142.68600000000001</v>
      </c>
      <c r="E9" s="11">
        <f t="shared" si="0"/>
        <v>109.67198957860687</v>
      </c>
      <c r="G9" s="16">
        <f t="shared" ref="G9:G72" si="15">I9/I9</f>
        <v>1</v>
      </c>
      <c r="H9" s="12">
        <f t="shared" ref="H9:H72" si="16">H8</f>
        <v>7.1712347431980832E-4</v>
      </c>
      <c r="I9" s="17">
        <f t="shared" si="1"/>
        <v>1.0746668961461783</v>
      </c>
      <c r="J9" s="12"/>
      <c r="K9" s="16">
        <f t="shared" si="2"/>
        <v>1</v>
      </c>
      <c r="L9" s="12">
        <f t="shared" ref="L9:L72" si="17">L8</f>
        <v>7.1535363506949664E-3</v>
      </c>
      <c r="M9" s="12">
        <f t="shared" si="3"/>
        <v>1.020709487735262</v>
      </c>
      <c r="N9" s="12"/>
      <c r="O9" s="16">
        <f t="shared" ref="O9:O72" si="18">Q9/$U9</f>
        <v>0.61229700465034353</v>
      </c>
      <c r="P9" s="12">
        <f t="shared" ref="P9:P72" si="19">P8</f>
        <v>4.30274084591885E-4</v>
      </c>
      <c r="Q9" s="12">
        <f t="shared" si="4"/>
        <v>0.64480013768770705</v>
      </c>
      <c r="R9" s="16">
        <f t="shared" ref="R9:R72" si="20">T9/$U9</f>
        <v>0.38770299534965652</v>
      </c>
      <c r="S9" s="12">
        <f t="shared" ref="S9:S72" si="21">S8</f>
        <v>2.8614145402779865E-3</v>
      </c>
      <c r="T9" s="12">
        <f t="shared" si="5"/>
        <v>0.40828379509410478</v>
      </c>
      <c r="U9" s="12">
        <f t="shared" ref="U9:U72" si="22">T9+Q9</f>
        <v>1.0530839327818118</v>
      </c>
      <c r="V9" s="12"/>
      <c r="W9" s="16">
        <f t="shared" ref="W9:W72" si="23">Y9/AC9</f>
        <v>0.61229700465034353</v>
      </c>
      <c r="X9" s="12">
        <f>IF(AD8,($W$7*AC8)/C8,X8)</f>
        <v>4.30274084591885E-4</v>
      </c>
      <c r="Y9" s="12">
        <f t="shared" si="6"/>
        <v>0.64480013768770705</v>
      </c>
      <c r="Z9" s="16">
        <f t="shared" ref="Z9:Z72" si="24">AB9/AC9</f>
        <v>0.38770299534965652</v>
      </c>
      <c r="AA9" s="12">
        <f t="shared" si="7"/>
        <v>2.8614145402779865E-3</v>
      </c>
      <c r="AB9" s="12">
        <f t="shared" si="8"/>
        <v>0.40828379509410478</v>
      </c>
      <c r="AC9" s="12">
        <f t="shared" si="9"/>
        <v>1.0530839327818118</v>
      </c>
      <c r="AD9" s="14" t="b">
        <f t="shared" si="10"/>
        <v>1</v>
      </c>
      <c r="AE9" s="19">
        <f t="shared" si="11"/>
        <v>3</v>
      </c>
      <c r="AF9" s="20" t="b">
        <f t="shared" si="12"/>
        <v>1</v>
      </c>
      <c r="AG9" s="11" t="b">
        <f t="shared" si="13"/>
        <v>0</v>
      </c>
      <c r="AH9" s="11" t="b">
        <f t="shared" si="14"/>
        <v>0</v>
      </c>
    </row>
    <row r="10" spans="2:34" ht="15.75" x14ac:dyDescent="0.25">
      <c r="B10" s="15">
        <v>36644</v>
      </c>
      <c r="C10" s="11">
        <v>1452.43</v>
      </c>
      <c r="D10" s="11">
        <v>142.57599999999999</v>
      </c>
      <c r="E10" s="11">
        <f t="shared" si="0"/>
        <v>106.29455072378917</v>
      </c>
      <c r="G10" s="16">
        <f t="shared" si="15"/>
        <v>1</v>
      </c>
      <c r="H10" s="12">
        <f t="shared" si="16"/>
        <v>7.1712347431980832E-4</v>
      </c>
      <c r="I10" s="17">
        <f t="shared" si="1"/>
        <v>1.0415716478063193</v>
      </c>
      <c r="J10" s="12"/>
      <c r="K10" s="16">
        <f t="shared" si="2"/>
        <v>1</v>
      </c>
      <c r="L10" s="12">
        <f t="shared" si="17"/>
        <v>7.1535363506949664E-3</v>
      </c>
      <c r="M10" s="12">
        <f t="shared" si="3"/>
        <v>1.0199225987366856</v>
      </c>
      <c r="N10" s="12"/>
      <c r="O10" s="16">
        <f t="shared" si="18"/>
        <v>0.60503021712882443</v>
      </c>
      <c r="P10" s="12">
        <f t="shared" si="19"/>
        <v>4.30274084591885E-4</v>
      </c>
      <c r="Q10" s="12">
        <f t="shared" si="4"/>
        <v>0.62494298868379161</v>
      </c>
      <c r="R10" s="16">
        <f t="shared" si="20"/>
        <v>0.39496978287117551</v>
      </c>
      <c r="S10" s="12">
        <f t="shared" si="21"/>
        <v>2.8614145402779865E-3</v>
      </c>
      <c r="T10" s="12">
        <f t="shared" si="5"/>
        <v>0.40796903949467417</v>
      </c>
      <c r="U10" s="12">
        <f t="shared" si="22"/>
        <v>1.0329120281784658</v>
      </c>
      <c r="V10" s="12"/>
      <c r="W10" s="16">
        <f t="shared" si="23"/>
        <v>0.59265606265617421</v>
      </c>
      <c r="X10" s="12">
        <f t="shared" ref="X10:X73" si="25">IF(AD9,($W$7*AC9)/C9,X9)</f>
        <v>4.2163271875314437E-4</v>
      </c>
      <c r="Y10" s="12">
        <f t="shared" si="6"/>
        <v>0.6123920096986295</v>
      </c>
      <c r="Z10" s="16">
        <f t="shared" si="24"/>
        <v>0.40734393734382585</v>
      </c>
      <c r="AA10" s="12">
        <f>IF(AD9,($Z$7*AC9)/D9,AA9)</f>
        <v>2.9521717135018483E-3</v>
      </c>
      <c r="AB10" s="12">
        <f t="shared" si="8"/>
        <v>0.42090883422423953</v>
      </c>
      <c r="AC10" s="12">
        <f t="shared" si="9"/>
        <v>1.033300843922869</v>
      </c>
      <c r="AD10" s="14" t="b">
        <f t="shared" si="10"/>
        <v>0</v>
      </c>
      <c r="AE10" s="19">
        <f t="shared" si="11"/>
        <v>4</v>
      </c>
      <c r="AF10" s="20" t="b">
        <f t="shared" si="12"/>
        <v>0</v>
      </c>
      <c r="AG10" s="11" t="b">
        <f t="shared" si="13"/>
        <v>1</v>
      </c>
      <c r="AH10" s="11" t="b">
        <f t="shared" si="14"/>
        <v>0</v>
      </c>
    </row>
    <row r="11" spans="2:34" ht="15.75" x14ac:dyDescent="0.25">
      <c r="B11" s="15">
        <v>36677</v>
      </c>
      <c r="C11" s="11">
        <v>1420.6</v>
      </c>
      <c r="D11" s="11">
        <v>143.262</v>
      </c>
      <c r="E11" s="11">
        <f t="shared" si="0"/>
        <v>103.96510589716192</v>
      </c>
      <c r="G11" s="16">
        <f t="shared" si="15"/>
        <v>1</v>
      </c>
      <c r="H11" s="12">
        <f t="shared" si="16"/>
        <v>7.1712347431980832E-4</v>
      </c>
      <c r="I11" s="17">
        <f t="shared" si="1"/>
        <v>1.0187456076187196</v>
      </c>
      <c r="J11" s="12"/>
      <c r="K11" s="16">
        <f t="shared" si="2"/>
        <v>1</v>
      </c>
      <c r="L11" s="12">
        <f t="shared" si="17"/>
        <v>7.1535363506949664E-3</v>
      </c>
      <c r="M11" s="12">
        <f t="shared" si="3"/>
        <v>1.0248299246732622</v>
      </c>
      <c r="N11" s="12"/>
      <c r="O11" s="16">
        <f t="shared" si="18"/>
        <v>0.59857004931079005</v>
      </c>
      <c r="P11" s="12">
        <f t="shared" si="19"/>
        <v>4.30274084591885E-4</v>
      </c>
      <c r="Q11" s="12">
        <f t="shared" si="4"/>
        <v>0.61124736457123174</v>
      </c>
      <c r="R11" s="16">
        <f t="shared" si="20"/>
        <v>0.40142995068921</v>
      </c>
      <c r="S11" s="12">
        <f t="shared" si="21"/>
        <v>2.8614145402779865E-3</v>
      </c>
      <c r="T11" s="12">
        <f t="shared" si="5"/>
        <v>0.40993196986930491</v>
      </c>
      <c r="U11" s="12">
        <f t="shared" si="22"/>
        <v>1.0211793344405367</v>
      </c>
      <c r="V11" s="12"/>
      <c r="W11" s="16">
        <f t="shared" si="23"/>
        <v>0.58613194781425937</v>
      </c>
      <c r="X11" s="12">
        <f t="shared" si="25"/>
        <v>4.2163271875314437E-4</v>
      </c>
      <c r="Y11" s="12">
        <f t="shared" si="6"/>
        <v>0.5989714402607168</v>
      </c>
      <c r="Z11" s="16">
        <f t="shared" si="24"/>
        <v>0.41386805218574063</v>
      </c>
      <c r="AA11" s="12">
        <f t="shared" ref="AA11:AA74" si="26">IF(AD10,($Z$7*AC10)/D10,AA10)</f>
        <v>2.9521717135018483E-3</v>
      </c>
      <c r="AB11" s="12">
        <f t="shared" si="8"/>
        <v>0.42293402401970182</v>
      </c>
      <c r="AC11" s="12">
        <f t="shared" si="9"/>
        <v>1.0219054642804186</v>
      </c>
      <c r="AD11" s="14" t="b">
        <f t="shared" si="10"/>
        <v>0</v>
      </c>
      <c r="AE11" s="19">
        <f t="shared" si="11"/>
        <v>5</v>
      </c>
      <c r="AF11" s="20" t="b">
        <f t="shared" si="12"/>
        <v>0</v>
      </c>
      <c r="AG11" s="11" t="b">
        <f t="shared" si="13"/>
        <v>0</v>
      </c>
      <c r="AH11" s="11" t="b">
        <f t="shared" si="14"/>
        <v>0</v>
      </c>
    </row>
    <row r="12" spans="2:34" ht="15.75" x14ac:dyDescent="0.25">
      <c r="B12" s="15">
        <v>36707</v>
      </c>
      <c r="C12" s="11">
        <v>1454.6</v>
      </c>
      <c r="D12" s="11">
        <v>145.25</v>
      </c>
      <c r="E12" s="11">
        <f t="shared" si="0"/>
        <v>106.45335987470908</v>
      </c>
      <c r="G12" s="16">
        <f t="shared" si="15"/>
        <v>1</v>
      </c>
      <c r="H12" s="12">
        <f t="shared" si="16"/>
        <v>7.1712347431980832E-4</v>
      </c>
      <c r="I12" s="17">
        <f t="shared" si="1"/>
        <v>1.0431278057455931</v>
      </c>
      <c r="J12" s="12"/>
      <c r="K12" s="16">
        <f t="shared" si="2"/>
        <v>1</v>
      </c>
      <c r="L12" s="12">
        <f t="shared" si="17"/>
        <v>7.1535363506949664E-3</v>
      </c>
      <c r="M12" s="12">
        <f t="shared" si="3"/>
        <v>1.0390511549384438</v>
      </c>
      <c r="N12" s="12"/>
      <c r="O12" s="16">
        <f t="shared" si="18"/>
        <v>0.60093941322644595</v>
      </c>
      <c r="P12" s="12">
        <f t="shared" si="19"/>
        <v>4.30274084591885E-4</v>
      </c>
      <c r="Q12" s="12">
        <f t="shared" si="4"/>
        <v>0.62587668344735592</v>
      </c>
      <c r="R12" s="16">
        <f t="shared" si="20"/>
        <v>0.39906058677355399</v>
      </c>
      <c r="S12" s="12">
        <f t="shared" si="21"/>
        <v>2.8614145402779865E-3</v>
      </c>
      <c r="T12" s="12">
        <f t="shared" si="5"/>
        <v>0.41562046197537755</v>
      </c>
      <c r="U12" s="12">
        <f t="shared" si="22"/>
        <v>1.0414971454227335</v>
      </c>
      <c r="V12" s="12"/>
      <c r="W12" s="16">
        <f t="shared" si="23"/>
        <v>0.58852425850647638</v>
      </c>
      <c r="X12" s="12">
        <f t="shared" si="25"/>
        <v>4.2163271875314437E-4</v>
      </c>
      <c r="Y12" s="12">
        <f t="shared" si="6"/>
        <v>0.6133069526983238</v>
      </c>
      <c r="Z12" s="16">
        <f t="shared" si="24"/>
        <v>0.41147574149352351</v>
      </c>
      <c r="AA12" s="12">
        <f t="shared" si="26"/>
        <v>2.9521717135018483E-3</v>
      </c>
      <c r="AB12" s="12">
        <f t="shared" si="8"/>
        <v>0.42880294138614344</v>
      </c>
      <c r="AC12" s="12">
        <f t="shared" si="9"/>
        <v>1.0421098940844673</v>
      </c>
      <c r="AD12" s="14" t="b">
        <f t="shared" si="10"/>
        <v>1</v>
      </c>
      <c r="AE12" s="19">
        <f t="shared" si="11"/>
        <v>6</v>
      </c>
      <c r="AF12" s="20" t="b">
        <f t="shared" si="12"/>
        <v>1</v>
      </c>
      <c r="AG12" s="11" t="b">
        <f t="shared" si="13"/>
        <v>0</v>
      </c>
      <c r="AH12" s="11" t="b">
        <f t="shared" si="14"/>
        <v>1</v>
      </c>
    </row>
    <row r="13" spans="2:34" ht="15.75" x14ac:dyDescent="0.25">
      <c r="B13" s="15">
        <v>36738</v>
      </c>
      <c r="C13" s="11">
        <v>1430.83</v>
      </c>
      <c r="D13" s="11">
        <v>146.096</v>
      </c>
      <c r="E13" s="11">
        <f t="shared" si="0"/>
        <v>104.71377760864155</v>
      </c>
      <c r="G13" s="16">
        <f t="shared" si="15"/>
        <v>1</v>
      </c>
      <c r="H13" s="12">
        <f t="shared" si="16"/>
        <v>7.1712347431980832E-4</v>
      </c>
      <c r="I13" s="17">
        <f t="shared" si="1"/>
        <v>1.0260817807610112</v>
      </c>
      <c r="J13" s="12"/>
      <c r="K13" s="16">
        <f t="shared" si="2"/>
        <v>1</v>
      </c>
      <c r="L13" s="12">
        <f t="shared" si="17"/>
        <v>7.1535363506949664E-3</v>
      </c>
      <c r="M13" s="12">
        <f t="shared" si="3"/>
        <v>1.0451030466911317</v>
      </c>
      <c r="N13" s="12"/>
      <c r="O13" s="16">
        <f t="shared" si="18"/>
        <v>0.59558368315920795</v>
      </c>
      <c r="P13" s="12">
        <f t="shared" si="19"/>
        <v>4.30274084591885E-4</v>
      </c>
      <c r="Q13" s="12">
        <f t="shared" si="4"/>
        <v>0.61564906845660683</v>
      </c>
      <c r="R13" s="16">
        <f t="shared" si="20"/>
        <v>0.40441631684079205</v>
      </c>
      <c r="S13" s="12">
        <f t="shared" si="21"/>
        <v>2.8614145402779865E-3</v>
      </c>
      <c r="T13" s="12">
        <f t="shared" si="5"/>
        <v>0.41804121867645272</v>
      </c>
      <c r="U13" s="12">
        <f t="shared" si="22"/>
        <v>1.0336902871330595</v>
      </c>
      <c r="V13" s="12"/>
      <c r="W13" s="16">
        <f t="shared" si="23"/>
        <v>0.59464016666995001</v>
      </c>
      <c r="X13" s="12">
        <f t="shared" si="25"/>
        <v>4.2985421177690116E-4</v>
      </c>
      <c r="Y13" s="12">
        <f t="shared" si="6"/>
        <v>0.61504830183674342</v>
      </c>
      <c r="Z13" s="16">
        <f t="shared" si="24"/>
        <v>0.40535983333004988</v>
      </c>
      <c r="AA13" s="12">
        <f t="shared" si="26"/>
        <v>2.8698379183049014E-3</v>
      </c>
      <c r="AB13" s="12">
        <f t="shared" si="8"/>
        <v>0.41927184051267291</v>
      </c>
      <c r="AC13" s="12">
        <f t="shared" si="9"/>
        <v>1.0343201423494164</v>
      </c>
      <c r="AD13" s="14" t="b">
        <f t="shared" si="10"/>
        <v>0</v>
      </c>
      <c r="AE13" s="19">
        <f t="shared" si="11"/>
        <v>7</v>
      </c>
      <c r="AF13" s="20" t="b">
        <f t="shared" si="12"/>
        <v>0</v>
      </c>
      <c r="AG13" s="11" t="b">
        <f t="shared" si="13"/>
        <v>0</v>
      </c>
      <c r="AH13" s="11" t="b">
        <f t="shared" si="14"/>
        <v>0</v>
      </c>
    </row>
    <row r="14" spans="2:34" ht="15.75" x14ac:dyDescent="0.25">
      <c r="B14" s="15">
        <v>36769</v>
      </c>
      <c r="C14" s="11">
        <v>1517.68</v>
      </c>
      <c r="D14" s="11">
        <v>147.62299999999999</v>
      </c>
      <c r="E14" s="11">
        <f t="shared" si="0"/>
        <v>111.06980284246424</v>
      </c>
      <c r="G14" s="16">
        <f t="shared" si="15"/>
        <v>1</v>
      </c>
      <c r="H14" s="12">
        <f t="shared" si="16"/>
        <v>7.1712347431980832E-4</v>
      </c>
      <c r="I14" s="17">
        <f t="shared" si="1"/>
        <v>1.0883639545056867</v>
      </c>
      <c r="J14" s="12"/>
      <c r="K14" s="16">
        <f t="shared" si="2"/>
        <v>1</v>
      </c>
      <c r="L14" s="12">
        <f t="shared" si="17"/>
        <v>7.1535363506949664E-3</v>
      </c>
      <c r="M14" s="12">
        <f t="shared" si="3"/>
        <v>1.056026496698643</v>
      </c>
      <c r="N14" s="12"/>
      <c r="O14" s="16">
        <f t="shared" si="18"/>
        <v>0.60721664571088385</v>
      </c>
      <c r="P14" s="12">
        <f t="shared" si="19"/>
        <v>4.30274084591885E-4</v>
      </c>
      <c r="Q14" s="12">
        <f t="shared" si="4"/>
        <v>0.65301837270341201</v>
      </c>
      <c r="R14" s="16">
        <f t="shared" si="20"/>
        <v>0.39278335428911604</v>
      </c>
      <c r="S14" s="12">
        <f t="shared" si="21"/>
        <v>2.8614145402779865E-3</v>
      </c>
      <c r="T14" s="12">
        <f t="shared" si="5"/>
        <v>0.42241059867945718</v>
      </c>
      <c r="U14" s="12">
        <f t="shared" si="22"/>
        <v>1.0754289713828693</v>
      </c>
      <c r="V14" s="12"/>
      <c r="W14" s="16">
        <f t="shared" si="23"/>
        <v>0.60628232802986126</v>
      </c>
      <c r="X14" s="12">
        <f t="shared" si="25"/>
        <v>4.2985421177690116E-4</v>
      </c>
      <c r="Y14" s="12">
        <f t="shared" si="6"/>
        <v>0.65238114012956738</v>
      </c>
      <c r="Z14" s="16">
        <f t="shared" si="24"/>
        <v>0.39371767197013885</v>
      </c>
      <c r="AA14" s="12">
        <f t="shared" si="26"/>
        <v>2.8698379183049014E-3</v>
      </c>
      <c r="AB14" s="12">
        <f t="shared" si="8"/>
        <v>0.42365408301392443</v>
      </c>
      <c r="AC14" s="12">
        <f t="shared" si="9"/>
        <v>1.0760352231434918</v>
      </c>
      <c r="AD14" s="14" t="b">
        <f t="shared" si="10"/>
        <v>0</v>
      </c>
      <c r="AE14" s="19">
        <f t="shared" si="11"/>
        <v>8</v>
      </c>
      <c r="AF14" s="20" t="b">
        <f t="shared" si="12"/>
        <v>0</v>
      </c>
      <c r="AG14" s="11" t="b">
        <f t="shared" si="13"/>
        <v>1</v>
      </c>
      <c r="AH14" s="11" t="b">
        <f t="shared" si="14"/>
        <v>0</v>
      </c>
    </row>
    <row r="15" spans="2:34" ht="15.75" x14ac:dyDescent="0.25">
      <c r="B15" s="15">
        <v>36798</v>
      </c>
      <c r="C15" s="11">
        <v>1436.51</v>
      </c>
      <c r="D15" s="11">
        <v>148.52699999999999</v>
      </c>
      <c r="E15" s="11">
        <f t="shared" si="0"/>
        <v>105.12946239077297</v>
      </c>
      <c r="G15" s="16">
        <f t="shared" si="15"/>
        <v>1</v>
      </c>
      <c r="H15" s="12">
        <f t="shared" si="16"/>
        <v>7.1712347431980832E-4</v>
      </c>
      <c r="I15" s="17">
        <f t="shared" si="1"/>
        <v>1.0301550420951477</v>
      </c>
      <c r="J15" s="12"/>
      <c r="K15" s="16">
        <f t="shared" si="2"/>
        <v>1</v>
      </c>
      <c r="L15" s="12">
        <f t="shared" si="17"/>
        <v>7.1535363506949664E-3</v>
      </c>
      <c r="M15" s="12">
        <f t="shared" si="3"/>
        <v>1.0624932935596711</v>
      </c>
      <c r="N15" s="12"/>
      <c r="O15" s="16">
        <f t="shared" si="18"/>
        <v>0.59255943609684114</v>
      </c>
      <c r="P15" s="12">
        <f t="shared" si="19"/>
        <v>4.30274084591885E-4</v>
      </c>
      <c r="Q15" s="12">
        <f t="shared" si="4"/>
        <v>0.61809302525708876</v>
      </c>
      <c r="R15" s="16">
        <f t="shared" si="20"/>
        <v>0.40744056390315891</v>
      </c>
      <c r="S15" s="12">
        <f t="shared" si="21"/>
        <v>2.8614145402779865E-3</v>
      </c>
      <c r="T15" s="12">
        <f t="shared" si="5"/>
        <v>0.42499731742386848</v>
      </c>
      <c r="U15" s="12">
        <f t="shared" si="22"/>
        <v>1.0430903426809572</v>
      </c>
      <c r="V15" s="12"/>
      <c r="W15" s="16">
        <f t="shared" si="23"/>
        <v>0.59161370194699114</v>
      </c>
      <c r="X15" s="12">
        <f t="shared" si="25"/>
        <v>4.2985421177690116E-4</v>
      </c>
      <c r="Y15" s="12">
        <f t="shared" si="6"/>
        <v>0.61748987375963627</v>
      </c>
      <c r="Z15" s="16">
        <f t="shared" si="24"/>
        <v>0.40838629805300891</v>
      </c>
      <c r="AA15" s="12">
        <f t="shared" si="26"/>
        <v>2.8698379183049014E-3</v>
      </c>
      <c r="AB15" s="12">
        <f t="shared" si="8"/>
        <v>0.42624841649207207</v>
      </c>
      <c r="AC15" s="12">
        <f t="shared" si="9"/>
        <v>1.0437382902517083</v>
      </c>
      <c r="AD15" s="14" t="b">
        <f t="shared" si="10"/>
        <v>1</v>
      </c>
      <c r="AE15" s="19">
        <f t="shared" si="11"/>
        <v>9</v>
      </c>
      <c r="AF15" s="20" t="b">
        <f t="shared" si="12"/>
        <v>1</v>
      </c>
      <c r="AG15" s="11" t="b">
        <f t="shared" si="13"/>
        <v>0</v>
      </c>
      <c r="AH15" s="11" t="b">
        <f t="shared" si="14"/>
        <v>0</v>
      </c>
    </row>
    <row r="16" spans="2:34" ht="15.75" x14ac:dyDescent="0.25">
      <c r="B16" s="15">
        <v>36830</v>
      </c>
      <c r="C16" s="11">
        <v>1429.4</v>
      </c>
      <c r="D16" s="11">
        <v>149.28200000000001</v>
      </c>
      <c r="E16" s="11">
        <f t="shared" si="0"/>
        <v>104.60912457370355</v>
      </c>
      <c r="G16" s="16">
        <f t="shared" si="15"/>
        <v>1</v>
      </c>
      <c r="H16" s="12">
        <f t="shared" si="16"/>
        <v>7.1712347431980832E-4</v>
      </c>
      <c r="I16" s="17">
        <f t="shared" si="1"/>
        <v>1.0250562941927341</v>
      </c>
      <c r="J16" s="12"/>
      <c r="K16" s="16">
        <f t="shared" si="2"/>
        <v>1</v>
      </c>
      <c r="L16" s="12">
        <f t="shared" si="17"/>
        <v>7.1535363506949664E-3</v>
      </c>
      <c r="M16" s="12">
        <f t="shared" si="3"/>
        <v>1.067894213504446</v>
      </c>
      <c r="N16" s="12"/>
      <c r="O16" s="16">
        <f t="shared" si="18"/>
        <v>0.59013511335441604</v>
      </c>
      <c r="P16" s="12">
        <f t="shared" si="19"/>
        <v>4.30274084591885E-4</v>
      </c>
      <c r="Q16" s="12">
        <f t="shared" si="4"/>
        <v>0.61503377651564051</v>
      </c>
      <c r="R16" s="16">
        <f t="shared" si="20"/>
        <v>0.40986488664558407</v>
      </c>
      <c r="S16" s="12">
        <f t="shared" si="21"/>
        <v>2.8614145402779865E-3</v>
      </c>
      <c r="T16" s="12">
        <f t="shared" si="5"/>
        <v>0.4271576854017784</v>
      </c>
      <c r="U16" s="12">
        <f t="shared" si="22"/>
        <v>1.0421914619174188</v>
      </c>
      <c r="V16" s="12"/>
      <c r="W16" s="16">
        <f t="shared" si="23"/>
        <v>0.59758988401224444</v>
      </c>
      <c r="X16" s="12">
        <f t="shared" si="25"/>
        <v>4.3594752152858313E-4</v>
      </c>
      <c r="Y16" s="12">
        <f t="shared" si="6"/>
        <v>0.62314338727295682</v>
      </c>
      <c r="Z16" s="16">
        <f t="shared" si="24"/>
        <v>0.40241011598775561</v>
      </c>
      <c r="AA16" s="12">
        <f t="shared" si="26"/>
        <v>2.8109051963662052E-3</v>
      </c>
      <c r="AB16" s="12">
        <f t="shared" si="8"/>
        <v>0.41961754952393987</v>
      </c>
      <c r="AC16" s="12">
        <f t="shared" si="9"/>
        <v>1.0427609367968966</v>
      </c>
      <c r="AD16" s="14" t="b">
        <f t="shared" si="10"/>
        <v>0</v>
      </c>
      <c r="AE16" s="19">
        <f t="shared" si="11"/>
        <v>10</v>
      </c>
      <c r="AF16" s="20" t="b">
        <f t="shared" si="12"/>
        <v>0</v>
      </c>
      <c r="AG16" s="11" t="b">
        <f t="shared" si="13"/>
        <v>0</v>
      </c>
      <c r="AH16" s="11" t="b">
        <f t="shared" si="14"/>
        <v>0</v>
      </c>
    </row>
    <row r="17" spans="2:34" ht="15.75" x14ac:dyDescent="0.25">
      <c r="B17" s="15">
        <v>36860</v>
      </c>
      <c r="C17" s="11">
        <v>1314.95</v>
      </c>
      <c r="D17" s="11">
        <v>151.351</v>
      </c>
      <c r="E17" s="11">
        <f t="shared" si="0"/>
        <v>96.233222581636682</v>
      </c>
      <c r="G17" s="16">
        <f t="shared" si="15"/>
        <v>1</v>
      </c>
      <c r="H17" s="12">
        <f t="shared" si="16"/>
        <v>7.1712347431980832E-4</v>
      </c>
      <c r="I17" s="17">
        <f t="shared" si="1"/>
        <v>0.94298151255683194</v>
      </c>
      <c r="J17" s="12"/>
      <c r="K17" s="16">
        <f t="shared" si="2"/>
        <v>1</v>
      </c>
      <c r="L17" s="12">
        <f t="shared" si="17"/>
        <v>7.1535363506949664E-3</v>
      </c>
      <c r="M17" s="12">
        <f t="shared" si="3"/>
        <v>1.0826948802140339</v>
      </c>
      <c r="N17" s="12"/>
      <c r="O17" s="16">
        <f t="shared" si="18"/>
        <v>0.56643075309306545</v>
      </c>
      <c r="P17" s="12">
        <f t="shared" si="19"/>
        <v>4.30274084591885E-4</v>
      </c>
      <c r="Q17" s="12">
        <f t="shared" si="4"/>
        <v>0.56578890753409916</v>
      </c>
      <c r="R17" s="16">
        <f t="shared" si="20"/>
        <v>0.43356924690693455</v>
      </c>
      <c r="S17" s="12">
        <f t="shared" si="21"/>
        <v>2.8614145402779865E-3</v>
      </c>
      <c r="T17" s="12">
        <f t="shared" si="5"/>
        <v>0.4330779520856135</v>
      </c>
      <c r="U17" s="12">
        <f t="shared" si="22"/>
        <v>0.99886685961971267</v>
      </c>
      <c r="V17" s="12"/>
      <c r="W17" s="16">
        <f t="shared" si="23"/>
        <v>0.57400544226966999</v>
      </c>
      <c r="X17" s="12">
        <f t="shared" si="25"/>
        <v>4.3594752152858313E-4</v>
      </c>
      <c r="Y17" s="12">
        <f t="shared" si="6"/>
        <v>0.57324919343401037</v>
      </c>
      <c r="Z17" s="16">
        <f t="shared" si="24"/>
        <v>0.42599455773033007</v>
      </c>
      <c r="AA17" s="12">
        <f t="shared" si="26"/>
        <v>2.8109051963662052E-3</v>
      </c>
      <c r="AB17" s="12">
        <f t="shared" si="8"/>
        <v>0.42543331237522153</v>
      </c>
      <c r="AC17" s="12">
        <f t="shared" si="9"/>
        <v>0.9986825058092319</v>
      </c>
      <c r="AD17" s="14" t="b">
        <f t="shared" si="10"/>
        <v>0</v>
      </c>
      <c r="AE17" s="19">
        <f t="shared" si="11"/>
        <v>11</v>
      </c>
      <c r="AF17" s="20" t="b">
        <f t="shared" si="12"/>
        <v>0</v>
      </c>
      <c r="AG17" s="11" t="b">
        <f t="shared" si="13"/>
        <v>0</v>
      </c>
      <c r="AH17" s="11" t="b">
        <f t="shared" si="14"/>
        <v>0</v>
      </c>
    </row>
    <row r="18" spans="2:34" ht="15.75" x14ac:dyDescent="0.25">
      <c r="B18" s="15">
        <v>36889</v>
      </c>
      <c r="C18" s="11">
        <v>1320.28</v>
      </c>
      <c r="D18" s="11">
        <v>154.16900000000001</v>
      </c>
      <c r="E18" s="11">
        <f t="shared" si="0"/>
        <v>96.623292984587451</v>
      </c>
      <c r="G18" s="16">
        <f t="shared" si="15"/>
        <v>1</v>
      </c>
      <c r="H18" s="12">
        <f t="shared" si="16"/>
        <v>7.1712347431980832E-4</v>
      </c>
      <c r="I18" s="17">
        <f t="shared" si="1"/>
        <v>0.94680378067495652</v>
      </c>
      <c r="J18" s="12"/>
      <c r="K18" s="16">
        <f t="shared" si="2"/>
        <v>1</v>
      </c>
      <c r="L18" s="12">
        <f t="shared" si="17"/>
        <v>7.1535363506949664E-3</v>
      </c>
      <c r="M18" s="12">
        <f t="shared" si="3"/>
        <v>1.1028535456502924</v>
      </c>
      <c r="N18" s="12"/>
      <c r="O18" s="16">
        <f t="shared" si="18"/>
        <v>0.56289034424287254</v>
      </c>
      <c r="P18" s="12">
        <f t="shared" si="19"/>
        <v>4.30274084591885E-4</v>
      </c>
      <c r="Q18" s="12">
        <f t="shared" si="4"/>
        <v>0.56808226840497389</v>
      </c>
      <c r="R18" s="16">
        <f t="shared" si="20"/>
        <v>0.43710965575712751</v>
      </c>
      <c r="S18" s="12">
        <f t="shared" si="21"/>
        <v>2.8614145402779865E-3</v>
      </c>
      <c r="T18" s="12">
        <f t="shared" si="5"/>
        <v>0.44114141826011694</v>
      </c>
      <c r="U18" s="12">
        <f t="shared" si="22"/>
        <v>1.0092236866650908</v>
      </c>
      <c r="V18" s="12"/>
      <c r="W18" s="16">
        <f t="shared" si="23"/>
        <v>0.57047998373806619</v>
      </c>
      <c r="X18" s="12">
        <f t="shared" si="25"/>
        <v>4.3594752152858313E-4</v>
      </c>
      <c r="Y18" s="12">
        <f t="shared" si="6"/>
        <v>0.57557279372375769</v>
      </c>
      <c r="Z18" s="16">
        <f t="shared" si="24"/>
        <v>0.42952001626193387</v>
      </c>
      <c r="AA18" s="12">
        <f t="shared" si="26"/>
        <v>2.8109051963662052E-3</v>
      </c>
      <c r="AB18" s="12">
        <f t="shared" si="8"/>
        <v>0.43335444321858152</v>
      </c>
      <c r="AC18" s="12">
        <f t="shared" si="9"/>
        <v>1.0089272369423392</v>
      </c>
      <c r="AD18" s="14" t="b">
        <f t="shared" si="10"/>
        <v>1</v>
      </c>
      <c r="AE18" s="19">
        <f t="shared" si="11"/>
        <v>12</v>
      </c>
      <c r="AF18" s="20" t="b">
        <f t="shared" si="12"/>
        <v>1</v>
      </c>
      <c r="AG18" s="11" t="b">
        <f t="shared" si="13"/>
        <v>1</v>
      </c>
      <c r="AH18" s="11" t="b">
        <f t="shared" si="14"/>
        <v>1</v>
      </c>
    </row>
    <row r="19" spans="2:34" ht="15.75" x14ac:dyDescent="0.25">
      <c r="B19" s="15">
        <v>36922</v>
      </c>
      <c r="C19" s="11">
        <v>1366.01</v>
      </c>
      <c r="D19" s="11">
        <v>156.149</v>
      </c>
      <c r="E19" s="11">
        <f t="shared" si="0"/>
        <v>99.969994584388402</v>
      </c>
      <c r="G19" s="16">
        <f t="shared" si="15"/>
        <v>1</v>
      </c>
      <c r="H19" s="12">
        <f t="shared" si="16"/>
        <v>7.1712347431980832E-4</v>
      </c>
      <c r="I19" s="17">
        <f t="shared" si="1"/>
        <v>0.97959783715560134</v>
      </c>
      <c r="J19" s="12"/>
      <c r="K19" s="16">
        <f t="shared" si="2"/>
        <v>1</v>
      </c>
      <c r="L19" s="12">
        <f t="shared" si="17"/>
        <v>7.1535363506949664E-3</v>
      </c>
      <c r="M19" s="12">
        <f t="shared" si="3"/>
        <v>1.1170175476246682</v>
      </c>
      <c r="N19" s="12"/>
      <c r="O19" s="16">
        <f t="shared" si="18"/>
        <v>0.56812118376611642</v>
      </c>
      <c r="P19" s="12">
        <f t="shared" si="19"/>
        <v>4.30274084591885E-4</v>
      </c>
      <c r="Q19" s="12">
        <f t="shared" si="4"/>
        <v>0.5877587022933608</v>
      </c>
      <c r="R19" s="16">
        <f t="shared" si="20"/>
        <v>0.43187881623388369</v>
      </c>
      <c r="S19" s="12">
        <f t="shared" si="21"/>
        <v>2.8614145402779865E-3</v>
      </c>
      <c r="T19" s="12">
        <f t="shared" si="5"/>
        <v>0.4468070190498673</v>
      </c>
      <c r="U19" s="12">
        <f t="shared" si="22"/>
        <v>1.034565721343228</v>
      </c>
      <c r="V19" s="12"/>
      <c r="W19" s="16">
        <f t="shared" si="23"/>
        <v>0.6050983065121327</v>
      </c>
      <c r="X19" s="12">
        <f t="shared" si="25"/>
        <v>4.5850603066425566E-4</v>
      </c>
      <c r="Y19" s="12">
        <f t="shared" si="6"/>
        <v>0.62632382294767985</v>
      </c>
      <c r="Z19" s="16">
        <f t="shared" si="24"/>
        <v>0.39490169348786724</v>
      </c>
      <c r="AA19" s="12">
        <f t="shared" si="26"/>
        <v>2.6177175358012032E-3</v>
      </c>
      <c r="AB19" s="12">
        <f t="shared" si="8"/>
        <v>0.40875397549782205</v>
      </c>
      <c r="AC19" s="12">
        <f t="shared" si="9"/>
        <v>1.035077798445502</v>
      </c>
      <c r="AD19" s="14" t="b">
        <f t="shared" si="10"/>
        <v>0</v>
      </c>
      <c r="AE19" s="19">
        <f t="shared" si="11"/>
        <v>1</v>
      </c>
      <c r="AF19" s="20" t="b">
        <f t="shared" si="12"/>
        <v>0</v>
      </c>
      <c r="AG19" s="11" t="b">
        <f t="shared" si="13"/>
        <v>0</v>
      </c>
      <c r="AH19" s="11" t="b">
        <f t="shared" si="14"/>
        <v>0</v>
      </c>
    </row>
    <row r="20" spans="2:34" ht="15.75" x14ac:dyDescent="0.25">
      <c r="B20" s="15">
        <v>36950</v>
      </c>
      <c r="C20" s="11">
        <v>1239.94</v>
      </c>
      <c r="D20" s="11">
        <v>157.45400000000001</v>
      </c>
      <c r="E20" s="11">
        <f t="shared" si="0"/>
        <v>90.743695203524538</v>
      </c>
      <c r="G20" s="16">
        <f t="shared" si="15"/>
        <v>1</v>
      </c>
      <c r="H20" s="12">
        <f t="shared" si="16"/>
        <v>7.1712347431980832E-4</v>
      </c>
      <c r="I20" s="17">
        <f t="shared" si="1"/>
        <v>0.88919008074810313</v>
      </c>
      <c r="J20" s="12"/>
      <c r="K20" s="16">
        <f t="shared" si="2"/>
        <v>1</v>
      </c>
      <c r="L20" s="12">
        <f t="shared" si="17"/>
        <v>7.1535363506949664E-3</v>
      </c>
      <c r="M20" s="12">
        <f t="shared" si="3"/>
        <v>1.1263529125623253</v>
      </c>
      <c r="N20" s="12"/>
      <c r="O20" s="16">
        <f t="shared" si="18"/>
        <v>0.54215865242511696</v>
      </c>
      <c r="P20" s="12">
        <f t="shared" si="19"/>
        <v>4.30274084591885E-4</v>
      </c>
      <c r="Q20" s="12">
        <f t="shared" si="4"/>
        <v>0.53351404844886197</v>
      </c>
      <c r="R20" s="16">
        <f t="shared" si="20"/>
        <v>0.45784134757488293</v>
      </c>
      <c r="S20" s="12">
        <f t="shared" si="21"/>
        <v>2.8614145402779865E-3</v>
      </c>
      <c r="T20" s="12">
        <f t="shared" si="5"/>
        <v>0.45054116502493008</v>
      </c>
      <c r="U20" s="12">
        <f t="shared" si="22"/>
        <v>0.9840552134737921</v>
      </c>
      <c r="V20" s="12"/>
      <c r="W20" s="16">
        <f t="shared" si="23"/>
        <v>0.57971421167222337</v>
      </c>
      <c r="X20" s="12">
        <f t="shared" si="25"/>
        <v>4.5850603066425566E-4</v>
      </c>
      <c r="Y20" s="12">
        <f t="shared" si="6"/>
        <v>0.56851996766183721</v>
      </c>
      <c r="Z20" s="16">
        <f t="shared" si="24"/>
        <v>0.42028578832777658</v>
      </c>
      <c r="AA20" s="12">
        <f t="shared" si="26"/>
        <v>2.6177175358012032E-3</v>
      </c>
      <c r="AB20" s="12">
        <f t="shared" si="8"/>
        <v>0.41217009688204265</v>
      </c>
      <c r="AC20" s="12">
        <f t="shared" si="9"/>
        <v>0.98069006454387986</v>
      </c>
      <c r="AD20" s="14" t="b">
        <f t="shared" si="10"/>
        <v>0</v>
      </c>
      <c r="AE20" s="19">
        <f t="shared" si="11"/>
        <v>2</v>
      </c>
      <c r="AF20" s="20" t="b">
        <f t="shared" si="12"/>
        <v>0</v>
      </c>
      <c r="AG20" s="11" t="b">
        <f t="shared" si="13"/>
        <v>0</v>
      </c>
      <c r="AH20" s="11" t="b">
        <f t="shared" si="14"/>
        <v>0</v>
      </c>
    </row>
    <row r="21" spans="2:34" ht="15.75" x14ac:dyDescent="0.25">
      <c r="B21" s="15">
        <v>36980</v>
      </c>
      <c r="C21" s="11">
        <v>1160.33</v>
      </c>
      <c r="D21" s="11">
        <v>158.68899999999999</v>
      </c>
      <c r="E21" s="11">
        <f t="shared" si="0"/>
        <v>84.91752169903836</v>
      </c>
      <c r="G21" s="16">
        <f t="shared" si="15"/>
        <v>1</v>
      </c>
      <c r="H21" s="12">
        <f t="shared" si="16"/>
        <v>7.1712347431980832E-4</v>
      </c>
      <c r="I21" s="17">
        <f t="shared" si="1"/>
        <v>0.83209988095750309</v>
      </c>
      <c r="J21" s="12"/>
      <c r="K21" s="16">
        <f t="shared" si="2"/>
        <v>1</v>
      </c>
      <c r="L21" s="12">
        <f t="shared" si="17"/>
        <v>7.1535363506949664E-3</v>
      </c>
      <c r="M21" s="12">
        <f t="shared" si="3"/>
        <v>1.1351875299554335</v>
      </c>
      <c r="N21" s="12"/>
      <c r="O21" s="16">
        <f t="shared" si="18"/>
        <v>0.52369834287514094</v>
      </c>
      <c r="P21" s="12">
        <f t="shared" si="19"/>
        <v>4.30274084591885E-4</v>
      </c>
      <c r="Q21" s="12">
        <f t="shared" si="4"/>
        <v>0.49925992857450191</v>
      </c>
      <c r="R21" s="16">
        <f t="shared" si="20"/>
        <v>0.47630165712485895</v>
      </c>
      <c r="S21" s="12">
        <f t="shared" si="21"/>
        <v>2.8614145402779865E-3</v>
      </c>
      <c r="T21" s="12">
        <f t="shared" si="5"/>
        <v>0.45407501198217337</v>
      </c>
      <c r="U21" s="12">
        <f t="shared" si="22"/>
        <v>0.95333494055667534</v>
      </c>
      <c r="V21" s="12"/>
      <c r="W21" s="16">
        <f t="shared" si="23"/>
        <v>0.56154354293589359</v>
      </c>
      <c r="X21" s="12">
        <f t="shared" si="25"/>
        <v>4.5850603066425566E-4</v>
      </c>
      <c r="Y21" s="12">
        <f t="shared" si="6"/>
        <v>0.53201830256065574</v>
      </c>
      <c r="Z21" s="16">
        <f t="shared" si="24"/>
        <v>0.43845645706410635</v>
      </c>
      <c r="AA21" s="12">
        <f t="shared" si="26"/>
        <v>2.6177175358012032E-3</v>
      </c>
      <c r="AB21" s="12">
        <f t="shared" si="8"/>
        <v>0.41540297803875714</v>
      </c>
      <c r="AC21" s="12">
        <f t="shared" si="9"/>
        <v>0.94742128059941288</v>
      </c>
      <c r="AD21" s="14" t="b">
        <f t="shared" si="10"/>
        <v>1</v>
      </c>
      <c r="AE21" s="19">
        <f t="shared" si="11"/>
        <v>3</v>
      </c>
      <c r="AF21" s="20" t="b">
        <f t="shared" si="12"/>
        <v>1</v>
      </c>
      <c r="AG21" s="11" t="b">
        <f t="shared" si="13"/>
        <v>0</v>
      </c>
      <c r="AH21" s="11" t="b">
        <f t="shared" si="14"/>
        <v>0</v>
      </c>
    </row>
    <row r="22" spans="2:34" ht="15.75" x14ac:dyDescent="0.25">
      <c r="B22" s="15">
        <v>37011</v>
      </c>
      <c r="C22" s="11">
        <v>1249.46</v>
      </c>
      <c r="D22" s="11">
        <v>158.06</v>
      </c>
      <c r="E22" s="11">
        <f t="shared" si="0"/>
        <v>91.440406317237745</v>
      </c>
      <c r="G22" s="16">
        <f t="shared" si="15"/>
        <v>1</v>
      </c>
      <c r="H22" s="12">
        <f t="shared" si="16"/>
        <v>7.1712347431980832E-4</v>
      </c>
      <c r="I22" s="17">
        <f t="shared" si="1"/>
        <v>0.89601709622362768</v>
      </c>
      <c r="J22" s="12"/>
      <c r="K22" s="16">
        <f t="shared" si="2"/>
        <v>1</v>
      </c>
      <c r="L22" s="12">
        <f t="shared" si="17"/>
        <v>7.1535363506949664E-3</v>
      </c>
      <c r="M22" s="12">
        <f t="shared" si="3"/>
        <v>1.1306879555908464</v>
      </c>
      <c r="N22" s="12"/>
      <c r="O22" s="16">
        <f t="shared" si="18"/>
        <v>0.54310351079635033</v>
      </c>
      <c r="P22" s="12">
        <f t="shared" si="19"/>
        <v>4.30274084591885E-4</v>
      </c>
      <c r="Q22" s="12">
        <f t="shared" si="4"/>
        <v>0.5376102577341767</v>
      </c>
      <c r="R22" s="16">
        <f t="shared" si="20"/>
        <v>0.45689648920364972</v>
      </c>
      <c r="S22" s="12">
        <f t="shared" si="21"/>
        <v>2.8614145402779865E-3</v>
      </c>
      <c r="T22" s="12">
        <f t="shared" si="5"/>
        <v>0.45227518223633856</v>
      </c>
      <c r="U22" s="12">
        <f t="shared" si="22"/>
        <v>0.98988543997051526</v>
      </c>
      <c r="V22" s="12"/>
      <c r="W22" s="16">
        <f t="shared" si="23"/>
        <v>0.61856072936366768</v>
      </c>
      <c r="X22" s="12">
        <f t="shared" si="25"/>
        <v>4.8990612012069651E-4</v>
      </c>
      <c r="Y22" s="12">
        <f t="shared" si="6"/>
        <v>0.61211810084600549</v>
      </c>
      <c r="Z22" s="16">
        <f t="shared" si="24"/>
        <v>0.38143927063633232</v>
      </c>
      <c r="AA22" s="12">
        <f t="shared" si="26"/>
        <v>2.3881208668512953E-3</v>
      </c>
      <c r="AB22" s="12">
        <f t="shared" si="8"/>
        <v>0.37746638421451573</v>
      </c>
      <c r="AC22" s="12">
        <f t="shared" si="9"/>
        <v>0.98958448506052121</v>
      </c>
      <c r="AD22" s="14" t="b">
        <f t="shared" si="10"/>
        <v>0</v>
      </c>
      <c r="AE22" s="19">
        <f t="shared" si="11"/>
        <v>4</v>
      </c>
      <c r="AF22" s="20" t="b">
        <f t="shared" si="12"/>
        <v>0</v>
      </c>
      <c r="AG22" s="11" t="b">
        <f t="shared" si="13"/>
        <v>1</v>
      </c>
      <c r="AH22" s="11" t="b">
        <f t="shared" si="14"/>
        <v>0</v>
      </c>
    </row>
    <row r="23" spans="2:34" ht="15.75" x14ac:dyDescent="0.25">
      <c r="B23" s="15">
        <v>37042</v>
      </c>
      <c r="C23" s="11">
        <v>1255.82</v>
      </c>
      <c r="D23" s="11">
        <v>158.702</v>
      </c>
      <c r="E23" s="11">
        <f t="shared" si="0"/>
        <v>91.905856178920089</v>
      </c>
      <c r="G23" s="16">
        <f t="shared" si="15"/>
        <v>1</v>
      </c>
      <c r="H23" s="12">
        <f t="shared" si="16"/>
        <v>7.1712347431980832E-4</v>
      </c>
      <c r="I23" s="17">
        <f t="shared" si="1"/>
        <v>0.90057800152030165</v>
      </c>
      <c r="J23" s="12"/>
      <c r="K23" s="16">
        <f t="shared" si="2"/>
        <v>1</v>
      </c>
      <c r="L23" s="12">
        <f t="shared" si="17"/>
        <v>7.1535363506949664E-3</v>
      </c>
      <c r="M23" s="12">
        <f t="shared" si="3"/>
        <v>1.1352805259279926</v>
      </c>
      <c r="N23" s="12"/>
      <c r="O23" s="16">
        <f t="shared" si="18"/>
        <v>0.54335753890434146</v>
      </c>
      <c r="P23" s="12">
        <f t="shared" si="19"/>
        <v>4.30274084591885E-4</v>
      </c>
      <c r="Q23" s="12">
        <f t="shared" si="4"/>
        <v>0.54034680091218101</v>
      </c>
      <c r="R23" s="16">
        <f t="shared" si="20"/>
        <v>0.45664246109565854</v>
      </c>
      <c r="S23" s="12">
        <f t="shared" si="21"/>
        <v>2.8614145402779865E-3</v>
      </c>
      <c r="T23" s="12">
        <f t="shared" si="5"/>
        <v>0.45411221037119698</v>
      </c>
      <c r="U23" s="12">
        <f t="shared" si="22"/>
        <v>0.99445901128337799</v>
      </c>
      <c r="V23" s="12"/>
      <c r="W23" s="16">
        <f t="shared" si="23"/>
        <v>0.61880225072252359</v>
      </c>
      <c r="X23" s="12">
        <f t="shared" si="25"/>
        <v>4.8990612012069651E-4</v>
      </c>
      <c r="Y23" s="12">
        <f t="shared" si="6"/>
        <v>0.615233903769973</v>
      </c>
      <c r="Z23" s="16">
        <f t="shared" si="24"/>
        <v>0.38119774927747641</v>
      </c>
      <c r="AA23" s="12">
        <f t="shared" si="26"/>
        <v>2.3881208668512953E-3</v>
      </c>
      <c r="AB23" s="12">
        <f t="shared" si="8"/>
        <v>0.37899955781103428</v>
      </c>
      <c r="AC23" s="12">
        <f t="shared" si="9"/>
        <v>0.99423346158100734</v>
      </c>
      <c r="AD23" s="14" t="b">
        <f t="shared" si="10"/>
        <v>0</v>
      </c>
      <c r="AE23" s="19">
        <f t="shared" si="11"/>
        <v>5</v>
      </c>
      <c r="AF23" s="20" t="b">
        <f t="shared" si="12"/>
        <v>0</v>
      </c>
      <c r="AG23" s="11" t="b">
        <f t="shared" si="13"/>
        <v>0</v>
      </c>
      <c r="AH23" s="11" t="b">
        <f t="shared" si="14"/>
        <v>0</v>
      </c>
    </row>
    <row r="24" spans="2:34" ht="15.75" x14ac:dyDescent="0.25">
      <c r="B24" s="15">
        <v>37071</v>
      </c>
      <c r="C24" s="11">
        <v>1224.42</v>
      </c>
      <c r="D24" s="11">
        <v>159.11099999999999</v>
      </c>
      <c r="E24" s="11">
        <f t="shared" si="0"/>
        <v>89.607880446714773</v>
      </c>
      <c r="G24" s="16">
        <f t="shared" si="15"/>
        <v>1</v>
      </c>
      <c r="H24" s="12">
        <f t="shared" si="16"/>
        <v>7.1712347431980832E-4</v>
      </c>
      <c r="I24" s="17">
        <f t="shared" si="1"/>
        <v>0.87806032442665971</v>
      </c>
      <c r="J24" s="12"/>
      <c r="K24" s="16">
        <f t="shared" si="2"/>
        <v>1</v>
      </c>
      <c r="L24" s="12">
        <f t="shared" si="17"/>
        <v>7.1535363506949664E-3</v>
      </c>
      <c r="M24" s="12">
        <f t="shared" si="3"/>
        <v>1.1382063222954266</v>
      </c>
      <c r="N24" s="12"/>
      <c r="O24" s="16">
        <f t="shared" si="18"/>
        <v>0.53642821586652178</v>
      </c>
      <c r="P24" s="12">
        <f t="shared" si="19"/>
        <v>4.30274084591885E-4</v>
      </c>
      <c r="Q24" s="12">
        <f t="shared" si="4"/>
        <v>0.52683619465599585</v>
      </c>
      <c r="R24" s="16">
        <f t="shared" si="20"/>
        <v>0.46357178413347822</v>
      </c>
      <c r="S24" s="12">
        <f t="shared" si="21"/>
        <v>2.8614145402779865E-3</v>
      </c>
      <c r="T24" s="12">
        <f t="shared" si="5"/>
        <v>0.45528252891817067</v>
      </c>
      <c r="U24" s="12">
        <f t="shared" si="22"/>
        <v>0.98211872357416652</v>
      </c>
      <c r="V24" s="12"/>
      <c r="W24" s="16">
        <f t="shared" si="23"/>
        <v>0.61220068364265379</v>
      </c>
      <c r="X24" s="12">
        <f t="shared" si="25"/>
        <v>4.8990612012069651E-4</v>
      </c>
      <c r="Y24" s="12">
        <f t="shared" si="6"/>
        <v>0.5998508515981833</v>
      </c>
      <c r="Z24" s="16">
        <f t="shared" si="24"/>
        <v>0.38779931635734627</v>
      </c>
      <c r="AA24" s="12">
        <f t="shared" si="26"/>
        <v>2.3881208668512953E-3</v>
      </c>
      <c r="AB24" s="12">
        <f t="shared" si="8"/>
        <v>0.37997629924557641</v>
      </c>
      <c r="AC24" s="12">
        <f t="shared" si="9"/>
        <v>0.97982715084375971</v>
      </c>
      <c r="AD24" s="14" t="b">
        <f t="shared" si="10"/>
        <v>1</v>
      </c>
      <c r="AE24" s="19">
        <f t="shared" si="11"/>
        <v>6</v>
      </c>
      <c r="AF24" s="20" t="b">
        <f t="shared" si="12"/>
        <v>1</v>
      </c>
      <c r="AG24" s="11" t="b">
        <f t="shared" si="13"/>
        <v>0</v>
      </c>
      <c r="AH24" s="11" t="b">
        <f t="shared" si="14"/>
        <v>1</v>
      </c>
    </row>
    <row r="25" spans="2:34" ht="15.75" x14ac:dyDescent="0.25">
      <c r="B25" s="15">
        <v>37103</v>
      </c>
      <c r="C25" s="11">
        <v>1211.23</v>
      </c>
      <c r="D25" s="11">
        <v>161.98500000000001</v>
      </c>
      <c r="E25" s="11">
        <f t="shared" si="0"/>
        <v>88.642584271307499</v>
      </c>
      <c r="G25" s="16">
        <f t="shared" si="15"/>
        <v>1</v>
      </c>
      <c r="H25" s="12">
        <f t="shared" si="16"/>
        <v>7.1712347431980832E-4</v>
      </c>
      <c r="I25" s="17">
        <f t="shared" si="1"/>
        <v>0.86860146580038144</v>
      </c>
      <c r="J25" s="12"/>
      <c r="K25" s="16">
        <f t="shared" si="2"/>
        <v>1</v>
      </c>
      <c r="L25" s="12">
        <f t="shared" si="17"/>
        <v>7.1535363506949664E-3</v>
      </c>
      <c r="M25" s="12">
        <f t="shared" si="3"/>
        <v>1.1587655857673242</v>
      </c>
      <c r="N25" s="12"/>
      <c r="O25" s="16">
        <f t="shared" si="18"/>
        <v>0.52927621140486347</v>
      </c>
      <c r="P25" s="12">
        <f t="shared" si="19"/>
        <v>4.30274084591885E-4</v>
      </c>
      <c r="Q25" s="12">
        <f t="shared" si="4"/>
        <v>0.52116087948022893</v>
      </c>
      <c r="R25" s="16">
        <f t="shared" si="20"/>
        <v>0.47072378859513653</v>
      </c>
      <c r="S25" s="12">
        <f t="shared" si="21"/>
        <v>2.8614145402779865E-3</v>
      </c>
      <c r="T25" s="12">
        <f t="shared" si="5"/>
        <v>0.46350623430692967</v>
      </c>
      <c r="U25" s="12">
        <f t="shared" si="22"/>
        <v>0.98466711378715854</v>
      </c>
      <c r="V25" s="12"/>
      <c r="W25" s="16">
        <f t="shared" si="23"/>
        <v>0.5930847929560058</v>
      </c>
      <c r="X25" s="12">
        <f t="shared" si="25"/>
        <v>4.8014267204574883E-4</v>
      </c>
      <c r="Y25" s="12">
        <f t="shared" si="6"/>
        <v>0.58156320866197231</v>
      </c>
      <c r="Z25" s="16">
        <f t="shared" si="24"/>
        <v>0.40691520704399414</v>
      </c>
      <c r="AA25" s="12">
        <f t="shared" si="26"/>
        <v>2.463254334002702E-3</v>
      </c>
      <c r="AB25" s="12">
        <f t="shared" si="8"/>
        <v>0.39901025329342771</v>
      </c>
      <c r="AC25" s="12">
        <f t="shared" si="9"/>
        <v>0.98057346195540007</v>
      </c>
      <c r="AD25" s="14" t="b">
        <f t="shared" si="10"/>
        <v>0</v>
      </c>
      <c r="AE25" s="19">
        <f t="shared" si="11"/>
        <v>7</v>
      </c>
      <c r="AF25" s="20" t="b">
        <f t="shared" si="12"/>
        <v>0</v>
      </c>
      <c r="AG25" s="11" t="b">
        <f t="shared" si="13"/>
        <v>0</v>
      </c>
      <c r="AH25" s="11" t="b">
        <f t="shared" si="14"/>
        <v>0</v>
      </c>
    </row>
    <row r="26" spans="2:34" ht="15.75" x14ac:dyDescent="0.25">
      <c r="B26" s="15">
        <v>37134</v>
      </c>
      <c r="C26" s="11">
        <v>1133.58</v>
      </c>
      <c r="D26" s="11">
        <v>163.40899999999999</v>
      </c>
      <c r="E26" s="11">
        <f t="shared" si="0"/>
        <v>82.959851290232862</v>
      </c>
      <c r="G26" s="16">
        <f t="shared" si="15"/>
        <v>1</v>
      </c>
      <c r="H26" s="12">
        <f t="shared" si="16"/>
        <v>7.1712347431980832E-4</v>
      </c>
      <c r="I26" s="17">
        <f t="shared" si="1"/>
        <v>0.81291682801944831</v>
      </c>
      <c r="J26" s="12"/>
      <c r="K26" s="16">
        <f t="shared" si="2"/>
        <v>1</v>
      </c>
      <c r="L26" s="12">
        <f t="shared" si="17"/>
        <v>7.1535363506949664E-3</v>
      </c>
      <c r="M26" s="12">
        <f t="shared" si="3"/>
        <v>1.1689522215307138</v>
      </c>
      <c r="N26" s="12"/>
      <c r="O26" s="16">
        <f t="shared" si="18"/>
        <v>0.5105561363062211</v>
      </c>
      <c r="P26" s="12">
        <f t="shared" si="19"/>
        <v>4.30274084591885E-4</v>
      </c>
      <c r="Q26" s="12">
        <f t="shared" si="4"/>
        <v>0.48775009681166898</v>
      </c>
      <c r="R26" s="16">
        <f t="shared" si="20"/>
        <v>0.48944386369377896</v>
      </c>
      <c r="S26" s="12">
        <f t="shared" si="21"/>
        <v>2.8614145402779865E-3</v>
      </c>
      <c r="T26" s="12">
        <f t="shared" si="5"/>
        <v>0.46758088861228547</v>
      </c>
      <c r="U26" s="12">
        <f t="shared" si="22"/>
        <v>0.95533098542395445</v>
      </c>
      <c r="V26" s="12"/>
      <c r="W26" s="16">
        <f t="shared" si="23"/>
        <v>0.57486401221900008</v>
      </c>
      <c r="X26" s="12">
        <f t="shared" si="25"/>
        <v>4.8014267204574883E-4</v>
      </c>
      <c r="Y26" s="12">
        <f t="shared" si="6"/>
        <v>0.54428013017761989</v>
      </c>
      <c r="Z26" s="16">
        <f t="shared" si="24"/>
        <v>0.42513598778099992</v>
      </c>
      <c r="AA26" s="12">
        <f t="shared" si="26"/>
        <v>2.463254334002702E-3</v>
      </c>
      <c r="AB26" s="12">
        <f t="shared" si="8"/>
        <v>0.4025179274650475</v>
      </c>
      <c r="AC26" s="12">
        <f t="shared" si="9"/>
        <v>0.94679805764266733</v>
      </c>
      <c r="AD26" s="14" t="b">
        <f t="shared" si="10"/>
        <v>0</v>
      </c>
      <c r="AE26" s="19">
        <f t="shared" si="11"/>
        <v>8</v>
      </c>
      <c r="AF26" s="20" t="b">
        <f t="shared" si="12"/>
        <v>0</v>
      </c>
      <c r="AG26" s="11" t="b">
        <f t="shared" si="13"/>
        <v>1</v>
      </c>
      <c r="AH26" s="11" t="b">
        <f t="shared" si="14"/>
        <v>0</v>
      </c>
    </row>
    <row r="27" spans="2:34" ht="15.75" x14ac:dyDescent="0.25">
      <c r="B27" s="15">
        <v>37162</v>
      </c>
      <c r="C27" s="11">
        <v>1040.94</v>
      </c>
      <c r="D27" s="11">
        <v>166.70699999999999</v>
      </c>
      <c r="E27" s="11">
        <f t="shared" si="0"/>
        <v>76.180091040822006</v>
      </c>
      <c r="G27" s="16">
        <f t="shared" si="15"/>
        <v>1</v>
      </c>
      <c r="H27" s="12">
        <f t="shared" si="16"/>
        <v>7.1712347431980832E-4</v>
      </c>
      <c r="I27" s="17">
        <f t="shared" si="1"/>
        <v>0.74648250935846128</v>
      </c>
      <c r="J27" s="12"/>
      <c r="K27" s="16">
        <f t="shared" si="2"/>
        <v>1</v>
      </c>
      <c r="L27" s="12">
        <f t="shared" si="17"/>
        <v>7.1535363506949664E-3</v>
      </c>
      <c r="M27" s="12">
        <f t="shared" si="3"/>
        <v>1.1925445844153058</v>
      </c>
      <c r="N27" s="12"/>
      <c r="O27" s="16">
        <f t="shared" si="18"/>
        <v>0.48425338035995391</v>
      </c>
      <c r="P27" s="12">
        <f t="shared" si="19"/>
        <v>4.30274084591885E-4</v>
      </c>
      <c r="Q27" s="12">
        <f t="shared" si="4"/>
        <v>0.44788950561507679</v>
      </c>
      <c r="R27" s="16">
        <f t="shared" si="20"/>
        <v>0.51574661964004609</v>
      </c>
      <c r="S27" s="12">
        <f t="shared" si="21"/>
        <v>2.8614145402779865E-3</v>
      </c>
      <c r="T27" s="12">
        <f t="shared" si="5"/>
        <v>0.47701783376612228</v>
      </c>
      <c r="U27" s="12">
        <f t="shared" si="22"/>
        <v>0.92490733938119907</v>
      </c>
      <c r="V27" s="12"/>
      <c r="W27" s="16">
        <f t="shared" si="23"/>
        <v>0.54896414396431359</v>
      </c>
      <c r="X27" s="12">
        <f t="shared" si="25"/>
        <v>4.8014267204574883E-4</v>
      </c>
      <c r="Y27" s="12">
        <f t="shared" si="6"/>
        <v>0.49979971303930182</v>
      </c>
      <c r="Z27" s="16">
        <f t="shared" si="24"/>
        <v>0.45103585603568652</v>
      </c>
      <c r="AA27" s="12">
        <f t="shared" si="26"/>
        <v>2.463254334002702E-3</v>
      </c>
      <c r="AB27" s="12">
        <f t="shared" si="8"/>
        <v>0.41064174025858841</v>
      </c>
      <c r="AC27" s="12">
        <f t="shared" si="9"/>
        <v>0.91044145329789017</v>
      </c>
      <c r="AD27" s="14" t="b">
        <f t="shared" si="10"/>
        <v>1</v>
      </c>
      <c r="AE27" s="19">
        <f t="shared" si="11"/>
        <v>9</v>
      </c>
      <c r="AF27" s="20" t="b">
        <f t="shared" si="12"/>
        <v>1</v>
      </c>
      <c r="AG27" s="11" t="b">
        <f t="shared" si="13"/>
        <v>0</v>
      </c>
      <c r="AH27" s="11" t="b">
        <f t="shared" si="14"/>
        <v>0</v>
      </c>
    </row>
    <row r="28" spans="2:34" ht="15.75" x14ac:dyDescent="0.25">
      <c r="B28" s="15">
        <v>37195</v>
      </c>
      <c r="C28" s="11">
        <v>1059.78</v>
      </c>
      <c r="D28" s="11">
        <v>169.38499999999999</v>
      </c>
      <c r="E28" s="11">
        <f t="shared" si="0"/>
        <v>77.558876480145187</v>
      </c>
      <c r="G28" s="16">
        <f t="shared" si="15"/>
        <v>1</v>
      </c>
      <c r="H28" s="12">
        <f t="shared" si="16"/>
        <v>7.1712347431980832E-4</v>
      </c>
      <c r="I28" s="17">
        <f t="shared" si="1"/>
        <v>0.75999311561464644</v>
      </c>
      <c r="J28" s="12"/>
      <c r="K28" s="16">
        <f t="shared" si="2"/>
        <v>1</v>
      </c>
      <c r="L28" s="12">
        <f t="shared" si="17"/>
        <v>7.1535363506949664E-3</v>
      </c>
      <c r="M28" s="12">
        <f t="shared" si="3"/>
        <v>1.2117017547624669</v>
      </c>
      <c r="N28" s="12"/>
      <c r="O28" s="16">
        <f t="shared" si="18"/>
        <v>0.48475308442233417</v>
      </c>
      <c r="P28" s="12">
        <f t="shared" si="19"/>
        <v>4.30274084591885E-4</v>
      </c>
      <c r="Q28" s="12">
        <f t="shared" si="4"/>
        <v>0.45599586936878789</v>
      </c>
      <c r="R28" s="16">
        <f t="shared" si="20"/>
        <v>0.51524691557766589</v>
      </c>
      <c r="S28" s="12">
        <f t="shared" si="21"/>
        <v>2.8614145402779865E-3</v>
      </c>
      <c r="T28" s="12">
        <f t="shared" si="5"/>
        <v>0.48468070190498669</v>
      </c>
      <c r="U28" s="12">
        <f t="shared" si="22"/>
        <v>0.94067657127377458</v>
      </c>
      <c r="V28" s="12"/>
      <c r="W28" s="16">
        <f t="shared" si="23"/>
        <v>0.60048008098606243</v>
      </c>
      <c r="X28" s="12">
        <f t="shared" si="25"/>
        <v>5.2478036388142833E-4</v>
      </c>
      <c r="Y28" s="12">
        <f t="shared" si="6"/>
        <v>0.5561517340342601</v>
      </c>
      <c r="Z28" s="16">
        <f t="shared" si="24"/>
        <v>0.39951991901393757</v>
      </c>
      <c r="AA28" s="12">
        <f t="shared" si="26"/>
        <v>2.1845308314537249E-3</v>
      </c>
      <c r="AB28" s="12">
        <f t="shared" si="8"/>
        <v>0.37002675488578918</v>
      </c>
      <c r="AC28" s="12">
        <f t="shared" si="9"/>
        <v>0.92617848892004928</v>
      </c>
      <c r="AD28" s="14" t="b">
        <f t="shared" si="10"/>
        <v>0</v>
      </c>
      <c r="AE28" s="19">
        <f t="shared" si="11"/>
        <v>10</v>
      </c>
      <c r="AF28" s="20" t="b">
        <f t="shared" si="12"/>
        <v>0</v>
      </c>
      <c r="AG28" s="11" t="b">
        <f t="shared" si="13"/>
        <v>0</v>
      </c>
      <c r="AH28" s="11" t="b">
        <f t="shared" si="14"/>
        <v>0</v>
      </c>
    </row>
    <row r="29" spans="2:34" ht="15.75" x14ac:dyDescent="0.25">
      <c r="B29" s="15">
        <v>37225</v>
      </c>
      <c r="C29" s="11">
        <v>1139.45</v>
      </c>
      <c r="D29" s="11">
        <v>167.41900000000001</v>
      </c>
      <c r="E29" s="11">
        <f t="shared" si="0"/>
        <v>83.389441021062339</v>
      </c>
      <c r="G29" s="16">
        <f t="shared" si="15"/>
        <v>1</v>
      </c>
      <c r="H29" s="12">
        <f t="shared" si="16"/>
        <v>7.1712347431980832E-4</v>
      </c>
      <c r="I29" s="17">
        <f t="shared" si="1"/>
        <v>0.81712634281370566</v>
      </c>
      <c r="J29" s="12"/>
      <c r="K29" s="16">
        <f t="shared" si="2"/>
        <v>1</v>
      </c>
      <c r="L29" s="12">
        <f t="shared" si="17"/>
        <v>7.1535363506949664E-3</v>
      </c>
      <c r="M29" s="12">
        <f t="shared" si="3"/>
        <v>1.1976379022970007</v>
      </c>
      <c r="N29" s="12"/>
      <c r="O29" s="16">
        <f t="shared" si="18"/>
        <v>0.50578782952158186</v>
      </c>
      <c r="P29" s="12">
        <f t="shared" si="19"/>
        <v>4.30274084591885E-4</v>
      </c>
      <c r="Q29" s="12">
        <f t="shared" si="4"/>
        <v>0.49027580568822338</v>
      </c>
      <c r="R29" s="16">
        <f t="shared" si="20"/>
        <v>0.4942121704784182</v>
      </c>
      <c r="S29" s="12">
        <f t="shared" si="21"/>
        <v>2.8614145402779865E-3</v>
      </c>
      <c r="T29" s="12">
        <f t="shared" si="5"/>
        <v>0.47905516091880024</v>
      </c>
      <c r="U29" s="12">
        <f t="shared" si="22"/>
        <v>0.96933096660702356</v>
      </c>
      <c r="V29" s="12"/>
      <c r="W29" s="16">
        <f t="shared" si="23"/>
        <v>0.62048911308093868</v>
      </c>
      <c r="X29" s="12">
        <f t="shared" si="25"/>
        <v>5.2478036388142833E-4</v>
      </c>
      <c r="Y29" s="12">
        <f t="shared" si="6"/>
        <v>0.59796098562469358</v>
      </c>
      <c r="Z29" s="16">
        <f t="shared" si="24"/>
        <v>0.37951088691906126</v>
      </c>
      <c r="AA29" s="12">
        <f t="shared" si="26"/>
        <v>2.1845308314537249E-3</v>
      </c>
      <c r="AB29" s="12">
        <f t="shared" si="8"/>
        <v>0.3657319672711512</v>
      </c>
      <c r="AC29" s="12">
        <f t="shared" si="9"/>
        <v>0.96369295289584478</v>
      </c>
      <c r="AD29" s="14" t="b">
        <f t="shared" si="10"/>
        <v>0</v>
      </c>
      <c r="AE29" s="19">
        <f t="shared" si="11"/>
        <v>11</v>
      </c>
      <c r="AF29" s="20" t="b">
        <f t="shared" si="12"/>
        <v>0</v>
      </c>
      <c r="AG29" s="11" t="b">
        <f t="shared" si="13"/>
        <v>0</v>
      </c>
      <c r="AH29" s="11" t="b">
        <f t="shared" si="14"/>
        <v>0</v>
      </c>
    </row>
    <row r="30" spans="2:34" ht="15.75" x14ac:dyDescent="0.25">
      <c r="B30" s="15">
        <v>37256</v>
      </c>
      <c r="C30" s="11">
        <v>1148.08</v>
      </c>
      <c r="D30" s="11">
        <v>166.714</v>
      </c>
      <c r="E30" s="11">
        <f t="shared" si="0"/>
        <v>84.021018427716214</v>
      </c>
      <c r="G30" s="16">
        <f t="shared" si="15"/>
        <v>1</v>
      </c>
      <c r="H30" s="12">
        <f t="shared" si="16"/>
        <v>7.1712347431980832E-4</v>
      </c>
      <c r="I30" s="17">
        <f t="shared" si="1"/>
        <v>0.82331511839708549</v>
      </c>
      <c r="J30" s="12"/>
      <c r="K30" s="16">
        <f t="shared" si="2"/>
        <v>1</v>
      </c>
      <c r="L30" s="12">
        <f t="shared" si="17"/>
        <v>7.1535363506949664E-3</v>
      </c>
      <c r="M30" s="12">
        <f t="shared" si="3"/>
        <v>1.1925946591697607</v>
      </c>
      <c r="N30" s="12"/>
      <c r="O30" s="16">
        <f t="shared" si="18"/>
        <v>0.50872849493895689</v>
      </c>
      <c r="P30" s="12">
        <f t="shared" si="19"/>
        <v>4.30274084591885E-4</v>
      </c>
      <c r="Q30" s="12">
        <f t="shared" si="4"/>
        <v>0.49398907103825129</v>
      </c>
      <c r="R30" s="16">
        <f t="shared" si="20"/>
        <v>0.49127150506104306</v>
      </c>
      <c r="S30" s="12">
        <f t="shared" si="21"/>
        <v>2.8614145402779865E-3</v>
      </c>
      <c r="T30" s="12">
        <f t="shared" si="5"/>
        <v>0.47703786366790424</v>
      </c>
      <c r="U30" s="12">
        <f t="shared" si="22"/>
        <v>0.97102693470615553</v>
      </c>
      <c r="V30" s="12"/>
      <c r="W30" s="16">
        <f t="shared" si="23"/>
        <v>0.62325565068422883</v>
      </c>
      <c r="X30" s="12">
        <f t="shared" si="25"/>
        <v>5.2478036388142833E-4</v>
      </c>
      <c r="Y30" s="12">
        <f t="shared" si="6"/>
        <v>0.60248984016499019</v>
      </c>
      <c r="Z30" s="16">
        <f t="shared" si="24"/>
        <v>0.37674434931577117</v>
      </c>
      <c r="AA30" s="12">
        <f t="shared" si="26"/>
        <v>2.1845308314537249E-3</v>
      </c>
      <c r="AB30" s="12">
        <f t="shared" si="8"/>
        <v>0.3641918730349763</v>
      </c>
      <c r="AC30" s="12">
        <f t="shared" si="9"/>
        <v>0.96668171319996654</v>
      </c>
      <c r="AD30" s="14" t="b">
        <f t="shared" si="10"/>
        <v>1</v>
      </c>
      <c r="AE30" s="19">
        <f t="shared" si="11"/>
        <v>12</v>
      </c>
      <c r="AF30" s="20" t="b">
        <f t="shared" si="12"/>
        <v>1</v>
      </c>
      <c r="AG30" s="11" t="b">
        <f t="shared" si="13"/>
        <v>1</v>
      </c>
      <c r="AH30" s="11" t="b">
        <f t="shared" si="14"/>
        <v>1</v>
      </c>
    </row>
    <row r="31" spans="2:34" ht="15.75" x14ac:dyDescent="0.25">
      <c r="B31" s="15">
        <v>37287</v>
      </c>
      <c r="C31" s="11">
        <v>1130.2</v>
      </c>
      <c r="D31" s="11">
        <v>167.233</v>
      </c>
      <c r="E31" s="11">
        <f t="shared" si="0"/>
        <v>82.712489571288472</v>
      </c>
      <c r="G31" s="16">
        <f t="shared" si="15"/>
        <v>1</v>
      </c>
      <c r="H31" s="12">
        <f t="shared" si="16"/>
        <v>7.1712347431980832E-4</v>
      </c>
      <c r="I31" s="17">
        <f t="shared" si="1"/>
        <v>0.81049295067624738</v>
      </c>
      <c r="J31" s="12"/>
      <c r="K31" s="16">
        <f t="shared" si="2"/>
        <v>1</v>
      </c>
      <c r="L31" s="12">
        <f t="shared" si="17"/>
        <v>7.1535363506949664E-3</v>
      </c>
      <c r="M31" s="12">
        <f t="shared" si="3"/>
        <v>1.1963073445357713</v>
      </c>
      <c r="N31" s="12"/>
      <c r="O31" s="16">
        <f t="shared" si="18"/>
        <v>0.50402813115314671</v>
      </c>
      <c r="P31" s="12">
        <f t="shared" si="19"/>
        <v>4.30274084591885E-4</v>
      </c>
      <c r="Q31" s="12">
        <f t="shared" si="4"/>
        <v>0.48629577040574845</v>
      </c>
      <c r="R31" s="16">
        <f t="shared" si="20"/>
        <v>0.49597186884685329</v>
      </c>
      <c r="S31" s="12">
        <f t="shared" si="21"/>
        <v>2.8614145402779865E-3</v>
      </c>
      <c r="T31" s="12">
        <f t="shared" si="5"/>
        <v>0.47852293781430855</v>
      </c>
      <c r="U31" s="12">
        <f t="shared" si="22"/>
        <v>0.964818708220057</v>
      </c>
      <c r="V31" s="12"/>
      <c r="W31" s="16">
        <f t="shared" si="23"/>
        <v>0.59547851382048544</v>
      </c>
      <c r="X31" s="12">
        <f t="shared" si="25"/>
        <v>5.0519913936309313E-4</v>
      </c>
      <c r="Y31" s="12">
        <f t="shared" si="6"/>
        <v>0.57097606730816786</v>
      </c>
      <c r="Z31" s="16">
        <f t="shared" si="24"/>
        <v>0.4045214861795145</v>
      </c>
      <c r="AA31" s="12">
        <f t="shared" si="26"/>
        <v>2.3193774084959073E-3</v>
      </c>
      <c r="AB31" s="12">
        <f t="shared" si="8"/>
        <v>0.38787644215499606</v>
      </c>
      <c r="AC31" s="12">
        <f t="shared" si="9"/>
        <v>0.95885250946316392</v>
      </c>
      <c r="AD31" s="14" t="b">
        <f t="shared" si="10"/>
        <v>0</v>
      </c>
      <c r="AE31" s="19">
        <f t="shared" si="11"/>
        <v>1</v>
      </c>
      <c r="AF31" s="20" t="b">
        <f t="shared" si="12"/>
        <v>0</v>
      </c>
      <c r="AG31" s="11" t="b">
        <f t="shared" si="13"/>
        <v>0</v>
      </c>
      <c r="AH31" s="11" t="b">
        <f t="shared" si="14"/>
        <v>0</v>
      </c>
    </row>
    <row r="32" spans="2:34" ht="15.75" x14ac:dyDescent="0.25">
      <c r="B32" s="15">
        <v>37315</v>
      </c>
      <c r="C32" s="11">
        <v>1106.73</v>
      </c>
      <c r="D32" s="11">
        <v>168.50800000000001</v>
      </c>
      <c r="E32" s="11">
        <f t="shared" si="0"/>
        <v>80.994862487375769</v>
      </c>
      <c r="G32" s="16">
        <f t="shared" si="15"/>
        <v>1</v>
      </c>
      <c r="H32" s="12">
        <f t="shared" si="16"/>
        <v>7.1712347431980832E-4</v>
      </c>
      <c r="I32" s="17">
        <f t="shared" si="1"/>
        <v>0.79366206273396145</v>
      </c>
      <c r="J32" s="12"/>
      <c r="K32" s="16">
        <f t="shared" si="2"/>
        <v>1</v>
      </c>
      <c r="L32" s="12">
        <f t="shared" si="17"/>
        <v>7.1535363506949664E-3</v>
      </c>
      <c r="M32" s="12">
        <f t="shared" si="3"/>
        <v>1.2054281033829075</v>
      </c>
      <c r="N32" s="12"/>
      <c r="O32" s="16">
        <f t="shared" si="18"/>
        <v>0.49688324280079632</v>
      </c>
      <c r="P32" s="12">
        <f t="shared" si="19"/>
        <v>4.30274084591885E-4</v>
      </c>
      <c r="Q32" s="12">
        <f t="shared" si="4"/>
        <v>0.47619723764037691</v>
      </c>
      <c r="R32" s="16">
        <f t="shared" si="20"/>
        <v>0.50311675719920379</v>
      </c>
      <c r="S32" s="12">
        <f t="shared" si="21"/>
        <v>2.8614145402779865E-3</v>
      </c>
      <c r="T32" s="12">
        <f t="shared" si="5"/>
        <v>0.48217124135316297</v>
      </c>
      <c r="U32" s="12">
        <f t="shared" si="22"/>
        <v>0.95836847899353983</v>
      </c>
      <c r="V32" s="12"/>
      <c r="W32" s="16">
        <f t="shared" si="23"/>
        <v>0.5885756715038698</v>
      </c>
      <c r="X32" s="12">
        <f t="shared" si="25"/>
        <v>5.0519913936309313E-4</v>
      </c>
      <c r="Y32" s="12">
        <f t="shared" si="6"/>
        <v>0.55911904350731612</v>
      </c>
      <c r="Z32" s="16">
        <f t="shared" si="24"/>
        <v>0.41142432849613014</v>
      </c>
      <c r="AA32" s="12">
        <f t="shared" si="26"/>
        <v>2.3193774084959073E-3</v>
      </c>
      <c r="AB32" s="12">
        <f t="shared" si="8"/>
        <v>0.39083364835082834</v>
      </c>
      <c r="AC32" s="12">
        <f t="shared" si="9"/>
        <v>0.94995269185814446</v>
      </c>
      <c r="AD32" s="14" t="b">
        <f t="shared" si="10"/>
        <v>0</v>
      </c>
      <c r="AE32" s="19">
        <f t="shared" si="11"/>
        <v>2</v>
      </c>
      <c r="AF32" s="20" t="b">
        <f t="shared" si="12"/>
        <v>0</v>
      </c>
      <c r="AG32" s="11" t="b">
        <f t="shared" si="13"/>
        <v>0</v>
      </c>
      <c r="AH32" s="11" t="b">
        <f t="shared" si="14"/>
        <v>0</v>
      </c>
    </row>
    <row r="33" spans="2:34" ht="15.75" x14ac:dyDescent="0.25">
      <c r="B33" s="15">
        <v>37344</v>
      </c>
      <c r="C33" s="11">
        <v>1147.3900000000001</v>
      </c>
      <c r="D33" s="11">
        <v>166.011</v>
      </c>
      <c r="E33" s="11">
        <f t="shared" si="0"/>
        <v>83.970521508760115</v>
      </c>
      <c r="G33" s="16">
        <f t="shared" si="15"/>
        <v>1</v>
      </c>
      <c r="H33" s="12">
        <f t="shared" si="16"/>
        <v>7.1712347431980832E-4</v>
      </c>
      <c r="I33" s="17">
        <f t="shared" si="1"/>
        <v>0.82282030319980493</v>
      </c>
      <c r="J33" s="12"/>
      <c r="K33" s="16">
        <f t="shared" si="2"/>
        <v>1</v>
      </c>
      <c r="L33" s="12">
        <f t="shared" si="17"/>
        <v>7.1535363506949664E-3</v>
      </c>
      <c r="M33" s="12">
        <f t="shared" si="3"/>
        <v>1.1875657231152221</v>
      </c>
      <c r="N33" s="12"/>
      <c r="O33" s="16">
        <f t="shared" si="18"/>
        <v>0.50963432267959519</v>
      </c>
      <c r="P33" s="12">
        <f t="shared" si="19"/>
        <v>4.30274084591885E-4</v>
      </c>
      <c r="Q33" s="12">
        <f t="shared" si="4"/>
        <v>0.49369218191988296</v>
      </c>
      <c r="R33" s="16">
        <f t="shared" si="20"/>
        <v>0.49036567732040481</v>
      </c>
      <c r="S33" s="12">
        <f t="shared" si="21"/>
        <v>2.8614145402779865E-3</v>
      </c>
      <c r="T33" s="12">
        <f t="shared" si="5"/>
        <v>0.47502628924608881</v>
      </c>
      <c r="U33" s="12">
        <f t="shared" si="22"/>
        <v>0.96871847116597176</v>
      </c>
      <c r="V33" s="12"/>
      <c r="W33" s="16">
        <f t="shared" si="23"/>
        <v>0.60086957205818359</v>
      </c>
      <c r="X33" s="12">
        <f t="shared" si="25"/>
        <v>5.0519913936309313E-4</v>
      </c>
      <c r="Y33" s="12">
        <f t="shared" si="6"/>
        <v>0.57966044051381949</v>
      </c>
      <c r="Z33" s="16">
        <f t="shared" si="24"/>
        <v>0.39913042794181641</v>
      </c>
      <c r="AA33" s="12">
        <f t="shared" si="26"/>
        <v>2.3193774084959073E-3</v>
      </c>
      <c r="AB33" s="12">
        <f t="shared" si="8"/>
        <v>0.38504216296181404</v>
      </c>
      <c r="AC33" s="12">
        <f t="shared" si="9"/>
        <v>0.96470260347563352</v>
      </c>
      <c r="AD33" s="14" t="b">
        <f t="shared" si="10"/>
        <v>1</v>
      </c>
      <c r="AE33" s="19">
        <f t="shared" si="11"/>
        <v>3</v>
      </c>
      <c r="AF33" s="20" t="b">
        <f t="shared" si="12"/>
        <v>1</v>
      </c>
      <c r="AG33" s="11" t="b">
        <f t="shared" si="13"/>
        <v>0</v>
      </c>
      <c r="AH33" s="11" t="b">
        <f t="shared" si="14"/>
        <v>0</v>
      </c>
    </row>
    <row r="34" spans="2:34" ht="15.75" x14ac:dyDescent="0.25">
      <c r="B34" s="15">
        <v>37376</v>
      </c>
      <c r="C34" s="11">
        <v>1076.92</v>
      </c>
      <c r="D34" s="11">
        <v>168.892</v>
      </c>
      <c r="E34" s="11">
        <f t="shared" si="0"/>
        <v>78.813249220591032</v>
      </c>
      <c r="G34" s="16">
        <f t="shared" si="15"/>
        <v>1</v>
      </c>
      <c r="H34" s="12">
        <f t="shared" si="16"/>
        <v>7.1712347431980832E-4</v>
      </c>
      <c r="I34" s="17">
        <f t="shared" si="1"/>
        <v>0.77228461196448805</v>
      </c>
      <c r="J34" s="12"/>
      <c r="K34" s="16">
        <f t="shared" si="2"/>
        <v>1</v>
      </c>
      <c r="L34" s="12">
        <f t="shared" si="17"/>
        <v>7.1535363506949664E-3</v>
      </c>
      <c r="M34" s="12">
        <f t="shared" si="3"/>
        <v>1.2081750613415743</v>
      </c>
      <c r="N34" s="12"/>
      <c r="O34" s="16">
        <f t="shared" si="18"/>
        <v>0.48948954158108948</v>
      </c>
      <c r="P34" s="12">
        <f t="shared" si="19"/>
        <v>4.30274084591885E-4</v>
      </c>
      <c r="Q34" s="12">
        <f t="shared" si="4"/>
        <v>0.46337076717869286</v>
      </c>
      <c r="R34" s="16">
        <f t="shared" si="20"/>
        <v>0.51051045841891052</v>
      </c>
      <c r="S34" s="12">
        <f t="shared" si="21"/>
        <v>2.8614145402779865E-3</v>
      </c>
      <c r="T34" s="12">
        <f t="shared" si="5"/>
        <v>0.48327002453662971</v>
      </c>
      <c r="U34" s="12">
        <f t="shared" si="22"/>
        <v>0.94664079171532256</v>
      </c>
      <c r="V34" s="12"/>
      <c r="W34" s="16">
        <f t="shared" si="23"/>
        <v>0.58051187006242277</v>
      </c>
      <c r="X34" s="12">
        <f t="shared" si="25"/>
        <v>5.0446802053824764E-4</v>
      </c>
      <c r="Y34" s="12">
        <f t="shared" si="6"/>
        <v>0.54327170067804964</v>
      </c>
      <c r="Z34" s="16">
        <f t="shared" si="24"/>
        <v>0.41948812993757717</v>
      </c>
      <c r="AA34" s="12">
        <f t="shared" si="26"/>
        <v>2.3244305581573113E-3</v>
      </c>
      <c r="AB34" s="12">
        <f t="shared" si="8"/>
        <v>0.39257772582830464</v>
      </c>
      <c r="AC34" s="12">
        <f t="shared" si="9"/>
        <v>0.93584942650635428</v>
      </c>
      <c r="AD34" s="14" t="b">
        <f t="shared" si="10"/>
        <v>0</v>
      </c>
      <c r="AE34" s="19">
        <f t="shared" si="11"/>
        <v>4</v>
      </c>
      <c r="AF34" s="20" t="b">
        <f t="shared" si="12"/>
        <v>0</v>
      </c>
      <c r="AG34" s="11" t="b">
        <f t="shared" si="13"/>
        <v>1</v>
      </c>
      <c r="AH34" s="11" t="b">
        <f t="shared" si="14"/>
        <v>0</v>
      </c>
    </row>
    <row r="35" spans="2:34" ht="15.75" x14ac:dyDescent="0.25">
      <c r="B35" s="15">
        <v>37407</v>
      </c>
      <c r="C35" s="11">
        <v>1067.1400000000001</v>
      </c>
      <c r="D35" s="11">
        <v>170.11799999999999</v>
      </c>
      <c r="E35" s="11">
        <f t="shared" si="0"/>
        <v>78.097510282343634</v>
      </c>
      <c r="G35" s="16">
        <f t="shared" si="15"/>
        <v>1</v>
      </c>
      <c r="H35" s="12">
        <f t="shared" si="16"/>
        <v>7.1712347431980832E-4</v>
      </c>
      <c r="I35" s="17">
        <f t="shared" si="1"/>
        <v>0.76527114438564037</v>
      </c>
      <c r="J35" s="12"/>
      <c r="K35" s="16">
        <f t="shared" si="2"/>
        <v>1</v>
      </c>
      <c r="L35" s="12">
        <f t="shared" si="17"/>
        <v>7.1535363506949664E-3</v>
      </c>
      <c r="M35" s="12">
        <f t="shared" si="3"/>
        <v>1.2169452969075263</v>
      </c>
      <c r="N35" s="12"/>
      <c r="O35" s="16">
        <f t="shared" si="18"/>
        <v>0.48540319226417528</v>
      </c>
      <c r="P35" s="12">
        <f t="shared" si="19"/>
        <v>4.30274084591885E-4</v>
      </c>
      <c r="Q35" s="12">
        <f t="shared" si="4"/>
        <v>0.45916268663138421</v>
      </c>
      <c r="R35" s="16">
        <f t="shared" si="20"/>
        <v>0.51459680773582461</v>
      </c>
      <c r="S35" s="12">
        <f t="shared" si="21"/>
        <v>2.8614145402779865E-3</v>
      </c>
      <c r="T35" s="12">
        <f t="shared" si="5"/>
        <v>0.48677811876301047</v>
      </c>
      <c r="U35" s="12">
        <f t="shared" si="22"/>
        <v>0.94594080539439473</v>
      </c>
      <c r="V35" s="12"/>
      <c r="W35" s="16">
        <f t="shared" si="23"/>
        <v>0.57652377852502557</v>
      </c>
      <c r="X35" s="12">
        <f t="shared" si="25"/>
        <v>5.0446802053824764E-4</v>
      </c>
      <c r="Y35" s="12">
        <f t="shared" si="6"/>
        <v>0.53833800343718563</v>
      </c>
      <c r="Z35" s="16">
        <f t="shared" si="24"/>
        <v>0.42347622147497449</v>
      </c>
      <c r="AA35" s="12">
        <f t="shared" si="26"/>
        <v>2.3244305581573113E-3</v>
      </c>
      <c r="AB35" s="12">
        <f t="shared" si="8"/>
        <v>0.3954274776926055</v>
      </c>
      <c r="AC35" s="12">
        <f t="shared" si="9"/>
        <v>0.93376548112979108</v>
      </c>
      <c r="AD35" s="14" t="b">
        <f t="shared" si="10"/>
        <v>0</v>
      </c>
      <c r="AE35" s="19">
        <f t="shared" si="11"/>
        <v>5</v>
      </c>
      <c r="AF35" s="20" t="b">
        <f t="shared" si="12"/>
        <v>0</v>
      </c>
      <c r="AG35" s="11" t="b">
        <f t="shared" si="13"/>
        <v>0</v>
      </c>
      <c r="AH35" s="11" t="b">
        <f t="shared" si="14"/>
        <v>0</v>
      </c>
    </row>
    <row r="36" spans="2:34" ht="15.75" x14ac:dyDescent="0.25">
      <c r="B36" s="15">
        <v>37435</v>
      </c>
      <c r="C36" s="11">
        <v>989.81</v>
      </c>
      <c r="D36" s="11">
        <v>172.214</v>
      </c>
      <c r="E36" s="11">
        <f t="shared" si="0"/>
        <v>72.438196162234149</v>
      </c>
      <c r="G36" s="16">
        <f t="shared" si="15"/>
        <v>1</v>
      </c>
      <c r="H36" s="12">
        <f t="shared" si="16"/>
        <v>7.1712347431980832E-4</v>
      </c>
      <c r="I36" s="17">
        <f t="shared" si="1"/>
        <v>0.70981598611648944</v>
      </c>
      <c r="J36" s="12"/>
      <c r="K36" s="16">
        <f t="shared" si="2"/>
        <v>1</v>
      </c>
      <c r="L36" s="12">
        <f t="shared" si="17"/>
        <v>7.1535363506949664E-3</v>
      </c>
      <c r="M36" s="12">
        <f t="shared" si="3"/>
        <v>1.231939109098583</v>
      </c>
      <c r="N36" s="12"/>
      <c r="O36" s="16">
        <f t="shared" si="18"/>
        <v>0.46359606884056193</v>
      </c>
      <c r="P36" s="12">
        <f t="shared" si="19"/>
        <v>4.30274084591885E-4</v>
      </c>
      <c r="Q36" s="12">
        <f t="shared" si="4"/>
        <v>0.42588959166989365</v>
      </c>
      <c r="R36" s="16">
        <f t="shared" si="20"/>
        <v>0.53640393115943819</v>
      </c>
      <c r="S36" s="12">
        <f t="shared" si="21"/>
        <v>2.8614145402779865E-3</v>
      </c>
      <c r="T36" s="12">
        <f t="shared" si="5"/>
        <v>0.49277564363943316</v>
      </c>
      <c r="U36" s="12">
        <f t="shared" si="22"/>
        <v>0.91866523530932676</v>
      </c>
      <c r="V36" s="12"/>
      <c r="W36" s="16">
        <f t="shared" si="23"/>
        <v>0.55503837143486945</v>
      </c>
      <c r="X36" s="12">
        <f t="shared" si="25"/>
        <v>5.0446802053824764E-4</v>
      </c>
      <c r="Y36" s="12">
        <f t="shared" si="6"/>
        <v>0.49932749140896288</v>
      </c>
      <c r="Z36" s="16">
        <f t="shared" si="24"/>
        <v>0.44496162856513055</v>
      </c>
      <c r="AA36" s="12">
        <f t="shared" si="26"/>
        <v>2.3244305581573113E-3</v>
      </c>
      <c r="AB36" s="12">
        <f t="shared" si="8"/>
        <v>0.40029948414250321</v>
      </c>
      <c r="AC36" s="12">
        <f t="shared" si="9"/>
        <v>0.89962697555146609</v>
      </c>
      <c r="AD36" s="14" t="b">
        <f t="shared" si="10"/>
        <v>1</v>
      </c>
      <c r="AE36" s="19">
        <f t="shared" si="11"/>
        <v>6</v>
      </c>
      <c r="AF36" s="20" t="b">
        <f t="shared" si="12"/>
        <v>1</v>
      </c>
      <c r="AG36" s="11" t="b">
        <f t="shared" si="13"/>
        <v>0</v>
      </c>
      <c r="AH36" s="11" t="b">
        <f t="shared" si="14"/>
        <v>1</v>
      </c>
    </row>
    <row r="37" spans="2:34" ht="15.75" x14ac:dyDescent="0.25">
      <c r="B37" s="15">
        <v>37468</v>
      </c>
      <c r="C37" s="11">
        <v>911.62</v>
      </c>
      <c r="D37" s="11">
        <v>175.59299999999999</v>
      </c>
      <c r="E37" s="11">
        <f t="shared" si="0"/>
        <v>66.715943853280834</v>
      </c>
      <c r="G37" s="16">
        <f t="shared" si="15"/>
        <v>1</v>
      </c>
      <c r="H37" s="12">
        <f t="shared" si="16"/>
        <v>7.1712347431980832E-4</v>
      </c>
      <c r="I37" s="17">
        <f t="shared" si="1"/>
        <v>0.65374410165942365</v>
      </c>
      <c r="J37" s="12"/>
      <c r="K37" s="16">
        <f t="shared" si="2"/>
        <v>1</v>
      </c>
      <c r="L37" s="12">
        <f t="shared" si="17"/>
        <v>7.1535363506949664E-3</v>
      </c>
      <c r="M37" s="12">
        <f t="shared" si="3"/>
        <v>1.2561109084275812</v>
      </c>
      <c r="N37" s="12"/>
      <c r="O37" s="16">
        <f t="shared" si="18"/>
        <v>0.43841565187986437</v>
      </c>
      <c r="P37" s="12">
        <f t="shared" si="19"/>
        <v>4.30274084591885E-4</v>
      </c>
      <c r="Q37" s="12">
        <f t="shared" si="4"/>
        <v>0.39224646099565419</v>
      </c>
      <c r="R37" s="16">
        <f t="shared" si="20"/>
        <v>0.56158434812013558</v>
      </c>
      <c r="S37" s="12">
        <f t="shared" si="21"/>
        <v>2.8614145402779865E-3</v>
      </c>
      <c r="T37" s="12">
        <f t="shared" si="5"/>
        <v>0.50244436337103249</v>
      </c>
      <c r="U37" s="12">
        <f t="shared" si="22"/>
        <v>0.89469082436668668</v>
      </c>
      <c r="V37" s="12"/>
      <c r="W37" s="16">
        <f t="shared" si="23"/>
        <v>0.57535761320081347</v>
      </c>
      <c r="X37" s="12">
        <f t="shared" si="25"/>
        <v>5.4533312992481359E-4</v>
      </c>
      <c r="Y37" s="12">
        <f t="shared" si="6"/>
        <v>0.49713658790205856</v>
      </c>
      <c r="Z37" s="16">
        <f t="shared" si="24"/>
        <v>0.42464238679918659</v>
      </c>
      <c r="AA37" s="12">
        <f t="shared" si="26"/>
        <v>2.0895559607266917E-3</v>
      </c>
      <c r="AB37" s="12">
        <f t="shared" si="8"/>
        <v>0.36691139981188192</v>
      </c>
      <c r="AC37" s="12">
        <f t="shared" si="9"/>
        <v>0.86404798771394042</v>
      </c>
      <c r="AD37" s="14" t="b">
        <f t="shared" si="10"/>
        <v>0</v>
      </c>
      <c r="AE37" s="19">
        <f t="shared" si="11"/>
        <v>7</v>
      </c>
      <c r="AF37" s="20" t="b">
        <f t="shared" si="12"/>
        <v>0</v>
      </c>
      <c r="AG37" s="11" t="b">
        <f t="shared" si="13"/>
        <v>0</v>
      </c>
      <c r="AH37" s="11" t="b">
        <f t="shared" si="14"/>
        <v>0</v>
      </c>
    </row>
    <row r="38" spans="2:34" ht="15.75" x14ac:dyDescent="0.25">
      <c r="B38" s="15">
        <v>37498</v>
      </c>
      <c r="C38" s="11">
        <v>916.07</v>
      </c>
      <c r="D38" s="11">
        <v>177.50899999999999</v>
      </c>
      <c r="E38" s="11">
        <f t="shared" si="0"/>
        <v>67.041612388577448</v>
      </c>
      <c r="G38" s="16">
        <f t="shared" si="15"/>
        <v>1</v>
      </c>
      <c r="H38" s="12">
        <f t="shared" si="16"/>
        <v>7.1712347431980832E-4</v>
      </c>
      <c r="I38" s="17">
        <f t="shared" si="1"/>
        <v>0.65693530112014686</v>
      </c>
      <c r="J38" s="12"/>
      <c r="K38" s="16">
        <f t="shared" si="2"/>
        <v>1</v>
      </c>
      <c r="L38" s="12">
        <f t="shared" si="17"/>
        <v>7.1535363506949664E-3</v>
      </c>
      <c r="M38" s="12">
        <f t="shared" si="3"/>
        <v>1.2698170840755127</v>
      </c>
      <c r="N38" s="12"/>
      <c r="O38" s="16">
        <f t="shared" si="18"/>
        <v>0.43694315235631009</v>
      </c>
      <c r="P38" s="12">
        <f t="shared" si="19"/>
        <v>4.30274084591885E-4</v>
      </c>
      <c r="Q38" s="12">
        <f t="shared" si="4"/>
        <v>0.39416118067208811</v>
      </c>
      <c r="R38" s="16">
        <f t="shared" si="20"/>
        <v>0.56305684764369002</v>
      </c>
      <c r="S38" s="12">
        <f t="shared" si="21"/>
        <v>2.8614145402779865E-3</v>
      </c>
      <c r="T38" s="12">
        <f t="shared" si="5"/>
        <v>0.50792683363020508</v>
      </c>
      <c r="U38" s="12">
        <f t="shared" si="22"/>
        <v>0.90208801430229313</v>
      </c>
      <c r="V38" s="12"/>
      <c r="W38" s="16">
        <f t="shared" si="23"/>
        <v>0.5738951964189396</v>
      </c>
      <c r="X38" s="12">
        <f t="shared" si="25"/>
        <v>5.4533312992481359E-4</v>
      </c>
      <c r="Y38" s="12">
        <f t="shared" si="6"/>
        <v>0.49956332033022399</v>
      </c>
      <c r="Z38" s="16">
        <f t="shared" si="24"/>
        <v>0.4261048035810604</v>
      </c>
      <c r="AA38" s="12">
        <f t="shared" si="26"/>
        <v>2.0895559607266917E-3</v>
      </c>
      <c r="AB38" s="12">
        <f t="shared" si="8"/>
        <v>0.37091498903263426</v>
      </c>
      <c r="AC38" s="12">
        <f t="shared" si="9"/>
        <v>0.8704783093628583</v>
      </c>
      <c r="AD38" s="14" t="b">
        <f t="shared" si="10"/>
        <v>0</v>
      </c>
      <c r="AE38" s="19">
        <f t="shared" si="11"/>
        <v>8</v>
      </c>
      <c r="AF38" s="20" t="b">
        <f t="shared" si="12"/>
        <v>0</v>
      </c>
      <c r="AG38" s="11" t="b">
        <f t="shared" si="13"/>
        <v>1</v>
      </c>
      <c r="AH38" s="11" t="b">
        <f t="shared" si="14"/>
        <v>0</v>
      </c>
    </row>
    <row r="39" spans="2:34" ht="15.75" x14ac:dyDescent="0.25">
      <c r="B39" s="15">
        <v>37529</v>
      </c>
      <c r="C39" s="11">
        <v>815.28</v>
      </c>
      <c r="D39" s="11">
        <v>181.08199999999999</v>
      </c>
      <c r="E39" s="11">
        <f t="shared" si="0"/>
        <v>59.665403023960415</v>
      </c>
      <c r="G39" s="16">
        <f t="shared" si="15"/>
        <v>1</v>
      </c>
      <c r="H39" s="12">
        <f t="shared" si="16"/>
        <v>7.1712347431980832E-4</v>
      </c>
      <c r="I39" s="17">
        <f t="shared" si="1"/>
        <v>0.58465642614345326</v>
      </c>
      <c r="J39" s="12"/>
      <c r="K39" s="16">
        <f t="shared" si="2"/>
        <v>1</v>
      </c>
      <c r="L39" s="12">
        <f t="shared" si="17"/>
        <v>7.1535363506949664E-3</v>
      </c>
      <c r="M39" s="12">
        <f t="shared" si="3"/>
        <v>1.2953766694565458</v>
      </c>
      <c r="N39" s="12"/>
      <c r="O39" s="16">
        <f t="shared" si="18"/>
        <v>0.40370109507769025</v>
      </c>
      <c r="P39" s="12">
        <f t="shared" si="19"/>
        <v>4.30274084591885E-4</v>
      </c>
      <c r="Q39" s="12">
        <f t="shared" si="4"/>
        <v>0.35079385568607202</v>
      </c>
      <c r="R39" s="16">
        <f t="shared" si="20"/>
        <v>0.59629890492230975</v>
      </c>
      <c r="S39" s="12">
        <f t="shared" si="21"/>
        <v>2.8614145402779865E-3</v>
      </c>
      <c r="T39" s="12">
        <f t="shared" si="5"/>
        <v>0.51815066778261831</v>
      </c>
      <c r="U39" s="12">
        <f t="shared" si="22"/>
        <v>0.86894452346869033</v>
      </c>
      <c r="V39" s="12"/>
      <c r="W39" s="16">
        <f t="shared" si="23"/>
        <v>0.54023075182644209</v>
      </c>
      <c r="X39" s="12">
        <f t="shared" si="25"/>
        <v>5.4533312992481359E-4</v>
      </c>
      <c r="Y39" s="12">
        <f t="shared" si="6"/>
        <v>0.44459919416510202</v>
      </c>
      <c r="Z39" s="16">
        <f t="shared" si="24"/>
        <v>0.4597692481735578</v>
      </c>
      <c r="AA39" s="12">
        <f t="shared" si="26"/>
        <v>2.0895559607266917E-3</v>
      </c>
      <c r="AB39" s="12">
        <f t="shared" si="8"/>
        <v>0.37838097248031077</v>
      </c>
      <c r="AC39" s="12">
        <f t="shared" si="9"/>
        <v>0.82298016664541285</v>
      </c>
      <c r="AD39" s="14" t="b">
        <f t="shared" si="10"/>
        <v>1</v>
      </c>
      <c r="AE39" s="19">
        <f t="shared" si="11"/>
        <v>9</v>
      </c>
      <c r="AF39" s="20" t="b">
        <f t="shared" si="12"/>
        <v>1</v>
      </c>
      <c r="AG39" s="11" t="b">
        <f t="shared" si="13"/>
        <v>0</v>
      </c>
      <c r="AH39" s="11" t="b">
        <f t="shared" si="14"/>
        <v>0</v>
      </c>
    </row>
    <row r="40" spans="2:34" ht="15.75" x14ac:dyDescent="0.25">
      <c r="B40" s="15">
        <v>37560</v>
      </c>
      <c r="C40" s="11">
        <v>885.76</v>
      </c>
      <c r="D40" s="11">
        <v>180.70400000000001</v>
      </c>
      <c r="E40" s="11">
        <f t="shared" si="0"/>
        <v>64.823407151534667</v>
      </c>
      <c r="G40" s="16">
        <f t="shared" si="15"/>
        <v>1</v>
      </c>
      <c r="H40" s="12">
        <f t="shared" si="16"/>
        <v>7.1712347431980832E-4</v>
      </c>
      <c r="I40" s="17">
        <f t="shared" si="1"/>
        <v>0.63519928861351338</v>
      </c>
      <c r="J40" s="12"/>
      <c r="K40" s="16">
        <f t="shared" si="2"/>
        <v>1</v>
      </c>
      <c r="L40" s="12">
        <f t="shared" si="17"/>
        <v>7.1535363506949664E-3</v>
      </c>
      <c r="M40" s="12">
        <f t="shared" si="3"/>
        <v>1.2926726327159832</v>
      </c>
      <c r="N40" s="12"/>
      <c r="O40" s="16">
        <f t="shared" si="18"/>
        <v>0.42432019514364011</v>
      </c>
      <c r="P40" s="12">
        <f t="shared" si="19"/>
        <v>4.30274084591885E-4</v>
      </c>
      <c r="Q40" s="12">
        <f t="shared" si="4"/>
        <v>0.38111957316810807</v>
      </c>
      <c r="R40" s="16">
        <f t="shared" si="20"/>
        <v>0.57567980485635983</v>
      </c>
      <c r="S40" s="12">
        <f t="shared" si="21"/>
        <v>2.8614145402779865E-3</v>
      </c>
      <c r="T40" s="12">
        <f t="shared" si="5"/>
        <v>0.51706905308639328</v>
      </c>
      <c r="U40" s="12">
        <f t="shared" si="22"/>
        <v>0.89818862625450135</v>
      </c>
      <c r="V40" s="12"/>
      <c r="W40" s="16">
        <f t="shared" si="23"/>
        <v>0.62021694892570378</v>
      </c>
      <c r="X40" s="12">
        <f t="shared" si="25"/>
        <v>6.0566688743406898E-4</v>
      </c>
      <c r="Y40" s="12">
        <f t="shared" si="6"/>
        <v>0.53647550221360096</v>
      </c>
      <c r="Z40" s="16">
        <f t="shared" si="24"/>
        <v>0.37978305107429616</v>
      </c>
      <c r="AA40" s="12">
        <f t="shared" si="26"/>
        <v>1.8179171130104877E-3</v>
      </c>
      <c r="AB40" s="12">
        <f t="shared" si="8"/>
        <v>0.32850489398944721</v>
      </c>
      <c r="AC40" s="12">
        <f t="shared" si="9"/>
        <v>0.86498039620304823</v>
      </c>
      <c r="AD40" s="14" t="b">
        <f t="shared" si="10"/>
        <v>0</v>
      </c>
      <c r="AE40" s="19">
        <f t="shared" si="11"/>
        <v>10</v>
      </c>
      <c r="AF40" s="20" t="b">
        <f t="shared" si="12"/>
        <v>0</v>
      </c>
      <c r="AG40" s="11" t="b">
        <f t="shared" si="13"/>
        <v>0</v>
      </c>
      <c r="AH40" s="11" t="b">
        <f t="shared" si="14"/>
        <v>0</v>
      </c>
    </row>
    <row r="41" spans="2:34" ht="15.75" x14ac:dyDescent="0.25">
      <c r="B41" s="15">
        <v>37589</v>
      </c>
      <c r="C41" s="11">
        <v>936.31</v>
      </c>
      <c r="D41" s="11">
        <v>178.83600000000001</v>
      </c>
      <c r="E41" s="11">
        <f t="shared" si="0"/>
        <v>68.522855344623167</v>
      </c>
      <c r="G41" s="16">
        <f t="shared" si="15"/>
        <v>1</v>
      </c>
      <c r="H41" s="12">
        <f t="shared" si="16"/>
        <v>7.1712347431980832E-4</v>
      </c>
      <c r="I41" s="17">
        <f t="shared" si="1"/>
        <v>0.67144988024037966</v>
      </c>
      <c r="J41" s="12"/>
      <c r="K41" s="16">
        <f t="shared" si="2"/>
        <v>1</v>
      </c>
      <c r="L41" s="12">
        <f t="shared" si="17"/>
        <v>7.1535363506949664E-3</v>
      </c>
      <c r="M41" s="12">
        <f t="shared" si="3"/>
        <v>1.2793098268128851</v>
      </c>
      <c r="N41" s="12"/>
      <c r="O41" s="16">
        <f t="shared" si="18"/>
        <v>0.44049052400401467</v>
      </c>
      <c r="P41" s="12">
        <f t="shared" si="19"/>
        <v>4.30274084591885E-4</v>
      </c>
      <c r="Q41" s="12">
        <f t="shared" si="4"/>
        <v>0.40286992814422784</v>
      </c>
      <c r="R41" s="16">
        <f t="shared" si="20"/>
        <v>0.55950947599598533</v>
      </c>
      <c r="S41" s="12">
        <f t="shared" si="21"/>
        <v>2.8614145402779865E-3</v>
      </c>
      <c r="T41" s="12">
        <f t="shared" si="5"/>
        <v>0.51172393072515399</v>
      </c>
      <c r="U41" s="12">
        <f t="shared" si="22"/>
        <v>0.91459385886938183</v>
      </c>
      <c r="V41" s="12"/>
      <c r="W41" s="16">
        <f t="shared" si="23"/>
        <v>0.63561010453507916</v>
      </c>
      <c r="X41" s="12">
        <f t="shared" si="25"/>
        <v>6.0566688743406898E-4</v>
      </c>
      <c r="Y41" s="12">
        <f t="shared" si="6"/>
        <v>0.56709196337339307</v>
      </c>
      <c r="Z41" s="16">
        <f t="shared" si="24"/>
        <v>0.3643898954649209</v>
      </c>
      <c r="AA41" s="12">
        <f t="shared" si="26"/>
        <v>1.8179171130104877E-3</v>
      </c>
      <c r="AB41" s="12">
        <f t="shared" si="8"/>
        <v>0.32510902482234361</v>
      </c>
      <c r="AC41" s="12">
        <f t="shared" si="9"/>
        <v>0.89220098819573668</v>
      </c>
      <c r="AD41" s="14" t="b">
        <f t="shared" si="10"/>
        <v>0</v>
      </c>
      <c r="AE41" s="19">
        <f t="shared" si="11"/>
        <v>11</v>
      </c>
      <c r="AF41" s="20" t="b">
        <f t="shared" si="12"/>
        <v>0</v>
      </c>
      <c r="AG41" s="11" t="b">
        <f t="shared" si="13"/>
        <v>0</v>
      </c>
      <c r="AH41" s="11" t="b">
        <f t="shared" si="14"/>
        <v>0</v>
      </c>
    </row>
    <row r="42" spans="2:34" ht="15.75" x14ac:dyDescent="0.25">
      <c r="B42" s="15">
        <v>37621</v>
      </c>
      <c r="C42" s="11">
        <v>879.82</v>
      </c>
      <c r="D42" s="11">
        <v>182.351</v>
      </c>
      <c r="E42" s="11">
        <f t="shared" si="0"/>
        <v>64.388694544869068</v>
      </c>
      <c r="G42" s="16">
        <f t="shared" si="15"/>
        <v>1</v>
      </c>
      <c r="H42" s="12">
        <f t="shared" si="16"/>
        <v>7.1712347431980832E-4</v>
      </c>
      <c r="I42" s="17">
        <f t="shared" si="1"/>
        <v>0.63093957517605381</v>
      </c>
      <c r="J42" s="12"/>
      <c r="K42" s="16">
        <f t="shared" si="2"/>
        <v>1</v>
      </c>
      <c r="L42" s="12">
        <f t="shared" si="17"/>
        <v>7.1535363506949664E-3</v>
      </c>
      <c r="M42" s="12">
        <f t="shared" si="3"/>
        <v>1.3044545070855778</v>
      </c>
      <c r="N42" s="12"/>
      <c r="O42" s="16">
        <f t="shared" si="18"/>
        <v>0.4204649492318227</v>
      </c>
      <c r="P42" s="12">
        <f t="shared" si="19"/>
        <v>4.30274084591885E-4</v>
      </c>
      <c r="Q42" s="12">
        <f t="shared" si="4"/>
        <v>0.37856374510563229</v>
      </c>
      <c r="R42" s="16">
        <f t="shared" si="20"/>
        <v>0.57953505076817724</v>
      </c>
      <c r="S42" s="12">
        <f t="shared" si="21"/>
        <v>2.8614145402779865E-3</v>
      </c>
      <c r="T42" s="12">
        <f t="shared" si="5"/>
        <v>0.52178180283423115</v>
      </c>
      <c r="U42" s="12">
        <f t="shared" si="22"/>
        <v>0.90034554793986343</v>
      </c>
      <c r="V42" s="12"/>
      <c r="W42" s="16">
        <f t="shared" si="23"/>
        <v>0.61648787142884032</v>
      </c>
      <c r="X42" s="12">
        <f t="shared" si="25"/>
        <v>6.0566688743406898E-4</v>
      </c>
      <c r="Y42" s="12">
        <f t="shared" si="6"/>
        <v>0.53287784090224255</v>
      </c>
      <c r="Z42" s="16">
        <f t="shared" si="24"/>
        <v>0.38351212857115957</v>
      </c>
      <c r="AA42" s="12">
        <f t="shared" si="26"/>
        <v>1.8179171130104877E-3</v>
      </c>
      <c r="AB42" s="12">
        <f t="shared" si="8"/>
        <v>0.33149900347457545</v>
      </c>
      <c r="AC42" s="12">
        <f t="shared" si="9"/>
        <v>0.86437684437681805</v>
      </c>
      <c r="AD42" s="14" t="b">
        <f t="shared" si="10"/>
        <v>1</v>
      </c>
      <c r="AE42" s="19">
        <f t="shared" si="11"/>
        <v>12</v>
      </c>
      <c r="AF42" s="20" t="b">
        <f t="shared" si="12"/>
        <v>1</v>
      </c>
      <c r="AG42" s="11" t="b">
        <f t="shared" si="13"/>
        <v>1</v>
      </c>
      <c r="AH42" s="11" t="b">
        <f t="shared" si="14"/>
        <v>1</v>
      </c>
    </row>
    <row r="43" spans="2:34" ht="15.75" x14ac:dyDescent="0.25">
      <c r="B43" s="15">
        <v>37652</v>
      </c>
      <c r="C43" s="11">
        <v>855.7</v>
      </c>
      <c r="D43" s="11">
        <v>181.84200000000001</v>
      </c>
      <c r="E43" s="11">
        <f t="shared" si="0"/>
        <v>62.623497899620908</v>
      </c>
      <c r="G43" s="16">
        <f t="shared" si="15"/>
        <v>1</v>
      </c>
      <c r="H43" s="12">
        <f t="shared" si="16"/>
        <v>7.1712347431980832E-4</v>
      </c>
      <c r="I43" s="17">
        <f t="shared" si="1"/>
        <v>0.61364255697546</v>
      </c>
      <c r="J43" s="12"/>
      <c r="K43" s="16">
        <f t="shared" si="2"/>
        <v>1</v>
      </c>
      <c r="L43" s="12">
        <f t="shared" si="17"/>
        <v>7.1535363506949664E-3</v>
      </c>
      <c r="M43" s="12">
        <f t="shared" si="3"/>
        <v>1.3008133570830742</v>
      </c>
      <c r="N43" s="12"/>
      <c r="O43" s="16">
        <f t="shared" si="18"/>
        <v>0.41438494869163828</v>
      </c>
      <c r="P43" s="12">
        <f t="shared" si="19"/>
        <v>4.30274084591885E-4</v>
      </c>
      <c r="Q43" s="12">
        <f t="shared" si="4"/>
        <v>0.368185534185276</v>
      </c>
      <c r="R43" s="16">
        <f t="shared" si="20"/>
        <v>0.58561505130836167</v>
      </c>
      <c r="S43" s="12">
        <f t="shared" si="21"/>
        <v>2.8614145402779865E-3</v>
      </c>
      <c r="T43" s="12">
        <f t="shared" si="5"/>
        <v>0.52032534283322962</v>
      </c>
      <c r="U43" s="12">
        <f t="shared" si="22"/>
        <v>0.88851087701850562</v>
      </c>
      <c r="V43" s="12"/>
      <c r="W43" s="16">
        <f t="shared" si="23"/>
        <v>0.59398472885258757</v>
      </c>
      <c r="X43" s="12">
        <f t="shared" si="25"/>
        <v>5.8946842152496045E-4</v>
      </c>
      <c r="Y43" s="12">
        <f t="shared" si="6"/>
        <v>0.50440812829890869</v>
      </c>
      <c r="Z43" s="16">
        <f t="shared" si="24"/>
        <v>0.40601527114741243</v>
      </c>
      <c r="AA43" s="12">
        <f t="shared" si="26"/>
        <v>1.896072616825393E-3</v>
      </c>
      <c r="AB43" s="12">
        <f t="shared" si="8"/>
        <v>0.34478563678876312</v>
      </c>
      <c r="AC43" s="12">
        <f t="shared" si="9"/>
        <v>0.84919376508767175</v>
      </c>
      <c r="AD43" s="14" t="b">
        <f t="shared" si="10"/>
        <v>0</v>
      </c>
      <c r="AE43" s="19">
        <f t="shared" si="11"/>
        <v>1</v>
      </c>
      <c r="AF43" s="20" t="b">
        <f t="shared" si="12"/>
        <v>0</v>
      </c>
      <c r="AG43" s="11" t="b">
        <f t="shared" si="13"/>
        <v>0</v>
      </c>
      <c r="AH43" s="11" t="b">
        <f t="shared" si="14"/>
        <v>0</v>
      </c>
    </row>
    <row r="44" spans="2:34" ht="15.75" x14ac:dyDescent="0.25">
      <c r="B44" s="15">
        <v>37680</v>
      </c>
      <c r="C44" s="11">
        <v>841.15</v>
      </c>
      <c r="D44" s="11">
        <v>184.00899999999999</v>
      </c>
      <c r="E44" s="11">
        <f t="shared" si="0"/>
        <v>61.558671565111744</v>
      </c>
      <c r="G44" s="16">
        <f t="shared" si="15"/>
        <v>1</v>
      </c>
      <c r="H44" s="12">
        <f t="shared" si="16"/>
        <v>7.1712347431980832E-4</v>
      </c>
      <c r="I44" s="17">
        <f t="shared" si="1"/>
        <v>0.60320841042410678</v>
      </c>
      <c r="J44" s="12"/>
      <c r="K44" s="16">
        <f t="shared" si="2"/>
        <v>1</v>
      </c>
      <c r="L44" s="12">
        <f t="shared" si="17"/>
        <v>7.1535363506949664E-3</v>
      </c>
      <c r="M44" s="12">
        <f t="shared" si="3"/>
        <v>1.3163150703550299</v>
      </c>
      <c r="N44" s="12"/>
      <c r="O44" s="16">
        <f t="shared" si="18"/>
        <v>0.40736632177559062</v>
      </c>
      <c r="P44" s="12">
        <f t="shared" si="19"/>
        <v>4.30274084591885E-4</v>
      </c>
      <c r="Q44" s="12">
        <f t="shared" si="4"/>
        <v>0.36192504625446409</v>
      </c>
      <c r="R44" s="16">
        <f t="shared" si="20"/>
        <v>0.59263367822440938</v>
      </c>
      <c r="S44" s="12">
        <f t="shared" si="21"/>
        <v>2.8614145402779865E-3</v>
      </c>
      <c r="T44" s="12">
        <f t="shared" si="5"/>
        <v>0.52652602814201199</v>
      </c>
      <c r="U44" s="12">
        <f t="shared" si="22"/>
        <v>0.88845107439647608</v>
      </c>
      <c r="V44" s="12"/>
      <c r="W44" s="16">
        <f t="shared" si="23"/>
        <v>0.58697315658197402</v>
      </c>
      <c r="X44" s="12">
        <f t="shared" si="25"/>
        <v>5.8946842152496045E-4</v>
      </c>
      <c r="Y44" s="12">
        <f t="shared" si="6"/>
        <v>0.49583136276572048</v>
      </c>
      <c r="Z44" s="16">
        <f t="shared" si="24"/>
        <v>0.41302684341802592</v>
      </c>
      <c r="AA44" s="12">
        <f t="shared" si="26"/>
        <v>1.896072616825393E-3</v>
      </c>
      <c r="AB44" s="12">
        <f t="shared" si="8"/>
        <v>0.34889442614942373</v>
      </c>
      <c r="AC44" s="12">
        <f t="shared" si="9"/>
        <v>0.84472578891514427</v>
      </c>
      <c r="AD44" s="14" t="b">
        <f t="shared" si="10"/>
        <v>0</v>
      </c>
      <c r="AE44" s="19">
        <f t="shared" si="11"/>
        <v>2</v>
      </c>
      <c r="AF44" s="20" t="b">
        <f t="shared" si="12"/>
        <v>0</v>
      </c>
      <c r="AG44" s="11" t="b">
        <f t="shared" si="13"/>
        <v>0</v>
      </c>
      <c r="AH44" s="11" t="b">
        <f t="shared" si="14"/>
        <v>0</v>
      </c>
    </row>
    <row r="45" spans="2:34" ht="15.75" x14ac:dyDescent="0.25">
      <c r="B45" s="15">
        <v>37711</v>
      </c>
      <c r="C45" s="11">
        <v>848.18</v>
      </c>
      <c r="D45" s="11">
        <v>184.077</v>
      </c>
      <c r="E45" s="11">
        <f t="shared" si="0"/>
        <v>62.073154666939878</v>
      </c>
      <c r="G45" s="16">
        <f t="shared" si="15"/>
        <v>1</v>
      </c>
      <c r="H45" s="12">
        <f t="shared" si="16"/>
        <v>7.1712347431980832E-4</v>
      </c>
      <c r="I45" s="17">
        <f t="shared" si="1"/>
        <v>0.60824978844857502</v>
      </c>
      <c r="J45" s="12"/>
      <c r="K45" s="16">
        <f t="shared" si="2"/>
        <v>1</v>
      </c>
      <c r="L45" s="12">
        <f t="shared" si="17"/>
        <v>7.1535363506949664E-3</v>
      </c>
      <c r="M45" s="12">
        <f t="shared" si="3"/>
        <v>1.3168015108268774</v>
      </c>
      <c r="N45" s="12"/>
      <c r="O45" s="16">
        <f t="shared" si="18"/>
        <v>0.40928782809243153</v>
      </c>
      <c r="P45" s="12">
        <f t="shared" si="19"/>
        <v>4.30274084591885E-4</v>
      </c>
      <c r="Q45" s="12">
        <f t="shared" si="4"/>
        <v>0.364949873069145</v>
      </c>
      <c r="R45" s="16">
        <f t="shared" si="20"/>
        <v>0.59071217190756842</v>
      </c>
      <c r="S45" s="12">
        <f t="shared" si="21"/>
        <v>2.8614145402779865E-3</v>
      </c>
      <c r="T45" s="12">
        <f t="shared" si="5"/>
        <v>0.52672060433075096</v>
      </c>
      <c r="U45" s="12">
        <f t="shared" si="22"/>
        <v>0.89167047739989602</v>
      </c>
      <c r="V45" s="12"/>
      <c r="W45" s="16">
        <f t="shared" si="23"/>
        <v>0.58890000030282941</v>
      </c>
      <c r="X45" s="12">
        <f t="shared" si="25"/>
        <v>5.8946842152496045E-4</v>
      </c>
      <c r="Y45" s="12">
        <f t="shared" si="6"/>
        <v>0.49997532576904091</v>
      </c>
      <c r="Z45" s="16">
        <f t="shared" si="24"/>
        <v>0.41109999969717054</v>
      </c>
      <c r="AA45" s="12">
        <f t="shared" si="26"/>
        <v>1.896072616825393E-3</v>
      </c>
      <c r="AB45" s="12">
        <f t="shared" si="8"/>
        <v>0.34902335908736787</v>
      </c>
      <c r="AC45" s="12">
        <f t="shared" si="9"/>
        <v>0.84899868485640884</v>
      </c>
      <c r="AD45" s="14" t="b">
        <f t="shared" si="10"/>
        <v>1</v>
      </c>
      <c r="AE45" s="19">
        <f t="shared" si="11"/>
        <v>3</v>
      </c>
      <c r="AF45" s="20" t="b">
        <f t="shared" si="12"/>
        <v>1</v>
      </c>
      <c r="AG45" s="11" t="b">
        <f t="shared" si="13"/>
        <v>0</v>
      </c>
      <c r="AH45" s="11" t="b">
        <f t="shared" si="14"/>
        <v>0</v>
      </c>
    </row>
    <row r="46" spans="2:34" ht="15.75" x14ac:dyDescent="0.25">
      <c r="B46" s="15">
        <v>37741</v>
      </c>
      <c r="C46" s="11">
        <v>916.92</v>
      </c>
      <c r="D46" s="11">
        <v>184.452</v>
      </c>
      <c r="E46" s="11">
        <f t="shared" si="0"/>
        <v>67.103818738016116</v>
      </c>
      <c r="G46" s="16">
        <f t="shared" si="15"/>
        <v>1</v>
      </c>
      <c r="H46" s="12">
        <f t="shared" si="16"/>
        <v>7.1712347431980832E-4</v>
      </c>
      <c r="I46" s="17">
        <f t="shared" si="1"/>
        <v>0.65754485607331858</v>
      </c>
      <c r="J46" s="12"/>
      <c r="K46" s="16">
        <f t="shared" si="2"/>
        <v>1</v>
      </c>
      <c r="L46" s="12">
        <f t="shared" si="17"/>
        <v>7.1535363506949664E-3</v>
      </c>
      <c r="M46" s="12">
        <f t="shared" si="3"/>
        <v>1.3194840869583879</v>
      </c>
      <c r="N46" s="12"/>
      <c r="O46" s="16">
        <f t="shared" si="18"/>
        <v>0.42775466112806565</v>
      </c>
      <c r="P46" s="12">
        <f t="shared" si="19"/>
        <v>4.30274084591885E-4</v>
      </c>
      <c r="Q46" s="12">
        <f t="shared" si="4"/>
        <v>0.39452691364399117</v>
      </c>
      <c r="R46" s="16">
        <f t="shared" si="20"/>
        <v>0.57224533887193441</v>
      </c>
      <c r="S46" s="12">
        <f t="shared" si="21"/>
        <v>2.8614145402779865E-3</v>
      </c>
      <c r="T46" s="12">
        <f t="shared" si="5"/>
        <v>0.52779363478335517</v>
      </c>
      <c r="U46" s="12">
        <f t="shared" si="22"/>
        <v>0.92232054842734634</v>
      </c>
      <c r="V46" s="12"/>
      <c r="W46" s="16">
        <f t="shared" si="23"/>
        <v>0.61806833944510253</v>
      </c>
      <c r="X46" s="12">
        <f t="shared" si="25"/>
        <v>6.00579135223473E-4</v>
      </c>
      <c r="Y46" s="12">
        <f t="shared" si="6"/>
        <v>0.55068302066910679</v>
      </c>
      <c r="Z46" s="16">
        <f t="shared" si="24"/>
        <v>0.38193166055489752</v>
      </c>
      <c r="AA46" s="12">
        <f t="shared" si="26"/>
        <v>1.8448772738721489E-3</v>
      </c>
      <c r="AB46" s="12">
        <f t="shared" si="8"/>
        <v>0.3402913029202656</v>
      </c>
      <c r="AC46" s="12">
        <f t="shared" si="9"/>
        <v>0.89097432358937234</v>
      </c>
      <c r="AD46" s="14" t="b">
        <f t="shared" si="10"/>
        <v>0</v>
      </c>
      <c r="AE46" s="19">
        <f t="shared" si="11"/>
        <v>4</v>
      </c>
      <c r="AF46" s="20" t="b">
        <f t="shared" si="12"/>
        <v>0</v>
      </c>
      <c r="AG46" s="11" t="b">
        <f t="shared" si="13"/>
        <v>1</v>
      </c>
      <c r="AH46" s="11" t="b">
        <f t="shared" si="14"/>
        <v>0</v>
      </c>
    </row>
    <row r="47" spans="2:34" ht="15.75" x14ac:dyDescent="0.25">
      <c r="B47" s="15">
        <v>37771</v>
      </c>
      <c r="C47" s="11">
        <v>963.59</v>
      </c>
      <c r="D47" s="11">
        <v>187.46799999999999</v>
      </c>
      <c r="E47" s="11">
        <f t="shared" si="0"/>
        <v>70.519313241902196</v>
      </c>
      <c r="G47" s="16">
        <f t="shared" si="15"/>
        <v>1</v>
      </c>
      <c r="H47" s="12">
        <f t="shared" si="16"/>
        <v>7.1712347431980832E-4</v>
      </c>
      <c r="I47" s="17">
        <f t="shared" si="1"/>
        <v>0.69101300861982418</v>
      </c>
      <c r="J47" s="12"/>
      <c r="K47" s="16">
        <f t="shared" si="2"/>
        <v>1</v>
      </c>
      <c r="L47" s="12">
        <f t="shared" si="17"/>
        <v>7.1535363506949664E-3</v>
      </c>
      <c r="M47" s="12">
        <f t="shared" si="3"/>
        <v>1.3410591525920839</v>
      </c>
      <c r="N47" s="12"/>
      <c r="O47" s="16">
        <f t="shared" si="18"/>
        <v>0.43595592775149911</v>
      </c>
      <c r="P47" s="12">
        <f t="shared" si="19"/>
        <v>4.30274084591885E-4</v>
      </c>
      <c r="Q47" s="12">
        <f t="shared" si="4"/>
        <v>0.41460780517189449</v>
      </c>
      <c r="R47" s="16">
        <f t="shared" si="20"/>
        <v>0.56404407224850095</v>
      </c>
      <c r="S47" s="12">
        <f t="shared" si="21"/>
        <v>2.8614145402779865E-3</v>
      </c>
      <c r="T47" s="12">
        <f t="shared" si="5"/>
        <v>0.53642366103683359</v>
      </c>
      <c r="U47" s="12">
        <f t="shared" si="22"/>
        <v>0.95103146620872803</v>
      </c>
      <c r="V47" s="12"/>
      <c r="W47" s="16">
        <f t="shared" si="23"/>
        <v>0.62592730963749466</v>
      </c>
      <c r="X47" s="12">
        <f t="shared" si="25"/>
        <v>6.00579135223473E-4</v>
      </c>
      <c r="Y47" s="12">
        <f t="shared" si="6"/>
        <v>0.5787120489099864</v>
      </c>
      <c r="Z47" s="16">
        <f t="shared" si="24"/>
        <v>0.37407269036250534</v>
      </c>
      <c r="AA47" s="12">
        <f t="shared" si="26"/>
        <v>1.8448772738721489E-3</v>
      </c>
      <c r="AB47" s="12">
        <f t="shared" si="8"/>
        <v>0.34585545277826402</v>
      </c>
      <c r="AC47" s="12">
        <f t="shared" si="9"/>
        <v>0.92456750168825041</v>
      </c>
      <c r="AD47" s="14" t="b">
        <f t="shared" si="10"/>
        <v>0</v>
      </c>
      <c r="AE47" s="19">
        <f t="shared" si="11"/>
        <v>5</v>
      </c>
      <c r="AF47" s="20" t="b">
        <f t="shared" si="12"/>
        <v>0</v>
      </c>
      <c r="AG47" s="11" t="b">
        <f t="shared" si="13"/>
        <v>0</v>
      </c>
      <c r="AH47" s="11" t="b">
        <f t="shared" si="14"/>
        <v>0</v>
      </c>
    </row>
    <row r="48" spans="2:34" ht="15.75" x14ac:dyDescent="0.25">
      <c r="B48" s="15">
        <v>37802</v>
      </c>
      <c r="C48" s="11">
        <v>974.5</v>
      </c>
      <c r="D48" s="11">
        <v>187.327</v>
      </c>
      <c r="E48" s="11">
        <f t="shared" si="0"/>
        <v>71.317750032932764</v>
      </c>
      <c r="G48" s="16">
        <f t="shared" si="15"/>
        <v>1</v>
      </c>
      <c r="H48" s="12">
        <f t="shared" si="16"/>
        <v>7.1712347431980832E-4</v>
      </c>
      <c r="I48" s="17">
        <f t="shared" si="1"/>
        <v>0.69883682572465322</v>
      </c>
      <c r="J48" s="12"/>
      <c r="K48" s="16">
        <f t="shared" si="2"/>
        <v>1</v>
      </c>
      <c r="L48" s="12">
        <f t="shared" si="17"/>
        <v>7.1535363506949664E-3</v>
      </c>
      <c r="M48" s="12">
        <f t="shared" si="3"/>
        <v>1.3400505039666359</v>
      </c>
      <c r="N48" s="12"/>
      <c r="O48" s="16">
        <f t="shared" si="18"/>
        <v>0.43891166022410849</v>
      </c>
      <c r="P48" s="12">
        <f t="shared" si="19"/>
        <v>4.30274084591885E-4</v>
      </c>
      <c r="Q48" s="12">
        <f t="shared" si="4"/>
        <v>0.41930209543479191</v>
      </c>
      <c r="R48" s="16">
        <f t="shared" si="20"/>
        <v>0.56108833977589145</v>
      </c>
      <c r="S48" s="12">
        <f t="shared" si="21"/>
        <v>2.8614145402779865E-3</v>
      </c>
      <c r="T48" s="12">
        <f t="shared" si="5"/>
        <v>0.53602020158665442</v>
      </c>
      <c r="U48" s="12">
        <f t="shared" si="22"/>
        <v>0.95532229702144633</v>
      </c>
      <c r="V48" s="12"/>
      <c r="W48" s="16">
        <f t="shared" si="23"/>
        <v>0.62873532077940264</v>
      </c>
      <c r="X48" s="12">
        <f t="shared" si="25"/>
        <v>6.00579135223473E-4</v>
      </c>
      <c r="Y48" s="12">
        <f t="shared" si="6"/>
        <v>0.58526436727527442</v>
      </c>
      <c r="Z48" s="16">
        <f t="shared" si="24"/>
        <v>0.37126467922059736</v>
      </c>
      <c r="AA48" s="12">
        <f t="shared" si="26"/>
        <v>1.8448772738721489E-3</v>
      </c>
      <c r="AB48" s="12">
        <f t="shared" si="8"/>
        <v>0.34559532508264801</v>
      </c>
      <c r="AC48" s="12">
        <f t="shared" si="9"/>
        <v>0.93085969235792243</v>
      </c>
      <c r="AD48" s="14" t="b">
        <f t="shared" si="10"/>
        <v>1</v>
      </c>
      <c r="AE48" s="19">
        <f t="shared" si="11"/>
        <v>6</v>
      </c>
      <c r="AF48" s="20" t="b">
        <f t="shared" si="12"/>
        <v>1</v>
      </c>
      <c r="AG48" s="11" t="b">
        <f t="shared" si="13"/>
        <v>0</v>
      </c>
      <c r="AH48" s="11" t="b">
        <f t="shared" si="14"/>
        <v>1</v>
      </c>
    </row>
    <row r="49" spans="2:34" ht="15.75" x14ac:dyDescent="0.25">
      <c r="B49" s="15">
        <v>37833</v>
      </c>
      <c r="C49" s="11">
        <v>990.31</v>
      </c>
      <c r="D49" s="11">
        <v>183.7</v>
      </c>
      <c r="E49" s="11">
        <f t="shared" si="0"/>
        <v>72.474788132492193</v>
      </c>
      <c r="G49" s="16">
        <f t="shared" si="15"/>
        <v>1</v>
      </c>
      <c r="H49" s="12">
        <f t="shared" si="16"/>
        <v>7.1712347431980832E-4</v>
      </c>
      <c r="I49" s="17">
        <f t="shared" si="1"/>
        <v>0.71017454785364931</v>
      </c>
      <c r="J49" s="12"/>
      <c r="K49" s="16">
        <f t="shared" si="2"/>
        <v>1</v>
      </c>
      <c r="L49" s="12">
        <f t="shared" si="17"/>
        <v>7.1535363506949664E-3</v>
      </c>
      <c r="M49" s="12">
        <f t="shared" si="3"/>
        <v>1.3141046276226653</v>
      </c>
      <c r="N49" s="12"/>
      <c r="O49" s="16">
        <f t="shared" si="18"/>
        <v>0.44770817964912191</v>
      </c>
      <c r="P49" s="12">
        <f t="shared" si="19"/>
        <v>4.30274084591885E-4</v>
      </c>
      <c r="Q49" s="12">
        <f t="shared" si="4"/>
        <v>0.42610472871218963</v>
      </c>
      <c r="R49" s="16">
        <f t="shared" si="20"/>
        <v>0.55229182035087809</v>
      </c>
      <c r="S49" s="12">
        <f t="shared" si="21"/>
        <v>2.8614145402779865E-3</v>
      </c>
      <c r="T49" s="12">
        <f t="shared" si="5"/>
        <v>0.52564185104906613</v>
      </c>
      <c r="U49" s="12">
        <f t="shared" si="22"/>
        <v>0.95174657976125576</v>
      </c>
      <c r="V49" s="12"/>
      <c r="W49" s="16">
        <f t="shared" si="23"/>
        <v>0.60852357909922594</v>
      </c>
      <c r="X49" s="12">
        <f t="shared" si="25"/>
        <v>5.7313064691098359E-4</v>
      </c>
      <c r="Y49" s="12">
        <f t="shared" si="6"/>
        <v>0.56757701094241608</v>
      </c>
      <c r="Z49" s="16">
        <f t="shared" si="24"/>
        <v>0.39147642090077406</v>
      </c>
      <c r="AA49" s="12">
        <f t="shared" si="26"/>
        <v>1.987667965339588E-3</v>
      </c>
      <c r="AB49" s="12">
        <f t="shared" si="8"/>
        <v>0.36513460523288233</v>
      </c>
      <c r="AC49" s="12">
        <f t="shared" si="9"/>
        <v>0.93271161617529841</v>
      </c>
      <c r="AD49" s="14" t="b">
        <f t="shared" si="10"/>
        <v>0</v>
      </c>
      <c r="AE49" s="19">
        <f t="shared" si="11"/>
        <v>7</v>
      </c>
      <c r="AF49" s="20" t="b">
        <f t="shared" si="12"/>
        <v>0</v>
      </c>
      <c r="AG49" s="11" t="b">
        <f t="shared" si="13"/>
        <v>0</v>
      </c>
      <c r="AH49" s="11" t="b">
        <f t="shared" si="14"/>
        <v>0</v>
      </c>
    </row>
    <row r="50" spans="2:34" ht="15.75" x14ac:dyDescent="0.25">
      <c r="B50" s="15">
        <v>37862</v>
      </c>
      <c r="C50" s="11">
        <v>1008.01</v>
      </c>
      <c r="D50" s="11">
        <v>183.649</v>
      </c>
      <c r="E50" s="11">
        <f t="shared" si="0"/>
        <v>73.770143879627042</v>
      </c>
      <c r="G50" s="16">
        <f t="shared" si="15"/>
        <v>1</v>
      </c>
      <c r="H50" s="12">
        <f t="shared" si="16"/>
        <v>7.1712347431980832E-4</v>
      </c>
      <c r="I50" s="17">
        <f t="shared" si="1"/>
        <v>0.72286763334910997</v>
      </c>
      <c r="J50" s="12"/>
      <c r="K50" s="16">
        <f t="shared" si="2"/>
        <v>1</v>
      </c>
      <c r="L50" s="12">
        <f t="shared" si="17"/>
        <v>7.1535363506949664E-3</v>
      </c>
      <c r="M50" s="12">
        <f t="shared" si="3"/>
        <v>1.3137397972687799</v>
      </c>
      <c r="N50" s="12"/>
      <c r="O50" s="16">
        <f t="shared" si="18"/>
        <v>0.45216130091503504</v>
      </c>
      <c r="P50" s="12">
        <f t="shared" si="19"/>
        <v>4.30274084591885E-4</v>
      </c>
      <c r="Q50" s="12">
        <f t="shared" si="4"/>
        <v>0.43372058000946601</v>
      </c>
      <c r="R50" s="16">
        <f t="shared" si="20"/>
        <v>0.54783869908496496</v>
      </c>
      <c r="S50" s="12">
        <f t="shared" si="21"/>
        <v>2.8614145402779865E-3</v>
      </c>
      <c r="T50" s="12">
        <f t="shared" si="5"/>
        <v>0.52549591890751191</v>
      </c>
      <c r="U50" s="12">
        <f t="shared" si="22"/>
        <v>0.95921649891697791</v>
      </c>
      <c r="V50" s="12"/>
      <c r="W50" s="16">
        <f t="shared" si="23"/>
        <v>0.61280145238247841</v>
      </c>
      <c r="X50" s="12">
        <f t="shared" si="25"/>
        <v>5.7313064691098359E-4</v>
      </c>
      <c r="Y50" s="12">
        <f t="shared" si="6"/>
        <v>0.57772142339274057</v>
      </c>
      <c r="Z50" s="16">
        <f t="shared" si="24"/>
        <v>0.38719854761752165</v>
      </c>
      <c r="AA50" s="12">
        <f t="shared" si="26"/>
        <v>1.987667965339588E-3</v>
      </c>
      <c r="AB50" s="12">
        <f t="shared" si="8"/>
        <v>0.36503323416665001</v>
      </c>
      <c r="AC50" s="12">
        <f t="shared" si="9"/>
        <v>0.94275465755939059</v>
      </c>
      <c r="AD50" s="14" t="b">
        <f t="shared" si="10"/>
        <v>0</v>
      </c>
      <c r="AE50" s="19">
        <f t="shared" si="11"/>
        <v>8</v>
      </c>
      <c r="AF50" s="20" t="b">
        <f t="shared" si="12"/>
        <v>0</v>
      </c>
      <c r="AG50" s="11" t="b">
        <f t="shared" si="13"/>
        <v>1</v>
      </c>
      <c r="AH50" s="11" t="b">
        <f t="shared" si="14"/>
        <v>0</v>
      </c>
    </row>
    <row r="51" spans="2:34" ht="15.75" x14ac:dyDescent="0.25">
      <c r="B51" s="15">
        <v>37894</v>
      </c>
      <c r="C51" s="11">
        <v>995.97</v>
      </c>
      <c r="D51" s="11">
        <v>186.93299999999999</v>
      </c>
      <c r="E51" s="11">
        <f t="shared" si="0"/>
        <v>72.88900923581329</v>
      </c>
      <c r="G51" s="16">
        <f t="shared" si="15"/>
        <v>1</v>
      </c>
      <c r="H51" s="12">
        <f t="shared" si="16"/>
        <v>7.1712347431980832E-4</v>
      </c>
      <c r="I51" s="17">
        <f t="shared" si="1"/>
        <v>0.71423346671829957</v>
      </c>
      <c r="J51" s="12"/>
      <c r="K51" s="16">
        <f t="shared" si="2"/>
        <v>1</v>
      </c>
      <c r="L51" s="12">
        <f t="shared" si="17"/>
        <v>7.1535363506949664E-3</v>
      </c>
      <c r="M51" s="12">
        <f t="shared" si="3"/>
        <v>1.3372320106444622</v>
      </c>
      <c r="N51" s="12"/>
      <c r="O51" s="16">
        <f t="shared" si="18"/>
        <v>0.44480532792623229</v>
      </c>
      <c r="P51" s="12">
        <f t="shared" si="19"/>
        <v>4.30274084591885E-4</v>
      </c>
      <c r="Q51" s="12">
        <f t="shared" si="4"/>
        <v>0.42854008003097971</v>
      </c>
      <c r="R51" s="16">
        <f t="shared" si="20"/>
        <v>0.55519467207376771</v>
      </c>
      <c r="S51" s="12">
        <f t="shared" si="21"/>
        <v>2.8614145402779865E-3</v>
      </c>
      <c r="T51" s="12">
        <f t="shared" si="5"/>
        <v>0.53489280425778485</v>
      </c>
      <c r="U51" s="12">
        <f t="shared" si="22"/>
        <v>0.9634328842887645</v>
      </c>
      <c r="V51" s="12"/>
      <c r="W51" s="16">
        <f t="shared" si="23"/>
        <v>0.60572159974694617</v>
      </c>
      <c r="X51" s="12">
        <f t="shared" si="25"/>
        <v>5.7313064691098359E-4</v>
      </c>
      <c r="Y51" s="12">
        <f t="shared" si="6"/>
        <v>0.57082093040393234</v>
      </c>
      <c r="Z51" s="16">
        <f t="shared" si="24"/>
        <v>0.39427840025305388</v>
      </c>
      <c r="AA51" s="12">
        <f t="shared" si="26"/>
        <v>1.987667965339588E-3</v>
      </c>
      <c r="AB51" s="12">
        <f t="shared" si="8"/>
        <v>0.37156073576482518</v>
      </c>
      <c r="AC51" s="12">
        <f t="shared" si="9"/>
        <v>0.94238166616875751</v>
      </c>
      <c r="AD51" s="14" t="b">
        <f t="shared" si="10"/>
        <v>1</v>
      </c>
      <c r="AE51" s="19">
        <f t="shared" si="11"/>
        <v>9</v>
      </c>
      <c r="AF51" s="20" t="b">
        <f t="shared" si="12"/>
        <v>1</v>
      </c>
      <c r="AG51" s="11" t="b">
        <f t="shared" si="13"/>
        <v>0</v>
      </c>
      <c r="AH51" s="11" t="b">
        <f t="shared" si="14"/>
        <v>0</v>
      </c>
    </row>
    <row r="52" spans="2:34" ht="15.75" x14ac:dyDescent="0.25">
      <c r="B52" s="15">
        <v>37925</v>
      </c>
      <c r="C52" s="11">
        <v>1050.71</v>
      </c>
      <c r="D52" s="11">
        <v>185.197</v>
      </c>
      <c r="E52" s="11">
        <f t="shared" si="0"/>
        <v>76.895098139664228</v>
      </c>
      <c r="G52" s="16">
        <f t="shared" si="15"/>
        <v>1</v>
      </c>
      <c r="H52" s="12">
        <f t="shared" si="16"/>
        <v>7.1712347431980832E-4</v>
      </c>
      <c r="I52" s="17">
        <f t="shared" si="1"/>
        <v>0.75348880570256582</v>
      </c>
      <c r="J52" s="12"/>
      <c r="K52" s="16">
        <f t="shared" si="2"/>
        <v>1</v>
      </c>
      <c r="L52" s="12">
        <f t="shared" si="17"/>
        <v>7.1535363506949664E-3</v>
      </c>
      <c r="M52" s="12">
        <f t="shared" si="3"/>
        <v>1.3248134715396558</v>
      </c>
      <c r="N52" s="12"/>
      <c r="O52" s="16">
        <f t="shared" si="18"/>
        <v>0.4603713720469062</v>
      </c>
      <c r="P52" s="12">
        <f t="shared" si="19"/>
        <v>4.30274084591885E-4</v>
      </c>
      <c r="Q52" s="12">
        <f t="shared" si="4"/>
        <v>0.45209328342153948</v>
      </c>
      <c r="R52" s="16">
        <f t="shared" si="20"/>
        <v>0.53962862795309374</v>
      </c>
      <c r="S52" s="12">
        <f t="shared" si="21"/>
        <v>2.8614145402779865E-3</v>
      </c>
      <c r="T52" s="12">
        <f t="shared" si="5"/>
        <v>0.52992538861586225</v>
      </c>
      <c r="U52" s="12">
        <f t="shared" si="22"/>
        <v>0.98201867203740179</v>
      </c>
      <c r="V52" s="12"/>
      <c r="W52" s="16">
        <f t="shared" si="23"/>
        <v>0.61498119600102041</v>
      </c>
      <c r="X52" s="12">
        <f t="shared" si="25"/>
        <v>5.677168988034323E-4</v>
      </c>
      <c r="Y52" s="12">
        <f t="shared" si="6"/>
        <v>0.59650582274175434</v>
      </c>
      <c r="Z52" s="16">
        <f t="shared" si="24"/>
        <v>0.38501880399897953</v>
      </c>
      <c r="AA52" s="12">
        <f t="shared" si="26"/>
        <v>2.0165121539134504E-3</v>
      </c>
      <c r="AB52" s="12">
        <f t="shared" si="8"/>
        <v>0.37345200136830925</v>
      </c>
      <c r="AC52" s="12">
        <f t="shared" si="9"/>
        <v>0.96995782411006359</v>
      </c>
      <c r="AD52" s="14" t="b">
        <f t="shared" si="10"/>
        <v>0</v>
      </c>
      <c r="AE52" s="19">
        <f t="shared" si="11"/>
        <v>10</v>
      </c>
      <c r="AF52" s="20" t="b">
        <f t="shared" si="12"/>
        <v>0</v>
      </c>
      <c r="AG52" s="11" t="b">
        <f t="shared" si="13"/>
        <v>0</v>
      </c>
      <c r="AH52" s="11" t="b">
        <f t="shared" si="14"/>
        <v>0</v>
      </c>
    </row>
    <row r="53" spans="2:34" ht="15.75" x14ac:dyDescent="0.25">
      <c r="B53" s="15">
        <v>37953</v>
      </c>
      <c r="C53" s="11">
        <v>1058.2</v>
      </c>
      <c r="D53" s="11">
        <v>185.054</v>
      </c>
      <c r="E53" s="11">
        <f t="shared" si="0"/>
        <v>77.443245854129771</v>
      </c>
      <c r="G53" s="16">
        <f t="shared" si="15"/>
        <v>1</v>
      </c>
      <c r="H53" s="12">
        <f t="shared" si="16"/>
        <v>7.1712347431980832E-4</v>
      </c>
      <c r="I53" s="17">
        <f t="shared" si="1"/>
        <v>0.75886006052522115</v>
      </c>
      <c r="J53" s="12"/>
      <c r="K53" s="16">
        <f t="shared" si="2"/>
        <v>1</v>
      </c>
      <c r="L53" s="12">
        <f t="shared" si="17"/>
        <v>7.1535363506949664E-3</v>
      </c>
      <c r="M53" s="12">
        <f t="shared" si="3"/>
        <v>1.3237905158415064</v>
      </c>
      <c r="N53" s="12"/>
      <c r="O53" s="16">
        <f t="shared" si="18"/>
        <v>0.46232852316975315</v>
      </c>
      <c r="P53" s="12">
        <f t="shared" si="19"/>
        <v>4.30274084591885E-4</v>
      </c>
      <c r="Q53" s="12">
        <f t="shared" si="4"/>
        <v>0.45531603631513273</v>
      </c>
      <c r="R53" s="16">
        <f t="shared" si="20"/>
        <v>0.53767147683024685</v>
      </c>
      <c r="S53" s="12">
        <f t="shared" si="21"/>
        <v>2.8614145402779865E-3</v>
      </c>
      <c r="T53" s="12">
        <f t="shared" si="5"/>
        <v>0.52951620633660257</v>
      </c>
      <c r="U53" s="12">
        <f t="shared" si="22"/>
        <v>0.9848322426517353</v>
      </c>
      <c r="V53" s="12"/>
      <c r="W53" s="16">
        <f t="shared" si="23"/>
        <v>0.61684429608657443</v>
      </c>
      <c r="X53" s="12">
        <f t="shared" si="25"/>
        <v>5.677168988034323E-4</v>
      </c>
      <c r="Y53" s="12">
        <f t="shared" si="6"/>
        <v>0.60075802231379205</v>
      </c>
      <c r="Z53" s="16">
        <f t="shared" si="24"/>
        <v>0.38315570391342563</v>
      </c>
      <c r="AA53" s="12">
        <f t="shared" si="26"/>
        <v>2.0165121539134504E-3</v>
      </c>
      <c r="AB53" s="12">
        <f t="shared" si="8"/>
        <v>0.37316364013029962</v>
      </c>
      <c r="AC53" s="12">
        <f t="shared" si="9"/>
        <v>0.97392166244409162</v>
      </c>
      <c r="AD53" s="14" t="b">
        <f t="shared" si="10"/>
        <v>0</v>
      </c>
      <c r="AE53" s="19">
        <f t="shared" si="11"/>
        <v>11</v>
      </c>
      <c r="AF53" s="20" t="b">
        <f t="shared" si="12"/>
        <v>0</v>
      </c>
      <c r="AG53" s="11" t="b">
        <f t="shared" si="13"/>
        <v>0</v>
      </c>
      <c r="AH53" s="11" t="b">
        <f t="shared" si="14"/>
        <v>0</v>
      </c>
    </row>
    <row r="54" spans="2:34" ht="15.75" x14ac:dyDescent="0.25">
      <c r="B54" s="15">
        <v>37986</v>
      </c>
      <c r="C54" s="11">
        <v>1111.92</v>
      </c>
      <c r="D54" s="11">
        <v>186.62100000000001</v>
      </c>
      <c r="E54" s="11">
        <f t="shared" si="0"/>
        <v>81.374687138654295</v>
      </c>
      <c r="G54" s="16">
        <f t="shared" si="15"/>
        <v>1</v>
      </c>
      <c r="H54" s="12">
        <f t="shared" si="16"/>
        <v>7.1712347431980832E-4</v>
      </c>
      <c r="I54" s="17">
        <f t="shared" si="1"/>
        <v>0.79738393356568127</v>
      </c>
      <c r="J54" s="12"/>
      <c r="K54" s="16">
        <f t="shared" si="2"/>
        <v>1</v>
      </c>
      <c r="L54" s="12">
        <f t="shared" si="17"/>
        <v>7.1535363506949664E-3</v>
      </c>
      <c r="M54" s="12">
        <f t="shared" si="3"/>
        <v>1.3350001073030453</v>
      </c>
      <c r="N54" s="12"/>
      <c r="O54" s="16">
        <f t="shared" si="18"/>
        <v>0.47255629492465878</v>
      </c>
      <c r="P54" s="12">
        <f t="shared" si="19"/>
        <v>4.30274084591885E-4</v>
      </c>
      <c r="Q54" s="12">
        <f t="shared" si="4"/>
        <v>0.47843036013940882</v>
      </c>
      <c r="R54" s="16">
        <f t="shared" si="20"/>
        <v>0.52744370507534122</v>
      </c>
      <c r="S54" s="12">
        <f t="shared" si="21"/>
        <v>2.8614145402779865E-3</v>
      </c>
      <c r="T54" s="12">
        <f t="shared" si="5"/>
        <v>0.53400004292121817</v>
      </c>
      <c r="U54" s="12">
        <f t="shared" si="22"/>
        <v>1.012430403060627</v>
      </c>
      <c r="V54" s="12"/>
      <c r="W54" s="16">
        <f t="shared" si="23"/>
        <v>0.62650729440231967</v>
      </c>
      <c r="X54" s="12">
        <f t="shared" si="25"/>
        <v>5.677168988034323E-4</v>
      </c>
      <c r="Y54" s="12">
        <f t="shared" si="6"/>
        <v>0.63125577411751244</v>
      </c>
      <c r="Z54" s="16">
        <f t="shared" si="24"/>
        <v>0.37349270559768039</v>
      </c>
      <c r="AA54" s="12">
        <f t="shared" si="26"/>
        <v>2.0165121539134504E-3</v>
      </c>
      <c r="AB54" s="12">
        <f t="shared" si="8"/>
        <v>0.37632351467548203</v>
      </c>
      <c r="AC54" s="12">
        <f t="shared" si="9"/>
        <v>1.0075792887929944</v>
      </c>
      <c r="AD54" s="14" t="b">
        <f t="shared" si="10"/>
        <v>1</v>
      </c>
      <c r="AE54" s="19">
        <f t="shared" si="11"/>
        <v>12</v>
      </c>
      <c r="AF54" s="20" t="b">
        <f t="shared" si="12"/>
        <v>1</v>
      </c>
      <c r="AG54" s="11" t="b">
        <f t="shared" si="13"/>
        <v>1</v>
      </c>
      <c r="AH54" s="11" t="b">
        <f t="shared" si="14"/>
        <v>1</v>
      </c>
    </row>
    <row r="55" spans="2:34" ht="15.75" x14ac:dyDescent="0.25">
      <c r="B55" s="15">
        <v>38016</v>
      </c>
      <c r="C55" s="11">
        <v>1131.1300000000001</v>
      </c>
      <c r="D55" s="11">
        <v>187.465</v>
      </c>
      <c r="E55" s="11">
        <f t="shared" si="0"/>
        <v>82.780550635968439</v>
      </c>
      <c r="G55" s="16">
        <f t="shared" si="15"/>
        <v>1</v>
      </c>
      <c r="H55" s="12">
        <f t="shared" si="16"/>
        <v>7.1712347431980832E-4</v>
      </c>
      <c r="I55" s="17">
        <f t="shared" si="1"/>
        <v>0.8111598755073649</v>
      </c>
      <c r="J55" s="12"/>
      <c r="K55" s="16">
        <f t="shared" si="2"/>
        <v>1</v>
      </c>
      <c r="L55" s="12">
        <f t="shared" si="17"/>
        <v>7.1535363506949664E-3</v>
      </c>
      <c r="M55" s="12">
        <f t="shared" si="3"/>
        <v>1.3410376919830318</v>
      </c>
      <c r="N55" s="12"/>
      <c r="O55" s="16">
        <f t="shared" si="18"/>
        <v>0.47570197594060798</v>
      </c>
      <c r="P55" s="12">
        <f t="shared" si="19"/>
        <v>4.30274084591885E-4</v>
      </c>
      <c r="Q55" s="12">
        <f t="shared" si="4"/>
        <v>0.48669592530441891</v>
      </c>
      <c r="R55" s="16">
        <f t="shared" si="20"/>
        <v>0.52429802405939196</v>
      </c>
      <c r="S55" s="12">
        <f t="shared" si="21"/>
        <v>2.8614145402779865E-3</v>
      </c>
      <c r="T55" s="12">
        <f t="shared" si="5"/>
        <v>0.53641507679321276</v>
      </c>
      <c r="U55" s="12">
        <f t="shared" si="22"/>
        <v>1.0231110020976317</v>
      </c>
      <c r="V55" s="12"/>
      <c r="W55" s="16">
        <f t="shared" si="23"/>
        <v>0.60302411487055518</v>
      </c>
      <c r="X55" s="12">
        <f t="shared" si="25"/>
        <v>5.4369700452891988E-4</v>
      </c>
      <c r="Y55" s="12">
        <f t="shared" si="6"/>
        <v>0.61499199273279725</v>
      </c>
      <c r="Z55" s="16">
        <f t="shared" si="24"/>
        <v>0.39697588512944487</v>
      </c>
      <c r="AA55" s="12">
        <f t="shared" si="26"/>
        <v>2.1596268132589463E-3</v>
      </c>
      <c r="AB55" s="12">
        <f t="shared" si="8"/>
        <v>0.4048544405475884</v>
      </c>
      <c r="AC55" s="12">
        <f t="shared" si="9"/>
        <v>1.0198464332803856</v>
      </c>
      <c r="AD55" s="14" t="b">
        <f t="shared" si="10"/>
        <v>0</v>
      </c>
      <c r="AE55" s="19">
        <f t="shared" si="11"/>
        <v>1</v>
      </c>
      <c r="AF55" s="20" t="b">
        <f t="shared" si="12"/>
        <v>0</v>
      </c>
      <c r="AG55" s="11" t="b">
        <f t="shared" si="13"/>
        <v>0</v>
      </c>
      <c r="AH55" s="11" t="b">
        <f t="shared" si="14"/>
        <v>0</v>
      </c>
    </row>
    <row r="56" spans="2:34" ht="15.75" x14ac:dyDescent="0.25">
      <c r="B56" s="15">
        <v>38044</v>
      </c>
      <c r="C56" s="11">
        <v>1144.94</v>
      </c>
      <c r="D56" s="11">
        <v>189.143</v>
      </c>
      <c r="E56" s="11">
        <f t="shared" si="0"/>
        <v>83.791220854495691</v>
      </c>
      <c r="G56" s="16">
        <f t="shared" si="15"/>
        <v>1</v>
      </c>
      <c r="H56" s="12">
        <f t="shared" si="16"/>
        <v>7.1712347431980832E-4</v>
      </c>
      <c r="I56" s="17">
        <f t="shared" si="1"/>
        <v>0.8210633506877214</v>
      </c>
      <c r="J56" s="12"/>
      <c r="K56" s="16">
        <f t="shared" si="2"/>
        <v>1</v>
      </c>
      <c r="L56" s="12">
        <f t="shared" si="17"/>
        <v>7.1535363506949664E-3</v>
      </c>
      <c r="M56" s="12">
        <f t="shared" si="3"/>
        <v>1.353041325979498</v>
      </c>
      <c r="N56" s="12"/>
      <c r="O56" s="16">
        <f t="shared" si="18"/>
        <v>0.47650611470866694</v>
      </c>
      <c r="P56" s="12">
        <f t="shared" si="19"/>
        <v>4.30274084591885E-4</v>
      </c>
      <c r="Q56" s="12">
        <f t="shared" si="4"/>
        <v>0.49263801041263283</v>
      </c>
      <c r="R56" s="16">
        <f t="shared" si="20"/>
        <v>0.52349388529133312</v>
      </c>
      <c r="S56" s="12">
        <f t="shared" si="21"/>
        <v>2.8614145402779865E-3</v>
      </c>
      <c r="T56" s="12">
        <f t="shared" si="5"/>
        <v>0.54121653039179918</v>
      </c>
      <c r="U56" s="12">
        <f t="shared" si="22"/>
        <v>1.033854540804432</v>
      </c>
      <c r="V56" s="12"/>
      <c r="W56" s="16">
        <f t="shared" si="23"/>
        <v>0.60379561923044611</v>
      </c>
      <c r="X56" s="12">
        <f t="shared" si="25"/>
        <v>5.4369700452891988E-4</v>
      </c>
      <c r="Y56" s="12">
        <f t="shared" si="6"/>
        <v>0.62250044836534157</v>
      </c>
      <c r="Z56" s="16">
        <f t="shared" si="24"/>
        <v>0.39620438076955378</v>
      </c>
      <c r="AA56" s="12">
        <f t="shared" si="26"/>
        <v>2.1596268132589463E-3</v>
      </c>
      <c r="AB56" s="12">
        <f t="shared" si="8"/>
        <v>0.40847829434023686</v>
      </c>
      <c r="AC56" s="12">
        <f t="shared" si="9"/>
        <v>1.0309787427055785</v>
      </c>
      <c r="AD56" s="14" t="b">
        <f t="shared" si="10"/>
        <v>0</v>
      </c>
      <c r="AE56" s="19">
        <f t="shared" si="11"/>
        <v>2</v>
      </c>
      <c r="AF56" s="20" t="b">
        <f t="shared" si="12"/>
        <v>0</v>
      </c>
      <c r="AG56" s="11" t="b">
        <f t="shared" si="13"/>
        <v>0</v>
      </c>
      <c r="AH56" s="11" t="b">
        <f t="shared" si="14"/>
        <v>0</v>
      </c>
    </row>
    <row r="57" spans="2:34" ht="15.75" x14ac:dyDescent="0.25">
      <c r="B57" s="15">
        <v>38077</v>
      </c>
      <c r="C57" s="11">
        <v>1126.21</v>
      </c>
      <c r="D57" s="11">
        <v>190.476</v>
      </c>
      <c r="E57" s="11">
        <f t="shared" si="0"/>
        <v>82.420485648629267</v>
      </c>
      <c r="G57" s="16">
        <f t="shared" si="15"/>
        <v>1</v>
      </c>
      <c r="H57" s="12">
        <f t="shared" si="16"/>
        <v>7.1712347431980832E-4</v>
      </c>
      <c r="I57" s="17">
        <f t="shared" si="1"/>
        <v>0.80763162801371136</v>
      </c>
      <c r="J57" s="12"/>
      <c r="K57" s="16">
        <f t="shared" si="2"/>
        <v>1</v>
      </c>
      <c r="L57" s="12">
        <f t="shared" si="17"/>
        <v>7.1535363506949664E-3</v>
      </c>
      <c r="M57" s="12">
        <f t="shared" si="3"/>
        <v>1.3625769899349744</v>
      </c>
      <c r="N57" s="12"/>
      <c r="O57" s="16">
        <f t="shared" si="18"/>
        <v>0.47064333460898988</v>
      </c>
      <c r="P57" s="12">
        <f t="shared" si="19"/>
        <v>4.30274084591885E-4</v>
      </c>
      <c r="Q57" s="12">
        <f t="shared" si="4"/>
        <v>0.48457897680822681</v>
      </c>
      <c r="R57" s="16">
        <f t="shared" si="20"/>
        <v>0.52935666539101001</v>
      </c>
      <c r="S57" s="12">
        <f t="shared" si="21"/>
        <v>2.8614145402779865E-3</v>
      </c>
      <c r="T57" s="12">
        <f t="shared" si="5"/>
        <v>0.54503079597398973</v>
      </c>
      <c r="U57" s="12">
        <f t="shared" si="22"/>
        <v>1.0296097727822167</v>
      </c>
      <c r="V57" s="12"/>
      <c r="W57" s="16">
        <f t="shared" si="23"/>
        <v>0.5981562054003261</v>
      </c>
      <c r="X57" s="12">
        <f t="shared" si="25"/>
        <v>5.4369700452891988E-4</v>
      </c>
      <c r="Y57" s="12">
        <f t="shared" si="6"/>
        <v>0.61231700347051488</v>
      </c>
      <c r="Z57" s="16">
        <f t="shared" si="24"/>
        <v>0.4018437945996739</v>
      </c>
      <c r="AA57" s="12">
        <f t="shared" si="26"/>
        <v>2.1596268132589463E-3</v>
      </c>
      <c r="AB57" s="12">
        <f t="shared" si="8"/>
        <v>0.41135707688231105</v>
      </c>
      <c r="AC57" s="12">
        <f t="shared" si="9"/>
        <v>1.0236740803528259</v>
      </c>
      <c r="AD57" s="14" t="b">
        <f t="shared" si="10"/>
        <v>1</v>
      </c>
      <c r="AE57" s="19">
        <f t="shared" si="11"/>
        <v>3</v>
      </c>
      <c r="AF57" s="20" t="b">
        <f t="shared" si="12"/>
        <v>1</v>
      </c>
      <c r="AG57" s="11" t="b">
        <f t="shared" si="13"/>
        <v>0</v>
      </c>
      <c r="AH57" s="11" t="b">
        <f t="shared" si="14"/>
        <v>0</v>
      </c>
    </row>
    <row r="58" spans="2:34" ht="15.75" x14ac:dyDescent="0.25">
      <c r="B58" s="15">
        <v>38107</v>
      </c>
      <c r="C58" s="11">
        <v>1107.3</v>
      </c>
      <c r="D58" s="11">
        <v>186.233</v>
      </c>
      <c r="E58" s="11">
        <f t="shared" si="0"/>
        <v>81.036577333469936</v>
      </c>
      <c r="G58" s="16">
        <f t="shared" si="15"/>
        <v>1</v>
      </c>
      <c r="H58" s="12">
        <f t="shared" si="16"/>
        <v>7.1712347431980832E-4</v>
      </c>
      <c r="I58" s="17">
        <f t="shared" si="1"/>
        <v>0.79407082311432375</v>
      </c>
      <c r="J58" s="12"/>
      <c r="K58" s="16">
        <f t="shared" si="2"/>
        <v>1</v>
      </c>
      <c r="L58" s="12">
        <f t="shared" si="17"/>
        <v>7.1535363506949664E-3</v>
      </c>
      <c r="M58" s="12">
        <f t="shared" si="3"/>
        <v>1.3322245351989757</v>
      </c>
      <c r="N58" s="12"/>
      <c r="O58" s="16">
        <f t="shared" si="18"/>
        <v>0.47203729645504733</v>
      </c>
      <c r="P58" s="12">
        <f t="shared" si="19"/>
        <v>4.30274084591885E-4</v>
      </c>
      <c r="Q58" s="12">
        <f t="shared" si="4"/>
        <v>0.47644249386859422</v>
      </c>
      <c r="R58" s="16">
        <f t="shared" si="20"/>
        <v>0.52796270354495278</v>
      </c>
      <c r="S58" s="12">
        <f t="shared" si="21"/>
        <v>2.8614145402779865E-3</v>
      </c>
      <c r="T58" s="12">
        <f t="shared" si="5"/>
        <v>0.53288981407959024</v>
      </c>
      <c r="U58" s="12">
        <f t="shared" si="22"/>
        <v>1.0093323079481844</v>
      </c>
      <c r="V58" s="12"/>
      <c r="W58" s="16">
        <f t="shared" si="23"/>
        <v>0.6013418612621132</v>
      </c>
      <c r="X58" s="12">
        <f t="shared" si="25"/>
        <v>5.4537293063611182E-4</v>
      </c>
      <c r="Y58" s="12">
        <f t="shared" si="6"/>
        <v>0.60389144609336654</v>
      </c>
      <c r="Z58" s="16">
        <f t="shared" si="24"/>
        <v>0.3986581387378868</v>
      </c>
      <c r="AA58" s="12">
        <f t="shared" si="26"/>
        <v>2.149717718458653E-3</v>
      </c>
      <c r="AB58" s="12">
        <f t="shared" si="8"/>
        <v>0.40034837986171035</v>
      </c>
      <c r="AC58" s="12">
        <f t="shared" si="9"/>
        <v>1.0042398259550769</v>
      </c>
      <c r="AD58" s="14" t="b">
        <f t="shared" si="10"/>
        <v>0</v>
      </c>
      <c r="AE58" s="19">
        <f t="shared" si="11"/>
        <v>4</v>
      </c>
      <c r="AF58" s="20" t="b">
        <f t="shared" si="12"/>
        <v>0</v>
      </c>
      <c r="AG58" s="11" t="b">
        <f t="shared" si="13"/>
        <v>1</v>
      </c>
      <c r="AH58" s="11" t="b">
        <f t="shared" si="14"/>
        <v>0</v>
      </c>
    </row>
    <row r="59" spans="2:34" ht="15.75" x14ac:dyDescent="0.25">
      <c r="B59" s="15">
        <v>38138</v>
      </c>
      <c r="C59" s="11">
        <v>1120.68</v>
      </c>
      <c r="D59" s="11">
        <v>185.83799999999999</v>
      </c>
      <c r="E59" s="11">
        <f t="shared" si="0"/>
        <v>82.015778457575266</v>
      </c>
      <c r="G59" s="16">
        <f t="shared" si="15"/>
        <v>1</v>
      </c>
      <c r="H59" s="12">
        <f t="shared" si="16"/>
        <v>7.1712347431980832E-4</v>
      </c>
      <c r="I59" s="17">
        <f t="shared" si="1"/>
        <v>0.80366593520072283</v>
      </c>
      <c r="J59" s="12"/>
      <c r="K59" s="16">
        <f t="shared" si="2"/>
        <v>1</v>
      </c>
      <c r="L59" s="12">
        <f t="shared" si="17"/>
        <v>7.1535363506949664E-3</v>
      </c>
      <c r="M59" s="12">
        <f t="shared" si="3"/>
        <v>1.3293988883404511</v>
      </c>
      <c r="N59" s="12"/>
      <c r="O59" s="16">
        <f t="shared" si="18"/>
        <v>0.47556114767775881</v>
      </c>
      <c r="P59" s="12">
        <f t="shared" si="19"/>
        <v>4.30274084591885E-4</v>
      </c>
      <c r="Q59" s="12">
        <f t="shared" si="4"/>
        <v>0.48219956112043372</v>
      </c>
      <c r="R59" s="16">
        <f t="shared" si="20"/>
        <v>0.52443885232224119</v>
      </c>
      <c r="S59" s="12">
        <f t="shared" si="21"/>
        <v>2.8614145402779865E-3</v>
      </c>
      <c r="T59" s="12">
        <f t="shared" si="5"/>
        <v>0.53175955533618047</v>
      </c>
      <c r="U59" s="12">
        <f t="shared" si="22"/>
        <v>1.0139591164566142</v>
      </c>
      <c r="V59" s="12"/>
      <c r="W59" s="16">
        <f t="shared" si="23"/>
        <v>0.60472536588625669</v>
      </c>
      <c r="X59" s="12">
        <f t="shared" si="25"/>
        <v>5.4537293063611182E-4</v>
      </c>
      <c r="Y59" s="12">
        <f t="shared" si="6"/>
        <v>0.61118853590527777</v>
      </c>
      <c r="Z59" s="16">
        <f t="shared" si="24"/>
        <v>0.39527463411374347</v>
      </c>
      <c r="AA59" s="12">
        <f t="shared" si="26"/>
        <v>2.149717718458653E-3</v>
      </c>
      <c r="AB59" s="12">
        <f t="shared" si="8"/>
        <v>0.39949924136291914</v>
      </c>
      <c r="AC59" s="12">
        <f t="shared" si="9"/>
        <v>1.0106877772681968</v>
      </c>
      <c r="AD59" s="14" t="b">
        <f t="shared" si="10"/>
        <v>0</v>
      </c>
      <c r="AE59" s="19">
        <f t="shared" si="11"/>
        <v>5</v>
      </c>
      <c r="AF59" s="20" t="b">
        <f t="shared" si="12"/>
        <v>0</v>
      </c>
      <c r="AG59" s="11" t="b">
        <f t="shared" si="13"/>
        <v>0</v>
      </c>
      <c r="AH59" s="11" t="b">
        <f t="shared" si="14"/>
        <v>0</v>
      </c>
    </row>
    <row r="60" spans="2:34" ht="15.75" x14ac:dyDescent="0.25">
      <c r="B60" s="15">
        <v>38168</v>
      </c>
      <c r="C60" s="11">
        <v>1140.8399999999999</v>
      </c>
      <c r="D60" s="11">
        <v>186.458</v>
      </c>
      <c r="E60" s="11">
        <f t="shared" si="0"/>
        <v>83.491166698379686</v>
      </c>
      <c r="G60" s="16">
        <f t="shared" si="15"/>
        <v>1</v>
      </c>
      <c r="H60" s="12">
        <f t="shared" si="16"/>
        <v>7.1712347431980832E-4</v>
      </c>
      <c r="I60" s="17">
        <f t="shared" si="1"/>
        <v>0.81812314444301004</v>
      </c>
      <c r="J60" s="12"/>
      <c r="K60" s="16">
        <f t="shared" si="2"/>
        <v>1</v>
      </c>
      <c r="L60" s="12">
        <f t="shared" si="17"/>
        <v>7.1535363506949664E-3</v>
      </c>
      <c r="M60" s="12">
        <f t="shared" si="3"/>
        <v>1.3338340808778821</v>
      </c>
      <c r="N60" s="12"/>
      <c r="O60" s="16">
        <f t="shared" si="18"/>
        <v>0.47917833240511365</v>
      </c>
      <c r="P60" s="12">
        <f t="shared" si="19"/>
        <v>4.30274084591885E-4</v>
      </c>
      <c r="Q60" s="12">
        <f t="shared" si="4"/>
        <v>0.49087388666580606</v>
      </c>
      <c r="R60" s="16">
        <f t="shared" si="20"/>
        <v>0.52082166759488646</v>
      </c>
      <c r="S60" s="12">
        <f t="shared" si="21"/>
        <v>2.8614145402779865E-3</v>
      </c>
      <c r="T60" s="12">
        <f t="shared" si="5"/>
        <v>0.53353363235115281</v>
      </c>
      <c r="U60" s="12">
        <f t="shared" si="22"/>
        <v>1.0244075190169588</v>
      </c>
      <c r="V60" s="12"/>
      <c r="W60" s="16">
        <f t="shared" si="23"/>
        <v>0.60818566613583169</v>
      </c>
      <c r="X60" s="12">
        <f t="shared" si="25"/>
        <v>5.4537293063611182E-4</v>
      </c>
      <c r="Y60" s="12">
        <f t="shared" si="6"/>
        <v>0.62218325418690179</v>
      </c>
      <c r="Z60" s="16">
        <f t="shared" si="24"/>
        <v>0.3918143338641682</v>
      </c>
      <c r="AA60" s="12">
        <f t="shared" si="26"/>
        <v>2.149717718458653E-3</v>
      </c>
      <c r="AB60" s="12">
        <f t="shared" si="8"/>
        <v>0.40083206634836355</v>
      </c>
      <c r="AC60" s="12">
        <f t="shared" si="9"/>
        <v>1.0230153205352654</v>
      </c>
      <c r="AD60" s="14" t="b">
        <f t="shared" si="10"/>
        <v>1</v>
      </c>
      <c r="AE60" s="19">
        <f t="shared" si="11"/>
        <v>6</v>
      </c>
      <c r="AF60" s="20" t="b">
        <f t="shared" si="12"/>
        <v>1</v>
      </c>
      <c r="AG60" s="11" t="b">
        <f t="shared" si="13"/>
        <v>0</v>
      </c>
      <c r="AH60" s="11" t="b">
        <f t="shared" si="14"/>
        <v>1</v>
      </c>
    </row>
    <row r="61" spans="2:34" ht="15.75" x14ac:dyDescent="0.25">
      <c r="B61" s="15">
        <v>38198</v>
      </c>
      <c r="C61" s="11">
        <v>1101.72</v>
      </c>
      <c r="D61" s="11">
        <v>187.44200000000001</v>
      </c>
      <c r="E61" s="11">
        <f t="shared" si="0"/>
        <v>80.628210945390151</v>
      </c>
      <c r="G61" s="16">
        <f t="shared" si="15"/>
        <v>1</v>
      </c>
      <c r="H61" s="12">
        <f t="shared" si="16"/>
        <v>7.1712347431980832E-4</v>
      </c>
      <c r="I61" s="17">
        <f t="shared" si="1"/>
        <v>0.79006927412761929</v>
      </c>
      <c r="J61" s="12"/>
      <c r="K61" s="16">
        <f t="shared" si="2"/>
        <v>1</v>
      </c>
      <c r="L61" s="12">
        <f t="shared" si="17"/>
        <v>7.1535363506949664E-3</v>
      </c>
      <c r="M61" s="12">
        <f t="shared" si="3"/>
        <v>1.3408731606469659</v>
      </c>
      <c r="N61" s="12"/>
      <c r="O61" s="16">
        <f t="shared" si="18"/>
        <v>0.46916653535929187</v>
      </c>
      <c r="P61" s="12">
        <f t="shared" si="19"/>
        <v>4.30274084591885E-4</v>
      </c>
      <c r="Q61" s="12">
        <f t="shared" si="4"/>
        <v>0.47404156447657159</v>
      </c>
      <c r="R61" s="16">
        <f t="shared" si="20"/>
        <v>0.53083346464070802</v>
      </c>
      <c r="S61" s="12">
        <f t="shared" si="21"/>
        <v>2.8614145402779865E-3</v>
      </c>
      <c r="T61" s="12">
        <f t="shared" si="5"/>
        <v>0.53634926425878637</v>
      </c>
      <c r="U61" s="12">
        <f t="shared" si="22"/>
        <v>1.010390828735358</v>
      </c>
      <c r="V61" s="12"/>
      <c r="W61" s="16">
        <f t="shared" si="23"/>
        <v>0.59032508417403262</v>
      </c>
      <c r="X61" s="12">
        <f t="shared" si="25"/>
        <v>5.3803267094523278E-4</v>
      </c>
      <c r="Y61" s="12">
        <f t="shared" si="6"/>
        <v>0.59276135423378185</v>
      </c>
      <c r="Z61" s="16">
        <f t="shared" si="24"/>
        <v>0.40967491582596743</v>
      </c>
      <c r="AA61" s="12">
        <f t="shared" si="26"/>
        <v>2.1946289685296754E-3</v>
      </c>
      <c r="AB61" s="12">
        <f t="shared" si="8"/>
        <v>0.41136564311913942</v>
      </c>
      <c r="AC61" s="12">
        <f t="shared" si="9"/>
        <v>1.0041269973529212</v>
      </c>
      <c r="AD61" s="14" t="b">
        <f t="shared" si="10"/>
        <v>0</v>
      </c>
      <c r="AE61" s="19">
        <f t="shared" si="11"/>
        <v>7</v>
      </c>
      <c r="AF61" s="20" t="b">
        <f t="shared" si="12"/>
        <v>0</v>
      </c>
      <c r="AG61" s="11" t="b">
        <f t="shared" si="13"/>
        <v>0</v>
      </c>
      <c r="AH61" s="11" t="b">
        <f t="shared" si="14"/>
        <v>0</v>
      </c>
    </row>
    <row r="62" spans="2:34" ht="15.75" x14ac:dyDescent="0.25">
      <c r="B62" s="15">
        <v>38230</v>
      </c>
      <c r="C62" s="11">
        <v>1104.24</v>
      </c>
      <c r="D62" s="11">
        <v>189.96</v>
      </c>
      <c r="E62" s="11">
        <f t="shared" si="0"/>
        <v>80.812634475490697</v>
      </c>
      <c r="G62" s="16">
        <f t="shared" si="15"/>
        <v>1</v>
      </c>
      <c r="H62" s="12">
        <f t="shared" si="16"/>
        <v>7.1712347431980832E-4</v>
      </c>
      <c r="I62" s="17">
        <f t="shared" si="1"/>
        <v>0.79187642528290514</v>
      </c>
      <c r="J62" s="12"/>
      <c r="K62" s="16">
        <f t="shared" si="2"/>
        <v>1</v>
      </c>
      <c r="L62" s="12">
        <f t="shared" si="17"/>
        <v>7.1535363506949664E-3</v>
      </c>
      <c r="M62" s="12">
        <f t="shared" si="3"/>
        <v>1.358885765178016</v>
      </c>
      <c r="N62" s="12"/>
      <c r="O62" s="16">
        <f t="shared" si="18"/>
        <v>0.46641318173012014</v>
      </c>
      <c r="P62" s="12">
        <f t="shared" si="19"/>
        <v>4.30274084591885E-4</v>
      </c>
      <c r="Q62" s="12">
        <f t="shared" si="4"/>
        <v>0.47512585516974309</v>
      </c>
      <c r="R62" s="16">
        <f t="shared" si="20"/>
        <v>0.53358681826987975</v>
      </c>
      <c r="S62" s="12">
        <f t="shared" si="21"/>
        <v>2.8614145402779865E-3</v>
      </c>
      <c r="T62" s="12">
        <f t="shared" si="5"/>
        <v>0.54355430607120636</v>
      </c>
      <c r="U62" s="12">
        <f t="shared" si="22"/>
        <v>1.0186801612409495</v>
      </c>
      <c r="V62" s="12"/>
      <c r="W62" s="16">
        <f t="shared" si="23"/>
        <v>0.58764783128935616</v>
      </c>
      <c r="X62" s="12">
        <f t="shared" si="25"/>
        <v>5.3803267094523278E-4</v>
      </c>
      <c r="Y62" s="12">
        <f t="shared" si="6"/>
        <v>0.59411719656456385</v>
      </c>
      <c r="Z62" s="16">
        <f t="shared" si="24"/>
        <v>0.4123521687106439</v>
      </c>
      <c r="AA62" s="12">
        <f t="shared" si="26"/>
        <v>2.1946289685296754E-3</v>
      </c>
      <c r="AB62" s="12">
        <f t="shared" si="8"/>
        <v>0.41689171886189713</v>
      </c>
      <c r="AC62" s="12">
        <f t="shared" si="9"/>
        <v>1.011008915426461</v>
      </c>
      <c r="AD62" s="14" t="b">
        <f t="shared" si="10"/>
        <v>0</v>
      </c>
      <c r="AE62" s="19">
        <f t="shared" si="11"/>
        <v>8</v>
      </c>
      <c r="AF62" s="20" t="b">
        <f t="shared" si="12"/>
        <v>0</v>
      </c>
      <c r="AG62" s="11" t="b">
        <f t="shared" si="13"/>
        <v>1</v>
      </c>
      <c r="AH62" s="11" t="b">
        <f t="shared" si="14"/>
        <v>0</v>
      </c>
    </row>
    <row r="63" spans="2:34" ht="15.75" x14ac:dyDescent="0.25">
      <c r="B63" s="15">
        <v>38260</v>
      </c>
      <c r="C63" s="11">
        <v>1114.58</v>
      </c>
      <c r="D63" s="11">
        <v>189.92599999999999</v>
      </c>
      <c r="E63" s="11">
        <f t="shared" si="0"/>
        <v>81.569356420427098</v>
      </c>
      <c r="G63" s="16">
        <f t="shared" si="15"/>
        <v>1</v>
      </c>
      <c r="H63" s="12">
        <f t="shared" si="16"/>
        <v>7.1712347431980832E-4</v>
      </c>
      <c r="I63" s="17">
        <f t="shared" si="1"/>
        <v>0.79929148200737188</v>
      </c>
      <c r="J63" s="12"/>
      <c r="K63" s="16">
        <f t="shared" si="2"/>
        <v>1</v>
      </c>
      <c r="L63" s="12">
        <f t="shared" si="17"/>
        <v>7.1535363506949664E-3</v>
      </c>
      <c r="M63" s="12">
        <f t="shared" si="3"/>
        <v>1.358642544942092</v>
      </c>
      <c r="N63" s="12"/>
      <c r="O63" s="16">
        <f t="shared" si="18"/>
        <v>0.46877803696835479</v>
      </c>
      <c r="P63" s="12">
        <f t="shared" si="19"/>
        <v>4.30274084591885E-4</v>
      </c>
      <c r="Q63" s="12">
        <f t="shared" si="4"/>
        <v>0.47957488920442315</v>
      </c>
      <c r="R63" s="16">
        <f t="shared" si="20"/>
        <v>0.53122196303164537</v>
      </c>
      <c r="S63" s="12">
        <f t="shared" si="21"/>
        <v>2.8614145402779865E-3</v>
      </c>
      <c r="T63" s="12">
        <f t="shared" si="5"/>
        <v>0.54345701797683688</v>
      </c>
      <c r="U63" s="12">
        <f t="shared" si="22"/>
        <v>1.0230319071812599</v>
      </c>
      <c r="V63" s="12"/>
      <c r="W63" s="16">
        <f t="shared" si="23"/>
        <v>0.58994775828586299</v>
      </c>
      <c r="X63" s="12">
        <f t="shared" si="25"/>
        <v>5.3803267094523278E-4</v>
      </c>
      <c r="Y63" s="12">
        <f t="shared" si="6"/>
        <v>0.59968045438213746</v>
      </c>
      <c r="Z63" s="16">
        <f t="shared" si="24"/>
        <v>0.41005224171413712</v>
      </c>
      <c r="AA63" s="12">
        <f t="shared" si="26"/>
        <v>2.1946289685296754E-3</v>
      </c>
      <c r="AB63" s="12">
        <f t="shared" si="8"/>
        <v>0.4168171014769671</v>
      </c>
      <c r="AC63" s="12">
        <f t="shared" si="9"/>
        <v>1.0164975558591045</v>
      </c>
      <c r="AD63" s="14" t="b">
        <f t="shared" si="10"/>
        <v>1</v>
      </c>
      <c r="AE63" s="19">
        <f t="shared" si="11"/>
        <v>9</v>
      </c>
      <c r="AF63" s="20" t="b">
        <f t="shared" si="12"/>
        <v>1</v>
      </c>
      <c r="AG63" s="11" t="b">
        <f t="shared" si="13"/>
        <v>0</v>
      </c>
      <c r="AH63" s="11" t="b">
        <f t="shared" si="14"/>
        <v>0</v>
      </c>
    </row>
    <row r="64" spans="2:34" ht="15.75" x14ac:dyDescent="0.25">
      <c r="B64" s="15">
        <v>38289</v>
      </c>
      <c r="C64" s="11">
        <v>1130.2</v>
      </c>
      <c r="D64" s="11">
        <v>190.965</v>
      </c>
      <c r="E64" s="11">
        <f t="shared" si="0"/>
        <v>82.712489571288472</v>
      </c>
      <c r="G64" s="16">
        <f t="shared" si="15"/>
        <v>1</v>
      </c>
      <c r="H64" s="12">
        <f t="shared" si="16"/>
        <v>7.1712347431980832E-4</v>
      </c>
      <c r="I64" s="17">
        <f t="shared" si="1"/>
        <v>0.81049295067624738</v>
      </c>
      <c r="J64" s="12"/>
      <c r="K64" s="16">
        <f t="shared" si="2"/>
        <v>1</v>
      </c>
      <c r="L64" s="12">
        <f t="shared" si="17"/>
        <v>7.1535363506949664E-3</v>
      </c>
      <c r="M64" s="12">
        <f t="shared" si="3"/>
        <v>1.3660750692104642</v>
      </c>
      <c r="N64" s="12"/>
      <c r="O64" s="16">
        <f t="shared" si="18"/>
        <v>0.47088566132962983</v>
      </c>
      <c r="P64" s="12">
        <f t="shared" si="19"/>
        <v>4.30274084591885E-4</v>
      </c>
      <c r="Q64" s="12">
        <f t="shared" si="4"/>
        <v>0.48629577040574845</v>
      </c>
      <c r="R64" s="16">
        <f t="shared" si="20"/>
        <v>0.52911433867037005</v>
      </c>
      <c r="S64" s="12">
        <f t="shared" si="21"/>
        <v>2.8614145402779865E-3</v>
      </c>
      <c r="T64" s="12">
        <f t="shared" si="5"/>
        <v>0.54643002768418569</v>
      </c>
      <c r="U64" s="12">
        <f t="shared" si="22"/>
        <v>1.0327257980899343</v>
      </c>
      <c r="V64" s="12"/>
      <c r="W64" s="16">
        <f t="shared" si="23"/>
        <v>0.6020289862998629</v>
      </c>
      <c r="X64" s="12">
        <f t="shared" si="25"/>
        <v>5.4720032076249585E-4</v>
      </c>
      <c r="Y64" s="12">
        <f t="shared" si="6"/>
        <v>0.61844580252577286</v>
      </c>
      <c r="Z64" s="16">
        <f t="shared" si="24"/>
        <v>0.39797101370013699</v>
      </c>
      <c r="AA64" s="12">
        <f t="shared" si="26"/>
        <v>2.140828650862135E-3</v>
      </c>
      <c r="AB64" s="12">
        <f t="shared" si="8"/>
        <v>0.40882334331188763</v>
      </c>
      <c r="AC64" s="12">
        <f t="shared" si="9"/>
        <v>1.0272691458376606</v>
      </c>
      <c r="AD64" s="14" t="b">
        <f t="shared" si="10"/>
        <v>0</v>
      </c>
      <c r="AE64" s="19">
        <f t="shared" si="11"/>
        <v>10</v>
      </c>
      <c r="AF64" s="20" t="b">
        <f t="shared" si="12"/>
        <v>0</v>
      </c>
      <c r="AG64" s="11" t="b">
        <f t="shared" si="13"/>
        <v>0</v>
      </c>
      <c r="AH64" s="11" t="b">
        <f t="shared" si="14"/>
        <v>0</v>
      </c>
    </row>
    <row r="65" spans="2:34" ht="15.75" x14ac:dyDescent="0.25">
      <c r="B65" s="15">
        <v>38321</v>
      </c>
      <c r="C65" s="11">
        <v>1173.82</v>
      </c>
      <c r="D65" s="11">
        <v>189.072</v>
      </c>
      <c r="E65" s="11">
        <f t="shared" si="0"/>
        <v>85.904773056600447</v>
      </c>
      <c r="G65" s="16">
        <f t="shared" si="15"/>
        <v>1</v>
      </c>
      <c r="H65" s="12">
        <f t="shared" si="16"/>
        <v>7.1712347431980832E-4</v>
      </c>
      <c r="I65" s="17">
        <f t="shared" si="1"/>
        <v>0.84177387662607739</v>
      </c>
      <c r="J65" s="12"/>
      <c r="K65" s="16">
        <f t="shared" si="2"/>
        <v>1</v>
      </c>
      <c r="L65" s="12">
        <f t="shared" si="17"/>
        <v>7.1535363506949664E-3</v>
      </c>
      <c r="M65" s="12">
        <f t="shared" si="3"/>
        <v>1.3525334248985987</v>
      </c>
      <c r="N65" s="12"/>
      <c r="O65" s="16">
        <f t="shared" si="18"/>
        <v>0.48281722087972717</v>
      </c>
      <c r="P65" s="12">
        <f t="shared" si="19"/>
        <v>4.30274084591885E-4</v>
      </c>
      <c r="Q65" s="12">
        <f t="shared" si="4"/>
        <v>0.50506432597564643</v>
      </c>
      <c r="R65" s="16">
        <f t="shared" si="20"/>
        <v>0.51718277912027288</v>
      </c>
      <c r="S65" s="12">
        <f t="shared" si="21"/>
        <v>2.8614145402779865E-3</v>
      </c>
      <c r="T65" s="12">
        <f t="shared" si="5"/>
        <v>0.54101336995943949</v>
      </c>
      <c r="U65" s="12">
        <f t="shared" si="22"/>
        <v>1.0460776959350859</v>
      </c>
      <c r="V65" s="12"/>
      <c r="W65" s="16">
        <f t="shared" si="23"/>
        <v>0.61343101425042201</v>
      </c>
      <c r="X65" s="12">
        <f t="shared" si="25"/>
        <v>5.4720032076249585E-4</v>
      </c>
      <c r="Y65" s="12">
        <f t="shared" si="6"/>
        <v>0.64231468051743279</v>
      </c>
      <c r="Z65" s="16">
        <f t="shared" si="24"/>
        <v>0.38656898574957793</v>
      </c>
      <c r="AA65" s="12">
        <f t="shared" si="26"/>
        <v>2.140828650862135E-3</v>
      </c>
      <c r="AB65" s="12">
        <f t="shared" si="8"/>
        <v>0.40477075467580559</v>
      </c>
      <c r="AC65" s="12">
        <f t="shared" si="9"/>
        <v>1.0470854351932384</v>
      </c>
      <c r="AD65" s="14" t="b">
        <f t="shared" si="10"/>
        <v>0</v>
      </c>
      <c r="AE65" s="19">
        <f t="shared" si="11"/>
        <v>11</v>
      </c>
      <c r="AF65" s="20" t="b">
        <f t="shared" si="12"/>
        <v>0</v>
      </c>
      <c r="AG65" s="11" t="b">
        <f t="shared" si="13"/>
        <v>0</v>
      </c>
      <c r="AH65" s="11" t="b">
        <f t="shared" si="14"/>
        <v>0</v>
      </c>
    </row>
    <row r="66" spans="2:34" ht="15.75" x14ac:dyDescent="0.25">
      <c r="B66" s="15">
        <v>38352</v>
      </c>
      <c r="C66" s="11">
        <v>1211.92</v>
      </c>
      <c r="D66" s="11">
        <v>190.078</v>
      </c>
      <c r="E66" s="11">
        <f t="shared" si="0"/>
        <v>88.693081190263612</v>
      </c>
      <c r="G66" s="16">
        <f t="shared" si="15"/>
        <v>1</v>
      </c>
      <c r="H66" s="12">
        <f t="shared" si="16"/>
        <v>7.1712347431980832E-4</v>
      </c>
      <c r="I66" s="17">
        <f t="shared" si="1"/>
        <v>0.86909628099766212</v>
      </c>
      <c r="J66" s="12"/>
      <c r="K66" s="16">
        <f t="shared" si="2"/>
        <v>1</v>
      </c>
      <c r="L66" s="12">
        <f t="shared" si="17"/>
        <v>7.1535363506949664E-3</v>
      </c>
      <c r="M66" s="12">
        <f t="shared" si="3"/>
        <v>1.3597298824673978</v>
      </c>
      <c r="N66" s="12"/>
      <c r="O66" s="16">
        <f t="shared" si="18"/>
        <v>0.48947097655642446</v>
      </c>
      <c r="P66" s="12">
        <f t="shared" si="19"/>
        <v>4.30274084591885E-4</v>
      </c>
      <c r="Q66" s="12">
        <f t="shared" si="4"/>
        <v>0.52145776859859727</v>
      </c>
      <c r="R66" s="16">
        <f t="shared" si="20"/>
        <v>0.51052902344357542</v>
      </c>
      <c r="S66" s="12">
        <f t="shared" si="21"/>
        <v>2.8614145402779865E-3</v>
      </c>
      <c r="T66" s="12">
        <f t="shared" si="5"/>
        <v>0.54389195298695914</v>
      </c>
      <c r="U66" s="12">
        <f t="shared" si="22"/>
        <v>1.0653497215855565</v>
      </c>
      <c r="V66" s="12"/>
      <c r="W66" s="16">
        <f t="shared" si="23"/>
        <v>0.61972787204734492</v>
      </c>
      <c r="X66" s="12">
        <f t="shared" si="25"/>
        <v>5.4720032076249585E-4</v>
      </c>
      <c r="Y66" s="12">
        <f t="shared" si="6"/>
        <v>0.66316301273848399</v>
      </c>
      <c r="Z66" s="16">
        <f t="shared" si="24"/>
        <v>0.38027212795265503</v>
      </c>
      <c r="AA66" s="12">
        <f t="shared" si="26"/>
        <v>2.140828650862135E-3</v>
      </c>
      <c r="AB66" s="12">
        <f t="shared" si="8"/>
        <v>0.40692442829857289</v>
      </c>
      <c r="AC66" s="12">
        <f t="shared" si="9"/>
        <v>1.0700874410370569</v>
      </c>
      <c r="AD66" s="14" t="b">
        <f t="shared" si="10"/>
        <v>1</v>
      </c>
      <c r="AE66" s="19">
        <f t="shared" si="11"/>
        <v>12</v>
      </c>
      <c r="AF66" s="20" t="b">
        <f t="shared" si="12"/>
        <v>1</v>
      </c>
      <c r="AG66" s="11" t="b">
        <f t="shared" si="13"/>
        <v>1</v>
      </c>
      <c r="AH66" s="11" t="b">
        <f t="shared" si="14"/>
        <v>1</v>
      </c>
    </row>
    <row r="67" spans="2:34" ht="15.75" x14ac:dyDescent="0.25">
      <c r="B67" s="15">
        <v>38383</v>
      </c>
      <c r="C67" s="11">
        <v>1181.27</v>
      </c>
      <c r="D67" s="11">
        <v>190.291</v>
      </c>
      <c r="E67" s="11">
        <f t="shared" si="0"/>
        <v>86.449993413445341</v>
      </c>
      <c r="G67" s="16">
        <f t="shared" si="15"/>
        <v>1</v>
      </c>
      <c r="H67" s="12">
        <f t="shared" si="16"/>
        <v>7.1712347431980832E-4</v>
      </c>
      <c r="I67" s="17">
        <f t="shared" si="1"/>
        <v>0.84711644650975992</v>
      </c>
      <c r="J67" s="12"/>
      <c r="K67" s="16">
        <f t="shared" si="2"/>
        <v>1</v>
      </c>
      <c r="L67" s="12">
        <f t="shared" si="17"/>
        <v>7.1535363506949664E-3</v>
      </c>
      <c r="M67" s="12">
        <f t="shared" si="3"/>
        <v>1.3612535857100958</v>
      </c>
      <c r="N67" s="12"/>
      <c r="O67" s="16">
        <f t="shared" si="18"/>
        <v>0.48279229007153968</v>
      </c>
      <c r="P67" s="12">
        <f t="shared" si="19"/>
        <v>4.30274084591885E-4</v>
      </c>
      <c r="Q67" s="12">
        <f t="shared" si="4"/>
        <v>0.50826986790585604</v>
      </c>
      <c r="R67" s="16">
        <f t="shared" si="20"/>
        <v>0.51720770992846032</v>
      </c>
      <c r="S67" s="12">
        <f t="shared" si="21"/>
        <v>2.8614145402779865E-3</v>
      </c>
      <c r="T67" s="12">
        <f t="shared" si="5"/>
        <v>0.5445014342840383</v>
      </c>
      <c r="U67" s="12">
        <f t="shared" si="22"/>
        <v>1.0527713021898943</v>
      </c>
      <c r="V67" s="12"/>
      <c r="W67" s="16">
        <f t="shared" si="23"/>
        <v>0.59356661192690496</v>
      </c>
      <c r="X67" s="12">
        <f t="shared" si="25"/>
        <v>5.2978122699702459E-4</v>
      </c>
      <c r="Y67" s="12">
        <f t="shared" si="6"/>
        <v>0.6258146700147752</v>
      </c>
      <c r="Z67" s="16">
        <f t="shared" si="24"/>
        <v>0.40643338807309504</v>
      </c>
      <c r="AA67" s="12">
        <f t="shared" si="26"/>
        <v>2.2518912047413313E-3</v>
      </c>
      <c r="AB67" s="12">
        <f t="shared" si="8"/>
        <v>0.42851462924143269</v>
      </c>
      <c r="AC67" s="12">
        <f t="shared" si="9"/>
        <v>1.0543292992562079</v>
      </c>
      <c r="AD67" s="14" t="b">
        <f t="shared" si="10"/>
        <v>0</v>
      </c>
      <c r="AE67" s="19">
        <f t="shared" si="11"/>
        <v>1</v>
      </c>
      <c r="AF67" s="20" t="b">
        <f t="shared" si="12"/>
        <v>0</v>
      </c>
      <c r="AG67" s="11" t="b">
        <f t="shared" si="13"/>
        <v>0</v>
      </c>
      <c r="AH67" s="11" t="b">
        <f t="shared" si="14"/>
        <v>0</v>
      </c>
    </row>
    <row r="68" spans="2:34" ht="15.75" x14ac:dyDescent="0.25">
      <c r="B68" s="15">
        <v>38411</v>
      </c>
      <c r="C68" s="11">
        <v>1203.5999999999999</v>
      </c>
      <c r="D68" s="11">
        <v>188.96799999999999</v>
      </c>
      <c r="E68" s="11">
        <f t="shared" si="0"/>
        <v>88.084190805169698</v>
      </c>
      <c r="G68" s="16">
        <f t="shared" si="15"/>
        <v>1</v>
      </c>
      <c r="H68" s="12">
        <f t="shared" si="16"/>
        <v>7.1712347431980832E-4</v>
      </c>
      <c r="I68" s="17">
        <f t="shared" si="1"/>
        <v>0.86312981369132125</v>
      </c>
      <c r="J68" s="12"/>
      <c r="K68" s="16">
        <f t="shared" si="2"/>
        <v>1</v>
      </c>
      <c r="L68" s="12">
        <f t="shared" si="17"/>
        <v>7.1535363506949664E-3</v>
      </c>
      <c r="M68" s="12">
        <f t="shared" si="3"/>
        <v>1.3517894571181264</v>
      </c>
      <c r="N68" s="12"/>
      <c r="O68" s="16">
        <f t="shared" si="18"/>
        <v>0.48921309693380954</v>
      </c>
      <c r="P68" s="12">
        <f t="shared" si="19"/>
        <v>4.30274084591885E-4</v>
      </c>
      <c r="Q68" s="12">
        <f t="shared" si="4"/>
        <v>0.51787788821479275</v>
      </c>
      <c r="R68" s="16">
        <f t="shared" si="20"/>
        <v>0.51078690306619035</v>
      </c>
      <c r="S68" s="12">
        <f t="shared" si="21"/>
        <v>2.8614145402779865E-3</v>
      </c>
      <c r="T68" s="12">
        <f t="shared" si="5"/>
        <v>0.54071578284725053</v>
      </c>
      <c r="U68" s="12">
        <f t="shared" si="22"/>
        <v>1.0585936710620434</v>
      </c>
      <c r="V68" s="12"/>
      <c r="W68" s="16">
        <f t="shared" si="23"/>
        <v>0.59975229747951142</v>
      </c>
      <c r="X68" s="12">
        <f t="shared" si="25"/>
        <v>5.2978122699702459E-4</v>
      </c>
      <c r="Y68" s="12">
        <f t="shared" si="6"/>
        <v>0.63764468481361869</v>
      </c>
      <c r="Z68" s="16">
        <f t="shared" si="24"/>
        <v>0.40024770252048864</v>
      </c>
      <c r="AA68" s="12">
        <f t="shared" si="26"/>
        <v>2.2518912047413313E-3</v>
      </c>
      <c r="AB68" s="12">
        <f t="shared" si="8"/>
        <v>0.42553537717755985</v>
      </c>
      <c r="AC68" s="12">
        <f t="shared" si="9"/>
        <v>1.0631800619911784</v>
      </c>
      <c r="AD68" s="14" t="b">
        <f t="shared" si="10"/>
        <v>0</v>
      </c>
      <c r="AE68" s="19">
        <f t="shared" si="11"/>
        <v>2</v>
      </c>
      <c r="AF68" s="20" t="b">
        <f t="shared" si="12"/>
        <v>0</v>
      </c>
      <c r="AG68" s="11" t="b">
        <f t="shared" si="13"/>
        <v>0</v>
      </c>
      <c r="AH68" s="11" t="b">
        <f t="shared" si="14"/>
        <v>0</v>
      </c>
    </row>
    <row r="69" spans="2:34" ht="15.75" x14ac:dyDescent="0.25">
      <c r="B69" s="15">
        <v>38442</v>
      </c>
      <c r="C69" s="11">
        <v>1180.5899999999999</v>
      </c>
      <c r="D69" s="11">
        <v>188.74700000000001</v>
      </c>
      <c r="E69" s="11">
        <f t="shared" si="0"/>
        <v>86.400228333894404</v>
      </c>
      <c r="G69" s="16">
        <f t="shared" si="15"/>
        <v>1</v>
      </c>
      <c r="H69" s="12">
        <f t="shared" si="16"/>
        <v>7.1712347431980832E-4</v>
      </c>
      <c r="I69" s="17">
        <f t="shared" si="1"/>
        <v>0.8466288025472225</v>
      </c>
      <c r="J69" s="12"/>
      <c r="K69" s="16">
        <f t="shared" si="2"/>
        <v>1</v>
      </c>
      <c r="L69" s="12">
        <f t="shared" si="17"/>
        <v>7.1535363506949664E-3</v>
      </c>
      <c r="M69" s="12">
        <f t="shared" si="3"/>
        <v>1.350208525584623</v>
      </c>
      <c r="N69" s="12"/>
      <c r="O69" s="16">
        <f t="shared" si="18"/>
        <v>0.48468307753650536</v>
      </c>
      <c r="P69" s="12">
        <f t="shared" si="19"/>
        <v>4.30274084591885E-4</v>
      </c>
      <c r="Q69" s="12">
        <f t="shared" si="4"/>
        <v>0.50797728152833344</v>
      </c>
      <c r="R69" s="16">
        <f t="shared" si="20"/>
        <v>0.51531692246349459</v>
      </c>
      <c r="S69" s="12">
        <f t="shared" si="21"/>
        <v>2.8614145402779865E-3</v>
      </c>
      <c r="T69" s="12">
        <f t="shared" si="5"/>
        <v>0.5400834102338492</v>
      </c>
      <c r="U69" s="12">
        <f t="shared" si="22"/>
        <v>1.0480606917621826</v>
      </c>
      <c r="V69" s="12"/>
      <c r="W69" s="16">
        <f t="shared" si="23"/>
        <v>0.59539181885177106</v>
      </c>
      <c r="X69" s="12">
        <f t="shared" si="25"/>
        <v>5.2978122699702459E-4</v>
      </c>
      <c r="Y69" s="12">
        <f t="shared" si="6"/>
        <v>0.62545441878041719</v>
      </c>
      <c r="Z69" s="16">
        <f t="shared" si="24"/>
        <v>0.40460818114822883</v>
      </c>
      <c r="AA69" s="12">
        <f t="shared" si="26"/>
        <v>2.2518912047413313E-3</v>
      </c>
      <c r="AB69" s="12">
        <f t="shared" si="8"/>
        <v>0.42503770922131212</v>
      </c>
      <c r="AC69" s="12">
        <f t="shared" si="9"/>
        <v>1.0504921280017294</v>
      </c>
      <c r="AD69" s="14" t="b">
        <f t="shared" si="10"/>
        <v>1</v>
      </c>
      <c r="AE69" s="19">
        <f t="shared" si="11"/>
        <v>3</v>
      </c>
      <c r="AF69" s="20" t="b">
        <f t="shared" si="12"/>
        <v>1</v>
      </c>
      <c r="AG69" s="11" t="b">
        <f t="shared" si="13"/>
        <v>0</v>
      </c>
      <c r="AH69" s="11" t="b">
        <f t="shared" si="14"/>
        <v>0</v>
      </c>
    </row>
    <row r="70" spans="2:34" ht="15.75" x14ac:dyDescent="0.25">
      <c r="B70" s="15">
        <v>38471</v>
      </c>
      <c r="C70" s="11">
        <v>1156.8499999999999</v>
      </c>
      <c r="D70" s="11">
        <v>190.88800000000001</v>
      </c>
      <c r="E70" s="11">
        <f t="shared" si="0"/>
        <v>84.662841586042347</v>
      </c>
      <c r="G70" s="16">
        <f t="shared" si="15"/>
        <v>1</v>
      </c>
      <c r="H70" s="12">
        <f t="shared" si="16"/>
        <v>7.1712347431980832E-4</v>
      </c>
      <c r="I70" s="17">
        <f t="shared" si="1"/>
        <v>0.82960429126687019</v>
      </c>
      <c r="J70" s="12"/>
      <c r="K70" s="16">
        <f t="shared" si="2"/>
        <v>1</v>
      </c>
      <c r="L70" s="12">
        <f t="shared" si="17"/>
        <v>7.1535363506949664E-3</v>
      </c>
      <c r="M70" s="12">
        <f t="shared" si="3"/>
        <v>1.3655242469114608</v>
      </c>
      <c r="N70" s="12"/>
      <c r="O70" s="16">
        <f t="shared" si="18"/>
        <v>0.47679673817347051</v>
      </c>
      <c r="P70" s="12">
        <f t="shared" si="19"/>
        <v>4.30274084591885E-4</v>
      </c>
      <c r="Q70" s="12">
        <f t="shared" si="4"/>
        <v>0.49776257476012215</v>
      </c>
      <c r="R70" s="16">
        <f t="shared" si="20"/>
        <v>0.52320326182652954</v>
      </c>
      <c r="S70" s="12">
        <f t="shared" si="21"/>
        <v>2.8614145402779865E-3</v>
      </c>
      <c r="T70" s="12">
        <f t="shared" si="5"/>
        <v>0.54620969876458425</v>
      </c>
      <c r="U70" s="12">
        <f t="shared" si="22"/>
        <v>1.0439722735247063</v>
      </c>
      <c r="V70" s="12"/>
      <c r="W70" s="16">
        <f t="shared" si="23"/>
        <v>0.59239430946119254</v>
      </c>
      <c r="X70" s="12">
        <f t="shared" si="25"/>
        <v>5.3388159886246509E-4</v>
      </c>
      <c r="Y70" s="12">
        <f t="shared" si="6"/>
        <v>0.61762092764404264</v>
      </c>
      <c r="Z70" s="16">
        <f t="shared" si="24"/>
        <v>0.40760569053880746</v>
      </c>
      <c r="AA70" s="12">
        <f t="shared" si="26"/>
        <v>2.2262438671909581E-3</v>
      </c>
      <c r="AB70" s="12">
        <f t="shared" si="8"/>
        <v>0.42496323932034763</v>
      </c>
      <c r="AC70" s="12">
        <f t="shared" si="9"/>
        <v>1.0425841669643903</v>
      </c>
      <c r="AD70" s="14" t="b">
        <f t="shared" si="10"/>
        <v>0</v>
      </c>
      <c r="AE70" s="19">
        <f t="shared" si="11"/>
        <v>4</v>
      </c>
      <c r="AF70" s="20" t="b">
        <f t="shared" si="12"/>
        <v>0</v>
      </c>
      <c r="AG70" s="11" t="b">
        <f t="shared" si="13"/>
        <v>1</v>
      </c>
      <c r="AH70" s="11" t="b">
        <f t="shared" si="14"/>
        <v>0</v>
      </c>
    </row>
    <row r="71" spans="2:34" ht="15.75" x14ac:dyDescent="0.25">
      <c r="B71" s="15">
        <v>38503</v>
      </c>
      <c r="C71" s="11">
        <v>1191.5</v>
      </c>
      <c r="D71" s="11">
        <v>192.45500000000001</v>
      </c>
      <c r="E71" s="11">
        <f t="shared" si="0"/>
        <v>87.198665124924986</v>
      </c>
      <c r="G71" s="16">
        <f t="shared" si="15"/>
        <v>1</v>
      </c>
      <c r="H71" s="12">
        <f t="shared" si="16"/>
        <v>7.1712347431980832E-4</v>
      </c>
      <c r="I71" s="17">
        <f t="shared" si="1"/>
        <v>0.85445261965205166</v>
      </c>
      <c r="J71" s="12"/>
      <c r="K71" s="16">
        <f t="shared" si="2"/>
        <v>1</v>
      </c>
      <c r="L71" s="12">
        <f t="shared" si="17"/>
        <v>7.1535363506949664E-3</v>
      </c>
      <c r="M71" s="12">
        <f t="shared" si="3"/>
        <v>1.3767338383729999</v>
      </c>
      <c r="N71" s="12"/>
      <c r="O71" s="16">
        <f t="shared" si="18"/>
        <v>0.4821218679724143</v>
      </c>
      <c r="P71" s="12">
        <f t="shared" si="19"/>
        <v>4.30274084591885E-4</v>
      </c>
      <c r="Q71" s="12">
        <f t="shared" si="4"/>
        <v>0.51267157179123102</v>
      </c>
      <c r="R71" s="16">
        <f t="shared" si="20"/>
        <v>0.51787813202758581</v>
      </c>
      <c r="S71" s="12">
        <f t="shared" si="21"/>
        <v>2.8614145402779865E-3</v>
      </c>
      <c r="T71" s="12">
        <f t="shared" si="5"/>
        <v>0.55069353534919996</v>
      </c>
      <c r="U71" s="12">
        <f t="shared" si="22"/>
        <v>1.0633651071404309</v>
      </c>
      <c r="V71" s="12"/>
      <c r="W71" s="16">
        <f t="shared" si="23"/>
        <v>0.59753601557639135</v>
      </c>
      <c r="X71" s="12">
        <f t="shared" si="25"/>
        <v>5.3388159886246509E-4</v>
      </c>
      <c r="Y71" s="12">
        <f t="shared" si="6"/>
        <v>0.63611992504462711</v>
      </c>
      <c r="Z71" s="16">
        <f t="shared" si="24"/>
        <v>0.40246398442360859</v>
      </c>
      <c r="AA71" s="12">
        <f t="shared" si="26"/>
        <v>2.2262438671909581E-3</v>
      </c>
      <c r="AB71" s="12">
        <f t="shared" si="8"/>
        <v>0.42845176346023589</v>
      </c>
      <c r="AC71" s="12">
        <f t="shared" si="9"/>
        <v>1.0645716885048631</v>
      </c>
      <c r="AD71" s="14" t="b">
        <f t="shared" si="10"/>
        <v>0</v>
      </c>
      <c r="AE71" s="19">
        <f t="shared" si="11"/>
        <v>5</v>
      </c>
      <c r="AF71" s="20" t="b">
        <f t="shared" si="12"/>
        <v>0</v>
      </c>
      <c r="AG71" s="11" t="b">
        <f t="shared" si="13"/>
        <v>0</v>
      </c>
      <c r="AH71" s="11" t="b">
        <f t="shared" si="14"/>
        <v>0</v>
      </c>
    </row>
    <row r="72" spans="2:34" ht="15.75" x14ac:dyDescent="0.25">
      <c r="B72" s="15">
        <v>38533</v>
      </c>
      <c r="C72" s="11">
        <v>1191.33</v>
      </c>
      <c r="D72" s="11">
        <v>193.131</v>
      </c>
      <c r="E72" s="11">
        <f t="shared" ref="E72:E135" si="27">(C72/$C$8)*100</f>
        <v>87.186223855037241</v>
      </c>
      <c r="G72" s="16">
        <f t="shared" si="15"/>
        <v>1</v>
      </c>
      <c r="H72" s="12">
        <f t="shared" si="16"/>
        <v>7.1712347431980832E-4</v>
      </c>
      <c r="I72" s="17">
        <f t="shared" ref="I72:I135" si="28">H72*C72</f>
        <v>0.85433070866141725</v>
      </c>
      <c r="J72" s="12"/>
      <c r="K72" s="16">
        <f t="shared" ref="K72:K135" si="29">M72/M72</f>
        <v>1</v>
      </c>
      <c r="L72" s="12">
        <f t="shared" si="17"/>
        <v>7.1535363506949664E-3</v>
      </c>
      <c r="M72" s="12">
        <f t="shared" ref="M72:M135" si="30">L72*D72</f>
        <v>1.3815696289460695</v>
      </c>
      <c r="N72" s="12"/>
      <c r="O72" s="16">
        <f t="shared" si="18"/>
        <v>0.48121083414185145</v>
      </c>
      <c r="P72" s="12">
        <f t="shared" si="19"/>
        <v>4.30274084591885E-4</v>
      </c>
      <c r="Q72" s="12">
        <f t="shared" ref="Q72:Q135" si="31">P72*C72</f>
        <v>0.51259842519685028</v>
      </c>
      <c r="R72" s="16">
        <f t="shared" si="20"/>
        <v>0.51878916585814849</v>
      </c>
      <c r="S72" s="12">
        <f t="shared" si="21"/>
        <v>2.8614145402779865E-3</v>
      </c>
      <c r="T72" s="12">
        <f t="shared" ref="T72:T135" si="32">S72*D72</f>
        <v>0.55262785157842775</v>
      </c>
      <c r="U72" s="12">
        <f t="shared" si="22"/>
        <v>1.065226276775278</v>
      </c>
      <c r="V72" s="12"/>
      <c r="W72" s="16">
        <f t="shared" si="23"/>
        <v>0.59665815784100451</v>
      </c>
      <c r="X72" s="12">
        <f t="shared" si="25"/>
        <v>5.3388159886246509E-4</v>
      </c>
      <c r="Y72" s="12">
        <f t="shared" ref="Y72:Y135" si="33">X72*C72</f>
        <v>0.63602916517282049</v>
      </c>
      <c r="Z72" s="16">
        <f t="shared" si="24"/>
        <v>0.40334184215899538</v>
      </c>
      <c r="AA72" s="12">
        <f t="shared" si="26"/>
        <v>2.2262438671909581E-3</v>
      </c>
      <c r="AB72" s="12">
        <f t="shared" ref="AB72:AB135" si="34">AA72*D72</f>
        <v>0.42995670431445693</v>
      </c>
      <c r="AC72" s="12">
        <f t="shared" ref="AC72:AC135" si="35">AB72+Y72</f>
        <v>1.0659858694872775</v>
      </c>
      <c r="AD72" s="14" t="b">
        <f t="shared" ref="AD72:AD135" si="36">IF($AD$6=4,AF72,IF($AD$6=3,AG72,IF($AD$6=6,AH72,TRUE)))</f>
        <v>1</v>
      </c>
      <c r="AE72" s="19">
        <f t="shared" ref="AE72:AE135" si="37">MONTH(B72)</f>
        <v>6</v>
      </c>
      <c r="AF72" s="20" t="b">
        <f t="shared" ref="AF72:AF135" si="38">OR(AE72=3,AE72=6,AE72=9,AE72=12)</f>
        <v>1</v>
      </c>
      <c r="AG72" s="11" t="b">
        <f t="shared" ref="AG72:AG135" si="39">OR(AE72=4,AE72=8,AE72=12)</f>
        <v>0</v>
      </c>
      <c r="AH72" s="11" t="b">
        <f t="shared" ref="AH72:AH135" si="40">OR(AE72=6,AE72=12)</f>
        <v>1</v>
      </c>
    </row>
    <row r="73" spans="2:34" ht="15.75" x14ac:dyDescent="0.25">
      <c r="B73" s="15">
        <v>38562</v>
      </c>
      <c r="C73" s="11">
        <v>1234.18</v>
      </c>
      <c r="D73" s="11">
        <v>191.23099999999999</v>
      </c>
      <c r="E73" s="11">
        <f t="shared" si="27"/>
        <v>90.322155706151847</v>
      </c>
      <c r="G73" s="16">
        <f t="shared" ref="G73:G136" si="41">I73/I73</f>
        <v>1</v>
      </c>
      <c r="H73" s="12">
        <f t="shared" ref="H73:H136" si="42">H72</f>
        <v>7.1712347431980832E-4</v>
      </c>
      <c r="I73" s="17">
        <f t="shared" si="28"/>
        <v>0.88505944953602111</v>
      </c>
      <c r="J73" s="12"/>
      <c r="K73" s="16">
        <f t="shared" si="29"/>
        <v>1</v>
      </c>
      <c r="L73" s="12">
        <f t="shared" ref="L73:L136" si="43">L72</f>
        <v>7.1535363506949664E-3</v>
      </c>
      <c r="M73" s="12">
        <f t="shared" si="30"/>
        <v>1.3679779098797491</v>
      </c>
      <c r="N73" s="12"/>
      <c r="O73" s="16">
        <f t="shared" ref="O73:O136" si="44">Q73/$U73</f>
        <v>0.49250830450247401</v>
      </c>
      <c r="P73" s="12">
        <f t="shared" ref="P73:P136" si="45">P72</f>
        <v>4.30274084591885E-4</v>
      </c>
      <c r="Q73" s="12">
        <f t="shared" si="31"/>
        <v>0.53103566972161265</v>
      </c>
      <c r="R73" s="16">
        <f t="shared" ref="R73:R136" si="46">T73/$U73</f>
        <v>0.50749169549752582</v>
      </c>
      <c r="S73" s="12">
        <f t="shared" ref="S73:S136" si="47">S72</f>
        <v>2.8614145402779865E-3</v>
      </c>
      <c r="T73" s="12">
        <f t="shared" si="32"/>
        <v>0.5471911639518996</v>
      </c>
      <c r="U73" s="12">
        <f t="shared" ref="U73:U136" si="48">T73+Q73</f>
        <v>1.0782268336735124</v>
      </c>
      <c r="V73" s="12"/>
      <c r="W73" s="16">
        <f t="shared" ref="W73:W136" si="49">Y73/AC73</f>
        <v>0.61080283620343689</v>
      </c>
      <c r="X73" s="12">
        <f t="shared" si="25"/>
        <v>5.3687183374242782E-4</v>
      </c>
      <c r="Y73" s="12">
        <f t="shared" si="33"/>
        <v>0.66259647976822955</v>
      </c>
      <c r="Z73" s="16">
        <f t="shared" ref="Z73:Z136" si="50">AB73/AC73</f>
        <v>0.38919716379656305</v>
      </c>
      <c r="AA73" s="12">
        <f t="shared" si="26"/>
        <v>2.2077985812475006E-3</v>
      </c>
      <c r="AB73" s="12">
        <f t="shared" si="34"/>
        <v>0.42219953049054076</v>
      </c>
      <c r="AC73" s="12">
        <f t="shared" si="35"/>
        <v>1.0847960102587704</v>
      </c>
      <c r="AD73" s="14" t="b">
        <f t="shared" si="36"/>
        <v>0</v>
      </c>
      <c r="AE73" s="19">
        <f t="shared" si="37"/>
        <v>7</v>
      </c>
      <c r="AF73" s="20" t="b">
        <f t="shared" si="38"/>
        <v>0</v>
      </c>
      <c r="AG73" s="11" t="b">
        <f t="shared" si="39"/>
        <v>0</v>
      </c>
      <c r="AH73" s="11" t="b">
        <f t="shared" si="40"/>
        <v>0</v>
      </c>
    </row>
    <row r="74" spans="2:34" ht="15.75" x14ac:dyDescent="0.25">
      <c r="B74" s="15">
        <v>38595</v>
      </c>
      <c r="C74" s="11">
        <v>1220.33</v>
      </c>
      <c r="D74" s="11">
        <v>193.476</v>
      </c>
      <c r="E74" s="11">
        <f t="shared" si="27"/>
        <v>89.308558130003945</v>
      </c>
      <c r="G74" s="16">
        <f t="shared" si="41"/>
        <v>1</v>
      </c>
      <c r="H74" s="12">
        <f t="shared" si="42"/>
        <v>7.1712347431980832E-4</v>
      </c>
      <c r="I74" s="17">
        <f t="shared" si="28"/>
        <v>0.8751272894166916</v>
      </c>
      <c r="J74" s="12"/>
      <c r="K74" s="16">
        <f t="shared" si="29"/>
        <v>1</v>
      </c>
      <c r="L74" s="12">
        <f t="shared" si="43"/>
        <v>7.1535363506949664E-3</v>
      </c>
      <c r="M74" s="12">
        <f t="shared" si="30"/>
        <v>1.3840375989870592</v>
      </c>
      <c r="N74" s="12"/>
      <c r="O74" s="16">
        <f t="shared" si="44"/>
        <v>0.48677162643811128</v>
      </c>
      <c r="P74" s="12">
        <f t="shared" si="45"/>
        <v>4.30274084591885E-4</v>
      </c>
      <c r="Q74" s="12">
        <f t="shared" si="31"/>
        <v>0.52507637365001503</v>
      </c>
      <c r="R74" s="16">
        <f t="shared" si="46"/>
        <v>0.51322837356188866</v>
      </c>
      <c r="S74" s="12">
        <f t="shared" si="47"/>
        <v>2.8614145402779865E-3</v>
      </c>
      <c r="T74" s="12">
        <f t="shared" si="32"/>
        <v>0.55361503959482372</v>
      </c>
      <c r="U74" s="12">
        <f t="shared" si="48"/>
        <v>1.0786914132448389</v>
      </c>
      <c r="V74" s="12"/>
      <c r="W74" s="16">
        <f t="shared" si="49"/>
        <v>0.60533180186696367</v>
      </c>
      <c r="X74" s="12">
        <f t="shared" ref="X74:X137" si="51">IF(AD73,($W$7*AC73)/C73,X73)</f>
        <v>5.3687183374242782E-4</v>
      </c>
      <c r="Y74" s="12">
        <f t="shared" si="33"/>
        <v>0.6551608048708969</v>
      </c>
      <c r="Z74" s="16">
        <f t="shared" si="50"/>
        <v>0.39466819813303622</v>
      </c>
      <c r="AA74" s="12">
        <f t="shared" si="26"/>
        <v>2.2077985812475006E-3</v>
      </c>
      <c r="AB74" s="12">
        <f t="shared" si="34"/>
        <v>0.42715603830544141</v>
      </c>
      <c r="AC74" s="12">
        <f t="shared" si="35"/>
        <v>1.0823168431763384</v>
      </c>
      <c r="AD74" s="14" t="b">
        <f t="shared" si="36"/>
        <v>0</v>
      </c>
      <c r="AE74" s="19">
        <f t="shared" si="37"/>
        <v>8</v>
      </c>
      <c r="AF74" s="20" t="b">
        <f t="shared" si="38"/>
        <v>0</v>
      </c>
      <c r="AG74" s="11" t="b">
        <f t="shared" si="39"/>
        <v>1</v>
      </c>
      <c r="AH74" s="11" t="b">
        <f t="shared" si="40"/>
        <v>0</v>
      </c>
    </row>
    <row r="75" spans="2:34" ht="15.75" x14ac:dyDescent="0.25">
      <c r="B75" s="15">
        <v>38625</v>
      </c>
      <c r="C75" s="11">
        <v>1228.81</v>
      </c>
      <c r="D75" s="11">
        <v>191.91399999999999</v>
      </c>
      <c r="E75" s="11">
        <f t="shared" si="27"/>
        <v>89.929157945580414</v>
      </c>
      <c r="G75" s="16">
        <f t="shared" si="41"/>
        <v>1</v>
      </c>
      <c r="H75" s="12">
        <f t="shared" si="42"/>
        <v>7.1712347431980832E-4</v>
      </c>
      <c r="I75" s="17">
        <f t="shared" si="28"/>
        <v>0.88120849647892363</v>
      </c>
      <c r="J75" s="12"/>
      <c r="K75" s="16">
        <f t="shared" si="29"/>
        <v>1</v>
      </c>
      <c r="L75" s="12">
        <f t="shared" si="43"/>
        <v>7.1535363506949664E-3</v>
      </c>
      <c r="M75" s="12">
        <f t="shared" si="30"/>
        <v>1.3728637752072737</v>
      </c>
      <c r="N75" s="12"/>
      <c r="O75" s="16">
        <f t="shared" si="44"/>
        <v>0.49052742878200889</v>
      </c>
      <c r="P75" s="12">
        <f t="shared" si="45"/>
        <v>4.30274084591885E-4</v>
      </c>
      <c r="Q75" s="12">
        <f t="shared" si="31"/>
        <v>0.52872509788735422</v>
      </c>
      <c r="R75" s="16">
        <f t="shared" si="46"/>
        <v>0.50947257121799094</v>
      </c>
      <c r="S75" s="12">
        <f t="shared" si="47"/>
        <v>2.8614145402779865E-3</v>
      </c>
      <c r="T75" s="12">
        <f t="shared" si="32"/>
        <v>0.54914551008290946</v>
      </c>
      <c r="U75" s="12">
        <f t="shared" si="48"/>
        <v>1.0778706079702638</v>
      </c>
      <c r="V75" s="12"/>
      <c r="W75" s="16">
        <f t="shared" si="49"/>
        <v>0.6089170485301777</v>
      </c>
      <c r="X75" s="12">
        <f t="shared" si="51"/>
        <v>5.3687183374242782E-4</v>
      </c>
      <c r="Y75" s="12">
        <f t="shared" si="33"/>
        <v>0.65971347802103264</v>
      </c>
      <c r="Z75" s="16">
        <f t="shared" si="50"/>
        <v>0.3910829514698223</v>
      </c>
      <c r="AA75" s="12">
        <f t="shared" ref="AA75:AA138" si="52">IF(AD74,($Z$7*AC74)/D74,AA74)</f>
        <v>2.2077985812475006E-3</v>
      </c>
      <c r="AB75" s="12">
        <f t="shared" si="34"/>
        <v>0.42370745692153283</v>
      </c>
      <c r="AC75" s="12">
        <f t="shared" si="35"/>
        <v>1.0834209349425654</v>
      </c>
      <c r="AD75" s="14" t="b">
        <f t="shared" si="36"/>
        <v>1</v>
      </c>
      <c r="AE75" s="19">
        <f t="shared" si="37"/>
        <v>9</v>
      </c>
      <c r="AF75" s="20" t="b">
        <f t="shared" si="38"/>
        <v>1</v>
      </c>
      <c r="AG75" s="11" t="b">
        <f t="shared" si="39"/>
        <v>0</v>
      </c>
      <c r="AH75" s="11" t="b">
        <f t="shared" si="40"/>
        <v>0</v>
      </c>
    </row>
    <row r="76" spans="2:34" ht="15.75" x14ac:dyDescent="0.25">
      <c r="B76" s="15">
        <v>38656</v>
      </c>
      <c r="C76" s="11">
        <v>1207.01</v>
      </c>
      <c r="D76" s="11">
        <v>191.09299999999999</v>
      </c>
      <c r="E76" s="11">
        <f t="shared" si="27"/>
        <v>88.333748042329589</v>
      </c>
      <c r="G76" s="16">
        <f t="shared" si="41"/>
        <v>1</v>
      </c>
      <c r="H76" s="12">
        <f t="shared" si="42"/>
        <v>7.1712347431980832E-4</v>
      </c>
      <c r="I76" s="17">
        <f t="shared" si="28"/>
        <v>0.86557520473875182</v>
      </c>
      <c r="J76" s="12"/>
      <c r="K76" s="16">
        <f t="shared" si="29"/>
        <v>1</v>
      </c>
      <c r="L76" s="12">
        <f t="shared" si="43"/>
        <v>7.1535363506949664E-3</v>
      </c>
      <c r="M76" s="12">
        <f t="shared" si="30"/>
        <v>1.3669907218633532</v>
      </c>
      <c r="N76" s="12"/>
      <c r="O76" s="16">
        <f t="shared" si="44"/>
        <v>0.48712592644666769</v>
      </c>
      <c r="P76" s="12">
        <f t="shared" si="45"/>
        <v>4.30274084591885E-4</v>
      </c>
      <c r="Q76" s="12">
        <f t="shared" si="31"/>
        <v>0.51934512284325107</v>
      </c>
      <c r="R76" s="16">
        <f t="shared" si="46"/>
        <v>0.51287407355333237</v>
      </c>
      <c r="S76" s="12">
        <f t="shared" si="47"/>
        <v>2.8614145402779865E-3</v>
      </c>
      <c r="T76" s="12">
        <f t="shared" si="32"/>
        <v>0.54679628874534125</v>
      </c>
      <c r="U76" s="12">
        <f t="shared" si="48"/>
        <v>1.0661414115885923</v>
      </c>
      <c r="V76" s="12"/>
      <c r="W76" s="16">
        <f t="shared" si="49"/>
        <v>0.5967285107266721</v>
      </c>
      <c r="X76" s="12">
        <f t="shared" si="51"/>
        <v>5.2900982329696152E-4</v>
      </c>
      <c r="Y76" s="12">
        <f t="shared" si="33"/>
        <v>0.63852014681766556</v>
      </c>
      <c r="Z76" s="16">
        <f t="shared" si="50"/>
        <v>0.40327148927332801</v>
      </c>
      <c r="AA76" s="12">
        <f t="shared" si="52"/>
        <v>2.2581384056245312E-3</v>
      </c>
      <c r="AB76" s="12">
        <f t="shared" si="34"/>
        <v>0.4315144423460085</v>
      </c>
      <c r="AC76" s="12">
        <f t="shared" si="35"/>
        <v>1.070034589163674</v>
      </c>
      <c r="AD76" s="14" t="b">
        <f t="shared" si="36"/>
        <v>0</v>
      </c>
      <c r="AE76" s="19">
        <f t="shared" si="37"/>
        <v>10</v>
      </c>
      <c r="AF76" s="20" t="b">
        <f t="shared" si="38"/>
        <v>0</v>
      </c>
      <c r="AG76" s="11" t="b">
        <f t="shared" si="39"/>
        <v>0</v>
      </c>
      <c r="AH76" s="11" t="b">
        <f t="shared" si="40"/>
        <v>0</v>
      </c>
    </row>
    <row r="77" spans="2:34" ht="15.75" x14ac:dyDescent="0.25">
      <c r="B77" s="15">
        <v>38686</v>
      </c>
      <c r="C77" s="11">
        <v>1249.48</v>
      </c>
      <c r="D77" s="11">
        <v>191.96199999999999</v>
      </c>
      <c r="E77" s="11">
        <f t="shared" si="27"/>
        <v>91.441869996048069</v>
      </c>
      <c r="G77" s="16">
        <f t="shared" si="41"/>
        <v>1</v>
      </c>
      <c r="H77" s="12">
        <f t="shared" si="42"/>
        <v>7.1712347431980832E-4</v>
      </c>
      <c r="I77" s="17">
        <f t="shared" si="28"/>
        <v>0.89603143869311408</v>
      </c>
      <c r="J77" s="12"/>
      <c r="K77" s="16">
        <f t="shared" si="29"/>
        <v>1</v>
      </c>
      <c r="L77" s="12">
        <f t="shared" si="43"/>
        <v>7.1535363506949664E-3</v>
      </c>
      <c r="M77" s="12">
        <f t="shared" si="30"/>
        <v>1.3732071449521071</v>
      </c>
      <c r="N77" s="12"/>
      <c r="O77" s="16">
        <f t="shared" si="44"/>
        <v>0.49463429188789398</v>
      </c>
      <c r="P77" s="12">
        <f t="shared" si="45"/>
        <v>4.30274084591885E-4</v>
      </c>
      <c r="Q77" s="12">
        <f t="shared" si="31"/>
        <v>0.53761886321586849</v>
      </c>
      <c r="R77" s="16">
        <f t="shared" si="46"/>
        <v>0.5053657081121059</v>
      </c>
      <c r="S77" s="12">
        <f t="shared" si="47"/>
        <v>2.8614145402779865E-3</v>
      </c>
      <c r="T77" s="12">
        <f t="shared" si="32"/>
        <v>0.54928285798084275</v>
      </c>
      <c r="U77" s="12">
        <f t="shared" si="48"/>
        <v>1.0869017211967114</v>
      </c>
      <c r="V77" s="12"/>
      <c r="W77" s="16">
        <f t="shared" si="49"/>
        <v>0.60393692163085633</v>
      </c>
      <c r="X77" s="12">
        <f t="shared" si="51"/>
        <v>5.2900982329696152E-4</v>
      </c>
      <c r="Y77" s="12">
        <f t="shared" si="33"/>
        <v>0.66098719401308748</v>
      </c>
      <c r="Z77" s="16">
        <f t="shared" si="50"/>
        <v>0.39606307836914356</v>
      </c>
      <c r="AA77" s="12">
        <f t="shared" si="52"/>
        <v>2.2581384056245312E-3</v>
      </c>
      <c r="AB77" s="12">
        <f t="shared" si="34"/>
        <v>0.43347676462049622</v>
      </c>
      <c r="AC77" s="12">
        <f t="shared" si="35"/>
        <v>1.0944639586335838</v>
      </c>
      <c r="AD77" s="14" t="b">
        <f t="shared" si="36"/>
        <v>0</v>
      </c>
      <c r="AE77" s="19">
        <f t="shared" si="37"/>
        <v>11</v>
      </c>
      <c r="AF77" s="20" t="b">
        <f t="shared" si="38"/>
        <v>0</v>
      </c>
      <c r="AG77" s="11" t="b">
        <f t="shared" si="39"/>
        <v>0</v>
      </c>
      <c r="AH77" s="11" t="b">
        <f t="shared" si="40"/>
        <v>0</v>
      </c>
    </row>
    <row r="78" spans="2:34" ht="15.75" x14ac:dyDescent="0.25">
      <c r="B78" s="15">
        <v>38716</v>
      </c>
      <c r="C78" s="11">
        <v>1248.29</v>
      </c>
      <c r="D78" s="11">
        <v>192.97300000000001</v>
      </c>
      <c r="E78" s="11">
        <f t="shared" si="27"/>
        <v>91.354781106833912</v>
      </c>
      <c r="G78" s="16">
        <f t="shared" si="41"/>
        <v>1</v>
      </c>
      <c r="H78" s="12">
        <f t="shared" si="42"/>
        <v>7.1712347431980832E-4</v>
      </c>
      <c r="I78" s="17">
        <f t="shared" si="28"/>
        <v>0.89517806175867354</v>
      </c>
      <c r="J78" s="12"/>
      <c r="K78" s="16">
        <f t="shared" si="29"/>
        <v>1</v>
      </c>
      <c r="L78" s="12">
        <f t="shared" si="43"/>
        <v>7.1535363506949664E-3</v>
      </c>
      <c r="M78" s="12">
        <f t="shared" si="30"/>
        <v>1.3804393702026598</v>
      </c>
      <c r="N78" s="12"/>
      <c r="O78" s="16">
        <f t="shared" si="44"/>
        <v>0.49308310293789614</v>
      </c>
      <c r="P78" s="12">
        <f t="shared" si="45"/>
        <v>4.30274084591885E-4</v>
      </c>
      <c r="Q78" s="12">
        <f t="shared" si="31"/>
        <v>0.53710683705520412</v>
      </c>
      <c r="R78" s="16">
        <f t="shared" si="46"/>
        <v>0.50691689706210374</v>
      </c>
      <c r="S78" s="12">
        <f t="shared" si="47"/>
        <v>2.8614145402779865E-3</v>
      </c>
      <c r="T78" s="12">
        <f t="shared" si="32"/>
        <v>0.55217574808106396</v>
      </c>
      <c r="U78" s="12">
        <f t="shared" si="48"/>
        <v>1.0892825851362682</v>
      </c>
      <c r="V78" s="12"/>
      <c r="W78" s="16">
        <f t="shared" si="49"/>
        <v>0.60245158352904182</v>
      </c>
      <c r="X78" s="12">
        <f t="shared" si="51"/>
        <v>5.2900982329696152E-4</v>
      </c>
      <c r="Y78" s="12">
        <f t="shared" si="33"/>
        <v>0.66035767232336406</v>
      </c>
      <c r="Z78" s="16">
        <f t="shared" si="50"/>
        <v>0.39754841647095812</v>
      </c>
      <c r="AA78" s="12">
        <f t="shared" si="52"/>
        <v>2.2581384056245312E-3</v>
      </c>
      <c r="AB78" s="12">
        <f t="shared" si="34"/>
        <v>0.43575974254858268</v>
      </c>
      <c r="AC78" s="12">
        <f t="shared" si="35"/>
        <v>1.0961174148719468</v>
      </c>
      <c r="AD78" s="14" t="b">
        <f t="shared" si="36"/>
        <v>1</v>
      </c>
      <c r="AE78" s="19">
        <f t="shared" si="37"/>
        <v>12</v>
      </c>
      <c r="AF78" s="20" t="b">
        <f t="shared" si="38"/>
        <v>1</v>
      </c>
      <c r="AG78" s="11" t="b">
        <f t="shared" si="39"/>
        <v>1</v>
      </c>
      <c r="AH78" s="11" t="b">
        <f t="shared" si="40"/>
        <v>1</v>
      </c>
    </row>
    <row r="79" spans="2:34" ht="15.75" x14ac:dyDescent="0.25">
      <c r="B79" s="15">
        <v>38748</v>
      </c>
      <c r="C79" s="11">
        <v>1280.08</v>
      </c>
      <c r="D79" s="11">
        <v>192.88</v>
      </c>
      <c r="E79" s="11">
        <f t="shared" si="27"/>
        <v>93.681298575840515</v>
      </c>
      <c r="G79" s="16">
        <f t="shared" si="41"/>
        <v>1</v>
      </c>
      <c r="H79" s="12">
        <f t="shared" si="42"/>
        <v>7.1712347431980832E-4</v>
      </c>
      <c r="I79" s="17">
        <f t="shared" si="28"/>
        <v>0.91797541700730023</v>
      </c>
      <c r="J79" s="12"/>
      <c r="K79" s="16">
        <f t="shared" si="29"/>
        <v>1</v>
      </c>
      <c r="L79" s="12">
        <f t="shared" si="43"/>
        <v>7.1535363506949664E-3</v>
      </c>
      <c r="M79" s="12">
        <f t="shared" si="30"/>
        <v>1.3797740913220451</v>
      </c>
      <c r="N79" s="12"/>
      <c r="O79" s="16">
        <f t="shared" si="44"/>
        <v>0.49949016435191379</v>
      </c>
      <c r="P79" s="12">
        <f t="shared" si="45"/>
        <v>4.30274084591885E-4</v>
      </c>
      <c r="Q79" s="12">
        <f t="shared" si="31"/>
        <v>0.55078525020438007</v>
      </c>
      <c r="R79" s="16">
        <f t="shared" si="46"/>
        <v>0.50050983564808615</v>
      </c>
      <c r="S79" s="12">
        <f t="shared" si="47"/>
        <v>2.8614145402779865E-3</v>
      </c>
      <c r="T79" s="12">
        <f t="shared" si="32"/>
        <v>0.55190963652881797</v>
      </c>
      <c r="U79" s="12">
        <f t="shared" si="48"/>
        <v>1.102694886733198</v>
      </c>
      <c r="V79" s="12"/>
      <c r="W79" s="16">
        <f t="shared" si="49"/>
        <v>0.60613514220613984</v>
      </c>
      <c r="X79" s="12">
        <f t="shared" si="51"/>
        <v>5.2685709965085684E-4</v>
      </c>
      <c r="Y79" s="12">
        <f t="shared" si="33"/>
        <v>0.6744192361210688</v>
      </c>
      <c r="Z79" s="16">
        <f t="shared" si="50"/>
        <v>0.39386485779386021</v>
      </c>
      <c r="AA79" s="12">
        <f t="shared" si="52"/>
        <v>2.2720637910421597E-3</v>
      </c>
      <c r="AB79" s="12">
        <f t="shared" si="34"/>
        <v>0.43823566401621172</v>
      </c>
      <c r="AC79" s="12">
        <f t="shared" si="35"/>
        <v>1.1126549001372805</v>
      </c>
      <c r="AD79" s="14" t="b">
        <f t="shared" si="36"/>
        <v>0</v>
      </c>
      <c r="AE79" s="19">
        <f t="shared" si="37"/>
        <v>1</v>
      </c>
      <c r="AF79" s="20" t="b">
        <f t="shared" si="38"/>
        <v>0</v>
      </c>
      <c r="AG79" s="11" t="b">
        <f t="shared" si="39"/>
        <v>0</v>
      </c>
      <c r="AH79" s="11" t="b">
        <f t="shared" si="40"/>
        <v>0</v>
      </c>
    </row>
    <row r="80" spans="2:34" ht="15.75" x14ac:dyDescent="0.25">
      <c r="B80" s="15">
        <v>38776</v>
      </c>
      <c r="C80" s="11">
        <v>1280.6600000000001</v>
      </c>
      <c r="D80" s="11">
        <v>192.79499999999999</v>
      </c>
      <c r="E80" s="11">
        <f t="shared" si="27"/>
        <v>93.723745261339857</v>
      </c>
      <c r="G80" s="16">
        <f t="shared" si="41"/>
        <v>1</v>
      </c>
      <c r="H80" s="12">
        <f t="shared" si="42"/>
        <v>7.1712347431980832E-4</v>
      </c>
      <c r="I80" s="17">
        <f t="shared" si="28"/>
        <v>0.91839134862240579</v>
      </c>
      <c r="J80" s="12"/>
      <c r="K80" s="16">
        <f t="shared" si="29"/>
        <v>1</v>
      </c>
      <c r="L80" s="12">
        <f t="shared" si="43"/>
        <v>7.1535363506949664E-3</v>
      </c>
      <c r="M80" s="12">
        <f t="shared" si="30"/>
        <v>1.3791660407322359</v>
      </c>
      <c r="N80" s="12"/>
      <c r="O80" s="16">
        <f t="shared" si="44"/>
        <v>0.49971360913325202</v>
      </c>
      <c r="P80" s="12">
        <f t="shared" si="45"/>
        <v>4.30274084591885E-4</v>
      </c>
      <c r="Q80" s="12">
        <f t="shared" si="31"/>
        <v>0.5510348091734435</v>
      </c>
      <c r="R80" s="16">
        <f t="shared" si="46"/>
        <v>0.50028639086674809</v>
      </c>
      <c r="S80" s="12">
        <f t="shared" si="47"/>
        <v>2.8614145402779865E-3</v>
      </c>
      <c r="T80" s="12">
        <f t="shared" si="32"/>
        <v>0.55166641629289437</v>
      </c>
      <c r="U80" s="12">
        <f t="shared" si="48"/>
        <v>1.1027012254663378</v>
      </c>
      <c r="V80" s="12"/>
      <c r="W80" s="16">
        <f t="shared" si="49"/>
        <v>0.60634849874731389</v>
      </c>
      <c r="X80" s="12">
        <f t="shared" si="51"/>
        <v>5.2685709965085684E-4</v>
      </c>
      <c r="Y80" s="12">
        <f t="shared" si="33"/>
        <v>0.67472481323886635</v>
      </c>
      <c r="Z80" s="16">
        <f t="shared" si="50"/>
        <v>0.393651501252686</v>
      </c>
      <c r="AA80" s="12">
        <f t="shared" si="52"/>
        <v>2.2720637910421597E-3</v>
      </c>
      <c r="AB80" s="12">
        <f t="shared" si="34"/>
        <v>0.43804253859397313</v>
      </c>
      <c r="AC80" s="12">
        <f t="shared" si="35"/>
        <v>1.1127673518328396</v>
      </c>
      <c r="AD80" s="14" t="b">
        <f t="shared" si="36"/>
        <v>0</v>
      </c>
      <c r="AE80" s="19">
        <f t="shared" si="37"/>
        <v>2</v>
      </c>
      <c r="AF80" s="20" t="b">
        <f t="shared" si="38"/>
        <v>0</v>
      </c>
      <c r="AG80" s="11" t="b">
        <f t="shared" si="39"/>
        <v>0</v>
      </c>
      <c r="AH80" s="11" t="b">
        <f t="shared" si="40"/>
        <v>0</v>
      </c>
    </row>
    <row r="81" spans="2:34" ht="15.75" x14ac:dyDescent="0.25">
      <c r="B81" s="15">
        <v>38807</v>
      </c>
      <c r="C81" s="11">
        <v>1294.83</v>
      </c>
      <c r="D81" s="11">
        <v>192.18799999999999</v>
      </c>
      <c r="E81" s="11">
        <f t="shared" si="27"/>
        <v>94.760761698452882</v>
      </c>
      <c r="G81" s="16">
        <f t="shared" si="41"/>
        <v>1</v>
      </c>
      <c r="H81" s="12">
        <f t="shared" si="42"/>
        <v>7.1712347431980832E-4</v>
      </c>
      <c r="I81" s="17">
        <f t="shared" si="28"/>
        <v>0.9285529882535174</v>
      </c>
      <c r="J81" s="12"/>
      <c r="K81" s="16">
        <f t="shared" si="29"/>
        <v>1</v>
      </c>
      <c r="L81" s="12">
        <f t="shared" si="43"/>
        <v>7.1535363506949664E-3</v>
      </c>
      <c r="M81" s="12">
        <f t="shared" si="30"/>
        <v>1.3748238441673641</v>
      </c>
      <c r="N81" s="12"/>
      <c r="O81" s="16">
        <f t="shared" si="44"/>
        <v>0.50325287095031024</v>
      </c>
      <c r="P81" s="12">
        <f t="shared" si="45"/>
        <v>4.30274084591885E-4</v>
      </c>
      <c r="Q81" s="12">
        <f t="shared" si="31"/>
        <v>0.55713179295211046</v>
      </c>
      <c r="R81" s="16">
        <f t="shared" si="46"/>
        <v>0.49674712904968993</v>
      </c>
      <c r="S81" s="12">
        <f t="shared" si="47"/>
        <v>2.8614145402779865E-3</v>
      </c>
      <c r="T81" s="12">
        <f t="shared" si="32"/>
        <v>0.54992953766694563</v>
      </c>
      <c r="U81" s="12">
        <f t="shared" si="48"/>
        <v>1.107061330619056</v>
      </c>
      <c r="V81" s="12"/>
      <c r="W81" s="16">
        <f t="shared" si="49"/>
        <v>0.60972255183241064</v>
      </c>
      <c r="X81" s="12">
        <f t="shared" si="51"/>
        <v>5.2685709965085684E-4</v>
      </c>
      <c r="Y81" s="12">
        <f t="shared" si="33"/>
        <v>0.68219037834091889</v>
      </c>
      <c r="Z81" s="16">
        <f t="shared" si="50"/>
        <v>0.39027744816758941</v>
      </c>
      <c r="AA81" s="12">
        <f t="shared" si="52"/>
        <v>2.2720637910421597E-3</v>
      </c>
      <c r="AB81" s="12">
        <f t="shared" si="34"/>
        <v>0.43666339587281056</v>
      </c>
      <c r="AC81" s="12">
        <f t="shared" si="35"/>
        <v>1.1188537742137294</v>
      </c>
      <c r="AD81" s="14" t="b">
        <f t="shared" si="36"/>
        <v>1</v>
      </c>
      <c r="AE81" s="19">
        <f t="shared" si="37"/>
        <v>3</v>
      </c>
      <c r="AF81" s="20" t="b">
        <f t="shared" si="38"/>
        <v>1</v>
      </c>
      <c r="AG81" s="11" t="b">
        <f t="shared" si="39"/>
        <v>0</v>
      </c>
      <c r="AH81" s="11" t="b">
        <f t="shared" si="40"/>
        <v>0</v>
      </c>
    </row>
    <row r="82" spans="2:34" ht="15.75" x14ac:dyDescent="0.25">
      <c r="B82" s="15">
        <v>38835</v>
      </c>
      <c r="C82" s="11">
        <v>1310.6099999999999</v>
      </c>
      <c r="D82" s="11">
        <v>192.27600000000001</v>
      </c>
      <c r="E82" s="11">
        <f t="shared" si="27"/>
        <v>95.915604279796824</v>
      </c>
      <c r="G82" s="16">
        <f t="shared" si="41"/>
        <v>1</v>
      </c>
      <c r="H82" s="12">
        <f t="shared" si="42"/>
        <v>7.1712347431980832E-4</v>
      </c>
      <c r="I82" s="17">
        <f t="shared" si="28"/>
        <v>0.93986919667828395</v>
      </c>
      <c r="J82" s="12"/>
      <c r="K82" s="16">
        <f t="shared" si="29"/>
        <v>1</v>
      </c>
      <c r="L82" s="12">
        <f t="shared" si="43"/>
        <v>7.1535363506949664E-3</v>
      </c>
      <c r="M82" s="12">
        <f t="shared" si="30"/>
        <v>1.3754533553662254</v>
      </c>
      <c r="N82" s="12"/>
      <c r="O82" s="16">
        <f t="shared" si="44"/>
        <v>0.50616647544490989</v>
      </c>
      <c r="P82" s="12">
        <f t="shared" si="45"/>
        <v>4.30274084591885E-4</v>
      </c>
      <c r="Q82" s="12">
        <f t="shared" si="31"/>
        <v>0.56392151800697032</v>
      </c>
      <c r="R82" s="16">
        <f t="shared" si="46"/>
        <v>0.49383352455509028</v>
      </c>
      <c r="S82" s="12">
        <f t="shared" si="47"/>
        <v>2.8614145402779865E-3</v>
      </c>
      <c r="T82" s="12">
        <f t="shared" si="32"/>
        <v>0.55018134214649017</v>
      </c>
      <c r="U82" s="12">
        <f t="shared" si="48"/>
        <v>1.1141028601534604</v>
      </c>
      <c r="V82" s="12"/>
      <c r="W82" s="16">
        <f t="shared" si="49"/>
        <v>0.60279402821638894</v>
      </c>
      <c r="X82" s="12">
        <f t="shared" si="51"/>
        <v>5.1845590890559979E-4</v>
      </c>
      <c r="Y82" s="12">
        <f t="shared" si="33"/>
        <v>0.67949349877076803</v>
      </c>
      <c r="Z82" s="16">
        <f t="shared" si="50"/>
        <v>0.39720597178361106</v>
      </c>
      <c r="AA82" s="12">
        <f t="shared" si="52"/>
        <v>2.3286652115922526E-3</v>
      </c>
      <c r="AB82" s="12">
        <f t="shared" si="34"/>
        <v>0.44774643222411198</v>
      </c>
      <c r="AC82" s="12">
        <f t="shared" si="35"/>
        <v>1.12723993099488</v>
      </c>
      <c r="AD82" s="14" t="b">
        <f t="shared" si="36"/>
        <v>0</v>
      </c>
      <c r="AE82" s="19">
        <f t="shared" si="37"/>
        <v>4</v>
      </c>
      <c r="AF82" s="20" t="b">
        <f t="shared" si="38"/>
        <v>0</v>
      </c>
      <c r="AG82" s="11" t="b">
        <f t="shared" si="39"/>
        <v>1</v>
      </c>
      <c r="AH82" s="11" t="b">
        <f t="shared" si="40"/>
        <v>0</v>
      </c>
    </row>
    <row r="83" spans="2:34" ht="15.75" x14ac:dyDescent="0.25">
      <c r="B83" s="15">
        <v>38868</v>
      </c>
      <c r="C83" s="11">
        <v>1270.0899999999999</v>
      </c>
      <c r="D83" s="11">
        <v>192.36199999999999</v>
      </c>
      <c r="E83" s="11">
        <f t="shared" si="27"/>
        <v>92.950191010084737</v>
      </c>
      <c r="G83" s="16">
        <f t="shared" si="41"/>
        <v>1</v>
      </c>
      <c r="H83" s="12">
        <f t="shared" si="42"/>
        <v>7.1712347431980832E-4</v>
      </c>
      <c r="I83" s="17">
        <f t="shared" si="28"/>
        <v>0.91081135349884534</v>
      </c>
      <c r="J83" s="12"/>
      <c r="K83" s="16">
        <f t="shared" si="29"/>
        <v>1</v>
      </c>
      <c r="L83" s="12">
        <f t="shared" si="43"/>
        <v>7.1535363506949664E-3</v>
      </c>
      <c r="M83" s="12">
        <f t="shared" si="30"/>
        <v>1.3760685594923852</v>
      </c>
      <c r="N83" s="12"/>
      <c r="O83" s="16">
        <f t="shared" si="44"/>
        <v>0.49820377401956722</v>
      </c>
      <c r="P83" s="12">
        <f t="shared" si="45"/>
        <v>4.30274084591885E-4</v>
      </c>
      <c r="Q83" s="12">
        <f t="shared" si="31"/>
        <v>0.54648681209930716</v>
      </c>
      <c r="R83" s="16">
        <f t="shared" si="46"/>
        <v>0.50179622598043272</v>
      </c>
      <c r="S83" s="12">
        <f t="shared" si="47"/>
        <v>2.8614145402779865E-3</v>
      </c>
      <c r="T83" s="12">
        <f t="shared" si="32"/>
        <v>0.55042742379695397</v>
      </c>
      <c r="U83" s="12">
        <f t="shared" si="48"/>
        <v>1.0969142358962611</v>
      </c>
      <c r="V83" s="12"/>
      <c r="W83" s="16">
        <f t="shared" si="49"/>
        <v>0.59514317141886008</v>
      </c>
      <c r="X83" s="12">
        <f t="shared" si="51"/>
        <v>5.1845590890559979E-4</v>
      </c>
      <c r="Y83" s="12">
        <f t="shared" si="33"/>
        <v>0.65848566534191322</v>
      </c>
      <c r="Z83" s="16">
        <f t="shared" si="50"/>
        <v>0.40485682858113992</v>
      </c>
      <c r="AA83" s="12">
        <f t="shared" si="52"/>
        <v>2.3286652115922526E-3</v>
      </c>
      <c r="AB83" s="12">
        <f t="shared" si="34"/>
        <v>0.44794669743230886</v>
      </c>
      <c r="AC83" s="12">
        <f t="shared" si="35"/>
        <v>1.1064323627742221</v>
      </c>
      <c r="AD83" s="14" t="b">
        <f t="shared" si="36"/>
        <v>0</v>
      </c>
      <c r="AE83" s="19">
        <f t="shared" si="37"/>
        <v>5</v>
      </c>
      <c r="AF83" s="20" t="b">
        <f t="shared" si="38"/>
        <v>0</v>
      </c>
      <c r="AG83" s="11" t="b">
        <f t="shared" si="39"/>
        <v>0</v>
      </c>
      <c r="AH83" s="11" t="b">
        <f t="shared" si="40"/>
        <v>0</v>
      </c>
    </row>
    <row r="84" spans="2:34" ht="15.75" x14ac:dyDescent="0.25">
      <c r="B84" s="15">
        <v>38898</v>
      </c>
      <c r="C84" s="11">
        <v>1270.2</v>
      </c>
      <c r="D84" s="11">
        <v>192.77</v>
      </c>
      <c r="E84" s="11">
        <f t="shared" si="27"/>
        <v>92.958241243541522</v>
      </c>
      <c r="G84" s="16">
        <f t="shared" si="41"/>
        <v>1</v>
      </c>
      <c r="H84" s="12">
        <f t="shared" si="42"/>
        <v>7.1712347431980832E-4</v>
      </c>
      <c r="I84" s="17">
        <f t="shared" si="28"/>
        <v>0.91089023708102057</v>
      </c>
      <c r="J84" s="12"/>
      <c r="K84" s="16">
        <f t="shared" si="29"/>
        <v>1</v>
      </c>
      <c r="L84" s="12">
        <f t="shared" si="43"/>
        <v>7.1535363506949664E-3</v>
      </c>
      <c r="M84" s="12">
        <f t="shared" si="30"/>
        <v>1.3789872023234688</v>
      </c>
      <c r="N84" s="12"/>
      <c r="O84" s="16">
        <f t="shared" si="44"/>
        <v>0.49769574495621233</v>
      </c>
      <c r="P84" s="12">
        <f t="shared" si="45"/>
        <v>4.30274084591885E-4</v>
      </c>
      <c r="Q84" s="12">
        <f t="shared" si="31"/>
        <v>0.5465341422486123</v>
      </c>
      <c r="R84" s="16">
        <f t="shared" si="46"/>
        <v>0.50230425504378773</v>
      </c>
      <c r="S84" s="12">
        <f t="shared" si="47"/>
        <v>2.8614145402779865E-3</v>
      </c>
      <c r="T84" s="12">
        <f t="shared" si="32"/>
        <v>0.55159488092938747</v>
      </c>
      <c r="U84" s="12">
        <f t="shared" si="48"/>
        <v>1.0981290231779997</v>
      </c>
      <c r="V84" s="12"/>
      <c r="W84" s="16">
        <f t="shared" si="49"/>
        <v>0.59465343473045928</v>
      </c>
      <c r="X84" s="12">
        <f t="shared" si="51"/>
        <v>5.1845590890559979E-4</v>
      </c>
      <c r="Y84" s="12">
        <f t="shared" si="33"/>
        <v>0.65854269549189293</v>
      </c>
      <c r="Z84" s="16">
        <f t="shared" si="50"/>
        <v>0.40534656526954072</v>
      </c>
      <c r="AA84" s="12">
        <f t="shared" si="52"/>
        <v>2.3286652115922526E-3</v>
      </c>
      <c r="AB84" s="12">
        <f t="shared" si="34"/>
        <v>0.44889679283863854</v>
      </c>
      <c r="AC84" s="12">
        <f t="shared" si="35"/>
        <v>1.1074394883305314</v>
      </c>
      <c r="AD84" s="14" t="b">
        <f t="shared" si="36"/>
        <v>1</v>
      </c>
      <c r="AE84" s="19">
        <f t="shared" si="37"/>
        <v>6</v>
      </c>
      <c r="AF84" s="20" t="b">
        <f t="shared" si="38"/>
        <v>1</v>
      </c>
      <c r="AG84" s="11" t="b">
        <f t="shared" si="39"/>
        <v>0</v>
      </c>
      <c r="AH84" s="11" t="b">
        <f t="shared" si="40"/>
        <v>1</v>
      </c>
    </row>
    <row r="85" spans="2:34" ht="15.75" x14ac:dyDescent="0.25">
      <c r="B85" s="15">
        <v>38929</v>
      </c>
      <c r="C85" s="11">
        <v>1276.6600000000001</v>
      </c>
      <c r="D85" s="11">
        <v>194.797</v>
      </c>
      <c r="E85" s="11">
        <f t="shared" si="27"/>
        <v>93.431009499275476</v>
      </c>
      <c r="G85" s="16">
        <f t="shared" si="41"/>
        <v>1</v>
      </c>
      <c r="H85" s="12">
        <f t="shared" si="42"/>
        <v>7.1712347431980832E-4</v>
      </c>
      <c r="I85" s="17">
        <f t="shared" si="28"/>
        <v>0.91552285472512651</v>
      </c>
      <c r="J85" s="12"/>
      <c r="K85" s="16">
        <f t="shared" si="29"/>
        <v>1</v>
      </c>
      <c r="L85" s="12">
        <f t="shared" si="43"/>
        <v>7.1535363506949664E-3</v>
      </c>
      <c r="M85" s="12">
        <f t="shared" si="30"/>
        <v>1.3934874205063275</v>
      </c>
      <c r="N85" s="12"/>
      <c r="O85" s="16">
        <f t="shared" si="44"/>
        <v>0.49634896901690595</v>
      </c>
      <c r="P85" s="12">
        <f t="shared" si="45"/>
        <v>4.30274084591885E-4</v>
      </c>
      <c r="Q85" s="12">
        <f t="shared" si="31"/>
        <v>0.54931371283507591</v>
      </c>
      <c r="R85" s="16">
        <f t="shared" si="46"/>
        <v>0.50365103098309405</v>
      </c>
      <c r="S85" s="12">
        <f t="shared" si="47"/>
        <v>2.8614145402779865E-3</v>
      </c>
      <c r="T85" s="12">
        <f t="shared" si="32"/>
        <v>0.55739496820253087</v>
      </c>
      <c r="U85" s="12">
        <f t="shared" si="48"/>
        <v>1.1067086810376068</v>
      </c>
      <c r="V85" s="12"/>
      <c r="W85" s="16">
        <f t="shared" si="49"/>
        <v>0.59870635466483202</v>
      </c>
      <c r="X85" s="12">
        <f t="shared" si="51"/>
        <v>5.2311737757701059E-4</v>
      </c>
      <c r="Y85" s="12">
        <f t="shared" si="33"/>
        <v>0.66784303125746636</v>
      </c>
      <c r="Z85" s="16">
        <f t="shared" si="50"/>
        <v>0.40129364533516798</v>
      </c>
      <c r="AA85" s="12">
        <f t="shared" si="52"/>
        <v>2.2979498642538392E-3</v>
      </c>
      <c r="AB85" s="12">
        <f t="shared" si="34"/>
        <v>0.44763373970705511</v>
      </c>
      <c r="AC85" s="12">
        <f t="shared" si="35"/>
        <v>1.1154767709645215</v>
      </c>
      <c r="AD85" s="14" t="b">
        <f t="shared" si="36"/>
        <v>0</v>
      </c>
      <c r="AE85" s="19">
        <f t="shared" si="37"/>
        <v>7</v>
      </c>
      <c r="AF85" s="20" t="b">
        <f t="shared" si="38"/>
        <v>0</v>
      </c>
      <c r="AG85" s="11" t="b">
        <f t="shared" si="39"/>
        <v>0</v>
      </c>
      <c r="AH85" s="11" t="b">
        <f t="shared" si="40"/>
        <v>0</v>
      </c>
    </row>
    <row r="86" spans="2:34" ht="15.75" x14ac:dyDescent="0.25">
      <c r="B86" s="15">
        <v>38960</v>
      </c>
      <c r="C86" s="11">
        <v>1303.82</v>
      </c>
      <c r="D86" s="11">
        <v>196.934</v>
      </c>
      <c r="E86" s="11">
        <f t="shared" si="27"/>
        <v>95.418685323692557</v>
      </c>
      <c r="G86" s="16">
        <f t="shared" si="41"/>
        <v>1</v>
      </c>
      <c r="H86" s="12">
        <f t="shared" si="42"/>
        <v>7.1712347431980832E-4</v>
      </c>
      <c r="I86" s="17">
        <f t="shared" si="28"/>
        <v>0.93499992828765244</v>
      </c>
      <c r="J86" s="12"/>
      <c r="K86" s="16">
        <f t="shared" si="29"/>
        <v>1</v>
      </c>
      <c r="L86" s="12">
        <f t="shared" si="43"/>
        <v>7.1535363506949664E-3</v>
      </c>
      <c r="M86" s="12">
        <f t="shared" si="30"/>
        <v>1.4087745276877626</v>
      </c>
      <c r="N86" s="12"/>
      <c r="O86" s="16">
        <f t="shared" si="44"/>
        <v>0.49888402298769224</v>
      </c>
      <c r="P86" s="12">
        <f t="shared" si="45"/>
        <v>4.30274084591885E-4</v>
      </c>
      <c r="Q86" s="12">
        <f t="shared" si="31"/>
        <v>0.56099995697259153</v>
      </c>
      <c r="R86" s="16">
        <f t="shared" si="46"/>
        <v>0.5011159770123077</v>
      </c>
      <c r="S86" s="12">
        <f t="shared" si="47"/>
        <v>2.8614145402779865E-3</v>
      </c>
      <c r="T86" s="12">
        <f t="shared" si="32"/>
        <v>0.563509811075105</v>
      </c>
      <c r="U86" s="12">
        <f t="shared" si="48"/>
        <v>1.1245097680476965</v>
      </c>
      <c r="V86" s="12"/>
      <c r="W86" s="16">
        <f t="shared" si="49"/>
        <v>0.60114021668069662</v>
      </c>
      <c r="X86" s="12">
        <f t="shared" si="51"/>
        <v>5.2311737757701059E-4</v>
      </c>
      <c r="Y86" s="12">
        <f t="shared" si="33"/>
        <v>0.68205089923245787</v>
      </c>
      <c r="Z86" s="16">
        <f t="shared" si="50"/>
        <v>0.39885978331930344</v>
      </c>
      <c r="AA86" s="12">
        <f t="shared" si="52"/>
        <v>2.2979498642538392E-3</v>
      </c>
      <c r="AB86" s="12">
        <f t="shared" si="34"/>
        <v>0.45254445856696557</v>
      </c>
      <c r="AC86" s="12">
        <f t="shared" si="35"/>
        <v>1.1345953577994234</v>
      </c>
      <c r="AD86" s="14" t="b">
        <f t="shared" si="36"/>
        <v>0</v>
      </c>
      <c r="AE86" s="19">
        <f t="shared" si="37"/>
        <v>8</v>
      </c>
      <c r="AF86" s="20" t="b">
        <f t="shared" si="38"/>
        <v>0</v>
      </c>
      <c r="AG86" s="11" t="b">
        <f t="shared" si="39"/>
        <v>1</v>
      </c>
      <c r="AH86" s="11" t="b">
        <f t="shared" si="40"/>
        <v>0</v>
      </c>
    </row>
    <row r="87" spans="2:34" ht="15.75" x14ac:dyDescent="0.25">
      <c r="B87" s="15">
        <v>38989</v>
      </c>
      <c r="C87" s="11">
        <v>1335.85</v>
      </c>
      <c r="D87" s="11">
        <v>198.339</v>
      </c>
      <c r="E87" s="11">
        <f t="shared" si="27"/>
        <v>97.762766938423013</v>
      </c>
      <c r="G87" s="16">
        <f t="shared" si="41"/>
        <v>1</v>
      </c>
      <c r="H87" s="12">
        <f t="shared" si="42"/>
        <v>7.1712347431980832E-4</v>
      </c>
      <c r="I87" s="17">
        <f t="shared" si="28"/>
        <v>0.95796939317011587</v>
      </c>
      <c r="J87" s="12"/>
      <c r="K87" s="16">
        <f t="shared" si="29"/>
        <v>1</v>
      </c>
      <c r="L87" s="12">
        <f t="shared" si="43"/>
        <v>7.1535363506949664E-3</v>
      </c>
      <c r="M87" s="12">
        <f t="shared" si="30"/>
        <v>1.4188252462604889</v>
      </c>
      <c r="N87" s="12"/>
      <c r="O87" s="16">
        <f t="shared" si="44"/>
        <v>0.50317406237695839</v>
      </c>
      <c r="P87" s="12">
        <f t="shared" si="45"/>
        <v>4.30274084591885E-4</v>
      </c>
      <c r="Q87" s="12">
        <f t="shared" si="31"/>
        <v>0.57478163590206954</v>
      </c>
      <c r="R87" s="16">
        <f t="shared" si="46"/>
        <v>0.49682593762304167</v>
      </c>
      <c r="S87" s="12">
        <f t="shared" si="47"/>
        <v>2.8614145402779865E-3</v>
      </c>
      <c r="T87" s="12">
        <f t="shared" si="32"/>
        <v>0.56753009850419556</v>
      </c>
      <c r="U87" s="12">
        <f t="shared" si="48"/>
        <v>1.142311734406265</v>
      </c>
      <c r="V87" s="12"/>
      <c r="W87" s="16">
        <f t="shared" si="49"/>
        <v>0.60524753214657034</v>
      </c>
      <c r="X87" s="12">
        <f t="shared" si="51"/>
        <v>5.2311737757701059E-4</v>
      </c>
      <c r="Y87" s="12">
        <f t="shared" si="33"/>
        <v>0.69880634883624959</v>
      </c>
      <c r="Z87" s="16">
        <f t="shared" si="50"/>
        <v>0.39475246785342955</v>
      </c>
      <c r="AA87" s="12">
        <f t="shared" si="52"/>
        <v>2.2979498642538392E-3</v>
      </c>
      <c r="AB87" s="12">
        <f t="shared" si="34"/>
        <v>0.45577307812624218</v>
      </c>
      <c r="AC87" s="12">
        <f t="shared" si="35"/>
        <v>1.1545794269624918</v>
      </c>
      <c r="AD87" s="14" t="b">
        <f t="shared" si="36"/>
        <v>1</v>
      </c>
      <c r="AE87" s="19">
        <f t="shared" si="37"/>
        <v>9</v>
      </c>
      <c r="AF87" s="20" t="b">
        <f t="shared" si="38"/>
        <v>1</v>
      </c>
      <c r="AG87" s="11" t="b">
        <f t="shared" si="39"/>
        <v>0</v>
      </c>
      <c r="AH87" s="11" t="b">
        <f t="shared" si="40"/>
        <v>0</v>
      </c>
    </row>
    <row r="88" spans="2:34" ht="15.75" x14ac:dyDescent="0.25">
      <c r="B88" s="15">
        <v>39021</v>
      </c>
      <c r="C88" s="11">
        <v>1377.94</v>
      </c>
      <c r="D88" s="11">
        <v>199.25299999999999</v>
      </c>
      <c r="E88" s="11">
        <f t="shared" si="27"/>
        <v>100.84307899474538</v>
      </c>
      <c r="G88" s="16">
        <f t="shared" si="41"/>
        <v>1</v>
      </c>
      <c r="H88" s="12">
        <f t="shared" si="42"/>
        <v>7.1712347431980832E-4</v>
      </c>
      <c r="I88" s="17">
        <f t="shared" si="28"/>
        <v>0.98815312020423673</v>
      </c>
      <c r="J88" s="12"/>
      <c r="K88" s="16">
        <f t="shared" si="29"/>
        <v>1</v>
      </c>
      <c r="L88" s="12">
        <f t="shared" si="43"/>
        <v>7.1535363506949664E-3</v>
      </c>
      <c r="M88" s="12">
        <f t="shared" si="30"/>
        <v>1.425363578485024</v>
      </c>
      <c r="N88" s="12"/>
      <c r="O88" s="16">
        <f t="shared" si="44"/>
        <v>0.50977889559507528</v>
      </c>
      <c r="P88" s="12">
        <f t="shared" si="45"/>
        <v>4.30274084591885E-4</v>
      </c>
      <c r="Q88" s="12">
        <f t="shared" si="31"/>
        <v>0.59289187212254202</v>
      </c>
      <c r="R88" s="16">
        <f t="shared" si="46"/>
        <v>0.49022110440492483</v>
      </c>
      <c r="S88" s="12">
        <f t="shared" si="47"/>
        <v>2.8614145402779865E-3</v>
      </c>
      <c r="T88" s="12">
        <f t="shared" si="32"/>
        <v>0.57014543139400964</v>
      </c>
      <c r="U88" s="12">
        <f t="shared" si="48"/>
        <v>1.1630373035165515</v>
      </c>
      <c r="V88" s="12"/>
      <c r="W88" s="16">
        <f t="shared" si="49"/>
        <v>0.60632471565951884</v>
      </c>
      <c r="X88" s="12">
        <f t="shared" si="51"/>
        <v>5.1858191876145911E-4</v>
      </c>
      <c r="Y88" s="12">
        <f t="shared" si="33"/>
        <v>0.71457476913816498</v>
      </c>
      <c r="Z88" s="16">
        <f t="shared" si="50"/>
        <v>0.39367528434048116</v>
      </c>
      <c r="AA88" s="12">
        <f t="shared" si="52"/>
        <v>2.3284970216901203E-3</v>
      </c>
      <c r="AB88" s="12">
        <f t="shared" si="34"/>
        <v>0.46396001706282153</v>
      </c>
      <c r="AC88" s="12">
        <f t="shared" si="35"/>
        <v>1.1785347862009865</v>
      </c>
      <c r="AD88" s="14" t="b">
        <f t="shared" si="36"/>
        <v>0</v>
      </c>
      <c r="AE88" s="19">
        <f t="shared" si="37"/>
        <v>10</v>
      </c>
      <c r="AF88" s="20" t="b">
        <f t="shared" si="38"/>
        <v>0</v>
      </c>
      <c r="AG88" s="11" t="b">
        <f t="shared" si="39"/>
        <v>0</v>
      </c>
      <c r="AH88" s="11" t="b">
        <f t="shared" si="40"/>
        <v>0</v>
      </c>
    </row>
    <row r="89" spans="2:34" ht="15.75" x14ac:dyDescent="0.25">
      <c r="B89" s="15">
        <v>39051</v>
      </c>
      <c r="C89" s="11">
        <v>1400.63</v>
      </c>
      <c r="D89" s="11">
        <v>200.809</v>
      </c>
      <c r="E89" s="11">
        <f t="shared" si="27"/>
        <v>102.50362260505554</v>
      </c>
      <c r="G89" s="16">
        <f t="shared" si="41"/>
        <v>1</v>
      </c>
      <c r="H89" s="12">
        <f t="shared" si="42"/>
        <v>7.1712347431980832E-4</v>
      </c>
      <c r="I89" s="17">
        <f t="shared" si="28"/>
        <v>1.0044246518365532</v>
      </c>
      <c r="J89" s="12"/>
      <c r="K89" s="16">
        <f t="shared" si="29"/>
        <v>1</v>
      </c>
      <c r="L89" s="12">
        <f t="shared" si="43"/>
        <v>7.1535363506949664E-3</v>
      </c>
      <c r="M89" s="12">
        <f t="shared" si="30"/>
        <v>1.4364944810467055</v>
      </c>
      <c r="N89" s="12"/>
      <c r="O89" s="16">
        <f t="shared" si="44"/>
        <v>0.51191630372105212</v>
      </c>
      <c r="P89" s="12">
        <f t="shared" si="45"/>
        <v>4.30274084591885E-4</v>
      </c>
      <c r="Q89" s="12">
        <f t="shared" si="31"/>
        <v>0.60265479110193199</v>
      </c>
      <c r="R89" s="16">
        <f t="shared" si="46"/>
        <v>0.48808369627894782</v>
      </c>
      <c r="S89" s="12">
        <f t="shared" si="47"/>
        <v>2.8614145402779865E-3</v>
      </c>
      <c r="T89" s="12">
        <f t="shared" si="32"/>
        <v>0.57459779241868214</v>
      </c>
      <c r="U89" s="12">
        <f t="shared" si="48"/>
        <v>1.1772525835206142</v>
      </c>
      <c r="V89" s="12"/>
      <c r="W89" s="16">
        <f t="shared" si="49"/>
        <v>0.60836456715954079</v>
      </c>
      <c r="X89" s="12">
        <f t="shared" si="51"/>
        <v>5.1858191876145911E-4</v>
      </c>
      <c r="Y89" s="12">
        <f t="shared" si="33"/>
        <v>0.72634139287486255</v>
      </c>
      <c r="Z89" s="16">
        <f t="shared" si="50"/>
        <v>0.39163543284045915</v>
      </c>
      <c r="AA89" s="12">
        <f t="shared" si="52"/>
        <v>2.3284970216901203E-3</v>
      </c>
      <c r="AB89" s="12">
        <f t="shared" si="34"/>
        <v>0.46758315842857134</v>
      </c>
      <c r="AC89" s="12">
        <f t="shared" si="35"/>
        <v>1.193924551303434</v>
      </c>
      <c r="AD89" s="14" t="b">
        <f t="shared" si="36"/>
        <v>0</v>
      </c>
      <c r="AE89" s="19">
        <f t="shared" si="37"/>
        <v>11</v>
      </c>
      <c r="AF89" s="20" t="b">
        <f t="shared" si="38"/>
        <v>0</v>
      </c>
      <c r="AG89" s="11" t="b">
        <f t="shared" si="39"/>
        <v>0</v>
      </c>
      <c r="AH89" s="11" t="b">
        <f t="shared" si="40"/>
        <v>0</v>
      </c>
    </row>
    <row r="90" spans="2:34" ht="15.75" x14ac:dyDescent="0.25">
      <c r="B90" s="15">
        <v>39080</v>
      </c>
      <c r="C90" s="11">
        <v>1418.3</v>
      </c>
      <c r="D90" s="11">
        <v>199.887</v>
      </c>
      <c r="E90" s="11">
        <f t="shared" si="27"/>
        <v>103.79678283397492</v>
      </c>
      <c r="G90" s="16">
        <f t="shared" si="41"/>
        <v>1</v>
      </c>
      <c r="H90" s="12">
        <f t="shared" si="42"/>
        <v>7.1712347431980832E-4</v>
      </c>
      <c r="I90" s="17">
        <f t="shared" si="28"/>
        <v>1.0170962236277841</v>
      </c>
      <c r="J90" s="12"/>
      <c r="K90" s="16">
        <f t="shared" si="29"/>
        <v>1</v>
      </c>
      <c r="L90" s="12">
        <f t="shared" si="43"/>
        <v>7.1535363506949664E-3</v>
      </c>
      <c r="M90" s="12">
        <f t="shared" si="30"/>
        <v>1.4298989205313648</v>
      </c>
      <c r="N90" s="12"/>
      <c r="O90" s="16">
        <f t="shared" si="44"/>
        <v>0.51619760000413017</v>
      </c>
      <c r="P90" s="12">
        <f t="shared" si="45"/>
        <v>4.30274084591885E-4</v>
      </c>
      <c r="Q90" s="12">
        <f t="shared" si="31"/>
        <v>0.61025773417667051</v>
      </c>
      <c r="R90" s="16">
        <f t="shared" si="46"/>
        <v>0.48380239999586983</v>
      </c>
      <c r="S90" s="12">
        <f t="shared" si="47"/>
        <v>2.8614145402779865E-3</v>
      </c>
      <c r="T90" s="12">
        <f t="shared" si="32"/>
        <v>0.5719595682125459</v>
      </c>
      <c r="U90" s="12">
        <f t="shared" si="48"/>
        <v>1.1822173023892164</v>
      </c>
      <c r="V90" s="12"/>
      <c r="W90" s="16">
        <f t="shared" si="49"/>
        <v>0.61244034753060239</v>
      </c>
      <c r="X90" s="12">
        <f t="shared" si="51"/>
        <v>5.1858191876145911E-4</v>
      </c>
      <c r="Y90" s="12">
        <f t="shared" si="33"/>
        <v>0.73550473537937744</v>
      </c>
      <c r="Z90" s="16">
        <f t="shared" si="50"/>
        <v>0.38755965246939755</v>
      </c>
      <c r="AA90" s="12">
        <f t="shared" si="52"/>
        <v>2.3284970216901203E-3</v>
      </c>
      <c r="AB90" s="12">
        <f t="shared" si="34"/>
        <v>0.46543628417457306</v>
      </c>
      <c r="AC90" s="12">
        <f t="shared" si="35"/>
        <v>1.2009410195539505</v>
      </c>
      <c r="AD90" s="14" t="b">
        <f t="shared" si="36"/>
        <v>1</v>
      </c>
      <c r="AE90" s="19">
        <f t="shared" si="37"/>
        <v>12</v>
      </c>
      <c r="AF90" s="20" t="b">
        <f t="shared" si="38"/>
        <v>1</v>
      </c>
      <c r="AG90" s="11" t="b">
        <f t="shared" si="39"/>
        <v>1</v>
      </c>
      <c r="AH90" s="11" t="b">
        <f t="shared" si="40"/>
        <v>1</v>
      </c>
    </row>
    <row r="91" spans="2:34" ht="15.75" x14ac:dyDescent="0.25">
      <c r="B91" s="15">
        <v>39113</v>
      </c>
      <c r="C91" s="11">
        <v>1438.24</v>
      </c>
      <c r="D91" s="11">
        <v>200.01900000000001</v>
      </c>
      <c r="E91" s="11">
        <f t="shared" si="27"/>
        <v>105.25607060786581</v>
      </c>
      <c r="G91" s="16">
        <f t="shared" si="41"/>
        <v>1</v>
      </c>
      <c r="H91" s="12">
        <f t="shared" si="42"/>
        <v>7.1712347431980832E-4</v>
      </c>
      <c r="I91" s="17">
        <f t="shared" si="28"/>
        <v>1.0313956657057211</v>
      </c>
      <c r="J91" s="12"/>
      <c r="K91" s="16">
        <f t="shared" si="29"/>
        <v>1</v>
      </c>
      <c r="L91" s="12">
        <f t="shared" si="43"/>
        <v>7.1535363506949664E-3</v>
      </c>
      <c r="M91" s="12">
        <f t="shared" si="30"/>
        <v>1.4308431873296565</v>
      </c>
      <c r="N91" s="12"/>
      <c r="O91" s="16">
        <f t="shared" si="44"/>
        <v>0.51951860020728602</v>
      </c>
      <c r="P91" s="12">
        <f t="shared" si="45"/>
        <v>4.30274084591885E-4</v>
      </c>
      <c r="Q91" s="12">
        <f t="shared" si="31"/>
        <v>0.61883739942343274</v>
      </c>
      <c r="R91" s="16">
        <f t="shared" si="46"/>
        <v>0.48048139979271404</v>
      </c>
      <c r="S91" s="12">
        <f t="shared" si="47"/>
        <v>2.8614145402779865E-3</v>
      </c>
      <c r="T91" s="12">
        <f t="shared" si="32"/>
        <v>0.57233727493186259</v>
      </c>
      <c r="U91" s="12">
        <f t="shared" si="48"/>
        <v>1.1911746743552953</v>
      </c>
      <c r="V91" s="12"/>
      <c r="W91" s="16">
        <f t="shared" si="49"/>
        <v>0.60318795686023574</v>
      </c>
      <c r="X91" s="12">
        <f t="shared" si="51"/>
        <v>5.0804809400858096E-4</v>
      </c>
      <c r="Y91" s="12">
        <f t="shared" si="33"/>
        <v>0.73069509072690153</v>
      </c>
      <c r="Z91" s="16">
        <f t="shared" si="50"/>
        <v>0.39681204313976431</v>
      </c>
      <c r="AA91" s="12">
        <f t="shared" si="52"/>
        <v>2.4032398696342445E-3</v>
      </c>
      <c r="AB91" s="12">
        <f t="shared" si="34"/>
        <v>0.48069363548437199</v>
      </c>
      <c r="AC91" s="12">
        <f t="shared" si="35"/>
        <v>1.2113887262112735</v>
      </c>
      <c r="AD91" s="14" t="b">
        <f t="shared" si="36"/>
        <v>0</v>
      </c>
      <c r="AE91" s="19">
        <f t="shared" si="37"/>
        <v>1</v>
      </c>
      <c r="AF91" s="20" t="b">
        <f t="shared" si="38"/>
        <v>0</v>
      </c>
      <c r="AG91" s="11" t="b">
        <f t="shared" si="39"/>
        <v>0</v>
      </c>
      <c r="AH91" s="11" t="b">
        <f t="shared" si="40"/>
        <v>0</v>
      </c>
    </row>
    <row r="92" spans="2:34" ht="15.75" x14ac:dyDescent="0.25">
      <c r="B92" s="15">
        <v>39141</v>
      </c>
      <c r="C92" s="11">
        <v>1406.82</v>
      </c>
      <c r="D92" s="11">
        <v>202.44499999999999</v>
      </c>
      <c r="E92" s="11">
        <f t="shared" si="27"/>
        <v>102.95663119685014</v>
      </c>
      <c r="G92" s="16">
        <f t="shared" si="41"/>
        <v>1</v>
      </c>
      <c r="H92" s="12">
        <f t="shared" si="42"/>
        <v>7.1712347431980832E-4</v>
      </c>
      <c r="I92" s="17">
        <f t="shared" si="28"/>
        <v>1.0088636461425926</v>
      </c>
      <c r="J92" s="12"/>
      <c r="K92" s="16">
        <f t="shared" si="29"/>
        <v>1</v>
      </c>
      <c r="L92" s="12">
        <f t="shared" si="43"/>
        <v>7.1535363506949664E-3</v>
      </c>
      <c r="M92" s="12">
        <f t="shared" si="30"/>
        <v>1.4481976665164424</v>
      </c>
      <c r="N92" s="12"/>
      <c r="O92" s="16">
        <f t="shared" si="44"/>
        <v>0.5109907063285144</v>
      </c>
      <c r="P92" s="12">
        <f t="shared" si="45"/>
        <v>4.30274084591885E-4</v>
      </c>
      <c r="Q92" s="12">
        <f t="shared" si="31"/>
        <v>0.60531818768555568</v>
      </c>
      <c r="R92" s="16">
        <f t="shared" si="46"/>
        <v>0.48900929367148555</v>
      </c>
      <c r="S92" s="12">
        <f t="shared" si="47"/>
        <v>2.8614145402779865E-3</v>
      </c>
      <c r="T92" s="12">
        <f t="shared" si="32"/>
        <v>0.57927906660657691</v>
      </c>
      <c r="U92" s="12">
        <f t="shared" si="48"/>
        <v>1.1845972542921326</v>
      </c>
      <c r="V92" s="12"/>
      <c r="W92" s="16">
        <f t="shared" si="49"/>
        <v>0.59498737253088163</v>
      </c>
      <c r="X92" s="12">
        <f t="shared" si="51"/>
        <v>5.0804809400858096E-4</v>
      </c>
      <c r="Y92" s="12">
        <f t="shared" si="33"/>
        <v>0.71473221961315181</v>
      </c>
      <c r="Z92" s="16">
        <f t="shared" si="50"/>
        <v>0.40501262746911848</v>
      </c>
      <c r="AA92" s="12">
        <f t="shared" si="52"/>
        <v>2.4032398696342445E-3</v>
      </c>
      <c r="AB92" s="12">
        <f t="shared" si="34"/>
        <v>0.48652389540810465</v>
      </c>
      <c r="AC92" s="12">
        <f t="shared" si="35"/>
        <v>1.2012561150212564</v>
      </c>
      <c r="AD92" s="14" t="b">
        <f t="shared" si="36"/>
        <v>0</v>
      </c>
      <c r="AE92" s="19">
        <f t="shared" si="37"/>
        <v>2</v>
      </c>
      <c r="AF92" s="20" t="b">
        <f t="shared" si="38"/>
        <v>0</v>
      </c>
      <c r="AG92" s="11" t="b">
        <f t="shared" si="39"/>
        <v>0</v>
      </c>
      <c r="AH92" s="11" t="b">
        <f t="shared" si="40"/>
        <v>0</v>
      </c>
    </row>
    <row r="93" spans="2:34" ht="15.75" x14ac:dyDescent="0.25">
      <c r="B93" s="15">
        <v>39171</v>
      </c>
      <c r="C93" s="11">
        <v>1420.86</v>
      </c>
      <c r="D93" s="11">
        <v>203.048</v>
      </c>
      <c r="E93" s="11">
        <f t="shared" si="27"/>
        <v>103.98413372169611</v>
      </c>
      <c r="G93" s="16">
        <f t="shared" si="41"/>
        <v>1</v>
      </c>
      <c r="H93" s="12">
        <f t="shared" si="42"/>
        <v>7.1712347431980832E-4</v>
      </c>
      <c r="I93" s="17">
        <f t="shared" si="28"/>
        <v>1.0189320597220428</v>
      </c>
      <c r="J93" s="12"/>
      <c r="K93" s="16">
        <f t="shared" si="29"/>
        <v>1</v>
      </c>
      <c r="L93" s="12">
        <f t="shared" si="43"/>
        <v>7.1535363506949664E-3</v>
      </c>
      <c r="M93" s="12">
        <f t="shared" si="30"/>
        <v>1.4525112489359115</v>
      </c>
      <c r="N93" s="12"/>
      <c r="O93" s="16">
        <f t="shared" si="44"/>
        <v>0.51272880722445191</v>
      </c>
      <c r="P93" s="12">
        <f t="shared" si="45"/>
        <v>4.30274084591885E-4</v>
      </c>
      <c r="Q93" s="12">
        <f t="shared" si="31"/>
        <v>0.61135923583322571</v>
      </c>
      <c r="R93" s="16">
        <f t="shared" si="46"/>
        <v>0.4872711927755482</v>
      </c>
      <c r="S93" s="12">
        <f t="shared" si="47"/>
        <v>2.8614145402779865E-3</v>
      </c>
      <c r="T93" s="12">
        <f t="shared" si="32"/>
        <v>0.58100449957436462</v>
      </c>
      <c r="U93" s="12">
        <f t="shared" si="48"/>
        <v>1.1923637354075902</v>
      </c>
      <c r="V93" s="12"/>
      <c r="W93" s="16">
        <f t="shared" si="49"/>
        <v>0.59666257580954729</v>
      </c>
      <c r="X93" s="12">
        <f t="shared" si="51"/>
        <v>5.0804809400858096E-4</v>
      </c>
      <c r="Y93" s="12">
        <f t="shared" si="33"/>
        <v>0.72186521485303234</v>
      </c>
      <c r="Z93" s="16">
        <f t="shared" si="50"/>
        <v>0.4033374241904526</v>
      </c>
      <c r="AA93" s="12">
        <f t="shared" si="52"/>
        <v>2.4032398696342445E-3</v>
      </c>
      <c r="AB93" s="12">
        <f t="shared" si="34"/>
        <v>0.48797304904949407</v>
      </c>
      <c r="AC93" s="12">
        <f t="shared" si="35"/>
        <v>1.2098382639025265</v>
      </c>
      <c r="AD93" s="14" t="b">
        <f t="shared" si="36"/>
        <v>1</v>
      </c>
      <c r="AE93" s="19">
        <f t="shared" si="37"/>
        <v>3</v>
      </c>
      <c r="AF93" s="20" t="b">
        <f t="shared" si="38"/>
        <v>1</v>
      </c>
      <c r="AG93" s="11" t="b">
        <f t="shared" si="39"/>
        <v>0</v>
      </c>
      <c r="AH93" s="11" t="b">
        <f t="shared" si="40"/>
        <v>0</v>
      </c>
    </row>
    <row r="94" spans="2:34" ht="15.75" x14ac:dyDescent="0.25">
      <c r="B94" s="15">
        <v>39202</v>
      </c>
      <c r="C94" s="11">
        <v>1482.37</v>
      </c>
      <c r="D94" s="11">
        <v>203.995</v>
      </c>
      <c r="E94" s="11">
        <f t="shared" si="27"/>
        <v>108.48567790284098</v>
      </c>
      <c r="G94" s="16">
        <f t="shared" si="41"/>
        <v>1</v>
      </c>
      <c r="H94" s="12">
        <f t="shared" si="42"/>
        <v>7.1712347431980832E-4</v>
      </c>
      <c r="I94" s="17">
        <f t="shared" si="28"/>
        <v>1.0630423246274543</v>
      </c>
      <c r="J94" s="12"/>
      <c r="K94" s="16">
        <f t="shared" si="29"/>
        <v>1</v>
      </c>
      <c r="L94" s="12">
        <f t="shared" si="43"/>
        <v>7.1535363506949664E-3</v>
      </c>
      <c r="M94" s="12">
        <f t="shared" si="30"/>
        <v>1.4592856478600198</v>
      </c>
      <c r="N94" s="12"/>
      <c r="O94" s="16">
        <f t="shared" si="44"/>
        <v>0.52214874296499392</v>
      </c>
      <c r="P94" s="12">
        <f t="shared" si="45"/>
        <v>4.30274084591885E-4</v>
      </c>
      <c r="Q94" s="12">
        <f t="shared" si="31"/>
        <v>0.63782539477647249</v>
      </c>
      <c r="R94" s="16">
        <f t="shared" si="46"/>
        <v>0.47785125703500614</v>
      </c>
      <c r="S94" s="12">
        <f t="shared" si="47"/>
        <v>2.8614145402779865E-3</v>
      </c>
      <c r="T94" s="12">
        <f t="shared" si="32"/>
        <v>0.58371425914400787</v>
      </c>
      <c r="U94" s="12">
        <f t="shared" si="48"/>
        <v>1.2215396539204804</v>
      </c>
      <c r="V94" s="12"/>
      <c r="W94" s="16">
        <f t="shared" si="49"/>
        <v>0.60901932489425437</v>
      </c>
      <c r="X94" s="12">
        <f t="shared" si="51"/>
        <v>5.1088985427242368E-4</v>
      </c>
      <c r="Y94" s="12">
        <f t="shared" si="33"/>
        <v>0.75732779327781263</v>
      </c>
      <c r="Z94" s="16">
        <f t="shared" si="50"/>
        <v>0.39098067510574575</v>
      </c>
      <c r="AA94" s="12">
        <f t="shared" si="52"/>
        <v>2.3833542096499873E-3</v>
      </c>
      <c r="AB94" s="12">
        <f t="shared" si="34"/>
        <v>0.48619234199754918</v>
      </c>
      <c r="AC94" s="12">
        <f t="shared" si="35"/>
        <v>1.2435201352753618</v>
      </c>
      <c r="AD94" s="14" t="b">
        <f t="shared" si="36"/>
        <v>0</v>
      </c>
      <c r="AE94" s="19">
        <f t="shared" si="37"/>
        <v>4</v>
      </c>
      <c r="AF94" s="20" t="b">
        <f t="shared" si="38"/>
        <v>0</v>
      </c>
      <c r="AG94" s="11" t="b">
        <f t="shared" si="39"/>
        <v>1</v>
      </c>
      <c r="AH94" s="11" t="b">
        <f t="shared" si="40"/>
        <v>0</v>
      </c>
    </row>
    <row r="95" spans="2:34" ht="15.75" x14ac:dyDescent="0.25">
      <c r="B95" s="15">
        <v>39233</v>
      </c>
      <c r="C95" s="11">
        <v>1530.62</v>
      </c>
      <c r="D95" s="11">
        <v>202.714</v>
      </c>
      <c r="E95" s="11">
        <f t="shared" si="27"/>
        <v>112.01680303274249</v>
      </c>
      <c r="G95" s="16">
        <f t="shared" si="41"/>
        <v>1</v>
      </c>
      <c r="H95" s="12">
        <f t="shared" si="42"/>
        <v>7.1712347431980832E-4</v>
      </c>
      <c r="I95" s="17">
        <f t="shared" si="28"/>
        <v>1.0976435322633848</v>
      </c>
      <c r="J95" s="12"/>
      <c r="K95" s="16">
        <f t="shared" si="29"/>
        <v>1</v>
      </c>
      <c r="L95" s="12">
        <f t="shared" si="43"/>
        <v>7.1535363506949664E-3</v>
      </c>
      <c r="M95" s="12">
        <f t="shared" si="30"/>
        <v>1.4501219677947794</v>
      </c>
      <c r="N95" s="12"/>
      <c r="O95" s="16">
        <f t="shared" si="44"/>
        <v>0.53170318058594312</v>
      </c>
      <c r="P95" s="12">
        <f t="shared" si="45"/>
        <v>4.30274084591885E-4</v>
      </c>
      <c r="Q95" s="12">
        <f t="shared" si="31"/>
        <v>0.65858611935803102</v>
      </c>
      <c r="R95" s="16">
        <f t="shared" si="46"/>
        <v>0.46829681941405682</v>
      </c>
      <c r="S95" s="12">
        <f t="shared" si="47"/>
        <v>2.8614145402779865E-3</v>
      </c>
      <c r="T95" s="12">
        <f t="shared" si="32"/>
        <v>0.58004878711791175</v>
      </c>
      <c r="U95" s="12">
        <f t="shared" si="48"/>
        <v>1.2386349064759428</v>
      </c>
      <c r="V95" s="12"/>
      <c r="W95" s="16">
        <f t="shared" si="49"/>
        <v>0.61810719751660004</v>
      </c>
      <c r="X95" s="12">
        <f t="shared" si="51"/>
        <v>5.1088985427242368E-4</v>
      </c>
      <c r="Y95" s="12">
        <f t="shared" si="33"/>
        <v>0.78197822874645706</v>
      </c>
      <c r="Z95" s="16">
        <f t="shared" si="50"/>
        <v>0.38189280248339985</v>
      </c>
      <c r="AA95" s="12">
        <f t="shared" si="52"/>
        <v>2.3833542096499873E-3</v>
      </c>
      <c r="AB95" s="12">
        <f t="shared" si="34"/>
        <v>0.48313926525498752</v>
      </c>
      <c r="AC95" s="12">
        <f t="shared" si="35"/>
        <v>1.2651174940014447</v>
      </c>
      <c r="AD95" s="14" t="b">
        <f t="shared" si="36"/>
        <v>0</v>
      </c>
      <c r="AE95" s="19">
        <f t="shared" si="37"/>
        <v>5</v>
      </c>
      <c r="AF95" s="20" t="b">
        <f t="shared" si="38"/>
        <v>0</v>
      </c>
      <c r="AG95" s="11" t="b">
        <f t="shared" si="39"/>
        <v>0</v>
      </c>
      <c r="AH95" s="11" t="b">
        <f t="shared" si="40"/>
        <v>0</v>
      </c>
    </row>
    <row r="96" spans="2:34" ht="15.75" x14ac:dyDescent="0.25">
      <c r="B96" s="15">
        <v>39262</v>
      </c>
      <c r="C96" s="11">
        <v>1503.35</v>
      </c>
      <c r="D96" s="11">
        <v>203.06899999999999</v>
      </c>
      <c r="E96" s="11">
        <f t="shared" si="27"/>
        <v>110.02107697486862</v>
      </c>
      <c r="G96" s="16">
        <f t="shared" si="41"/>
        <v>1</v>
      </c>
      <c r="H96" s="12">
        <f t="shared" si="42"/>
        <v>7.1712347431980832E-4</v>
      </c>
      <c r="I96" s="17">
        <f t="shared" si="28"/>
        <v>1.0780875751186838</v>
      </c>
      <c r="J96" s="12"/>
      <c r="K96" s="16">
        <f t="shared" si="29"/>
        <v>1</v>
      </c>
      <c r="L96" s="12">
        <f t="shared" si="43"/>
        <v>7.1535363506949664E-3</v>
      </c>
      <c r="M96" s="12">
        <f t="shared" si="30"/>
        <v>1.452661473199276</v>
      </c>
      <c r="N96" s="12"/>
      <c r="O96" s="16">
        <f t="shared" si="44"/>
        <v>0.52678843463906688</v>
      </c>
      <c r="P96" s="12">
        <f t="shared" si="45"/>
        <v>4.30274084591885E-4</v>
      </c>
      <c r="Q96" s="12">
        <f t="shared" si="31"/>
        <v>0.64685254507121026</v>
      </c>
      <c r="R96" s="16">
        <f t="shared" si="46"/>
        <v>0.47321156536093306</v>
      </c>
      <c r="S96" s="12">
        <f t="shared" si="47"/>
        <v>2.8614145402779865E-3</v>
      </c>
      <c r="T96" s="12">
        <f t="shared" si="32"/>
        <v>0.58106458927971039</v>
      </c>
      <c r="U96" s="12">
        <f t="shared" si="48"/>
        <v>1.2279171343509208</v>
      </c>
      <c r="V96" s="12"/>
      <c r="W96" s="16">
        <f t="shared" si="49"/>
        <v>0.61343998915120723</v>
      </c>
      <c r="X96" s="12">
        <f t="shared" si="51"/>
        <v>5.1088985427242368E-4</v>
      </c>
      <c r="Y96" s="12">
        <f t="shared" si="33"/>
        <v>0.76804626242044804</v>
      </c>
      <c r="Z96" s="16">
        <f t="shared" si="50"/>
        <v>0.38656001084879288</v>
      </c>
      <c r="AA96" s="12">
        <f t="shared" si="52"/>
        <v>2.3833542096499873E-3</v>
      </c>
      <c r="AB96" s="12">
        <f t="shared" si="34"/>
        <v>0.48398535599941322</v>
      </c>
      <c r="AC96" s="12">
        <f t="shared" si="35"/>
        <v>1.2520316184198612</v>
      </c>
      <c r="AD96" s="14" t="b">
        <f t="shared" si="36"/>
        <v>1</v>
      </c>
      <c r="AE96" s="19">
        <f t="shared" si="37"/>
        <v>6</v>
      </c>
      <c r="AF96" s="20" t="b">
        <f t="shared" si="38"/>
        <v>1</v>
      </c>
      <c r="AG96" s="11" t="b">
        <f t="shared" si="39"/>
        <v>0</v>
      </c>
      <c r="AH96" s="11" t="b">
        <f t="shared" si="40"/>
        <v>1</v>
      </c>
    </row>
    <row r="97" spans="2:34" ht="15.75" x14ac:dyDescent="0.25">
      <c r="B97" s="15">
        <v>39294</v>
      </c>
      <c r="C97" s="11">
        <v>1455.27</v>
      </c>
      <c r="D97" s="11">
        <v>206.125</v>
      </c>
      <c r="E97" s="11">
        <f t="shared" si="27"/>
        <v>106.50239311485488</v>
      </c>
      <c r="G97" s="16">
        <f t="shared" si="41"/>
        <v>1</v>
      </c>
      <c r="H97" s="12">
        <f t="shared" si="42"/>
        <v>7.1712347431980832E-4</v>
      </c>
      <c r="I97" s="17">
        <f t="shared" si="28"/>
        <v>1.0436082784733876</v>
      </c>
      <c r="J97" s="12"/>
      <c r="K97" s="16">
        <f t="shared" si="29"/>
        <v>1</v>
      </c>
      <c r="L97" s="12">
        <f t="shared" si="43"/>
        <v>7.1535363506949664E-3</v>
      </c>
      <c r="M97" s="12">
        <f t="shared" si="30"/>
        <v>1.474522680287</v>
      </c>
      <c r="N97" s="12"/>
      <c r="O97" s="16">
        <f t="shared" si="44"/>
        <v>0.51494928912840376</v>
      </c>
      <c r="P97" s="12">
        <f t="shared" si="45"/>
        <v>4.30274084591885E-4</v>
      </c>
      <c r="Q97" s="12">
        <f t="shared" si="31"/>
        <v>0.62616496708403246</v>
      </c>
      <c r="R97" s="16">
        <f t="shared" si="46"/>
        <v>0.48505071087159635</v>
      </c>
      <c r="S97" s="12">
        <f t="shared" si="47"/>
        <v>2.8614145402779865E-3</v>
      </c>
      <c r="T97" s="12">
        <f t="shared" si="32"/>
        <v>0.58980907211479994</v>
      </c>
      <c r="U97" s="12">
        <f t="shared" si="48"/>
        <v>1.2159740391988323</v>
      </c>
      <c r="V97" s="12"/>
      <c r="W97" s="16">
        <f t="shared" si="49"/>
        <v>0.58856193120076639</v>
      </c>
      <c r="X97" s="12">
        <f t="shared" si="51"/>
        <v>4.9969665816471001E-4</v>
      </c>
      <c r="Y97" s="12">
        <f t="shared" si="33"/>
        <v>0.72719355572735755</v>
      </c>
      <c r="Z97" s="16">
        <f t="shared" si="50"/>
        <v>0.41143806879923367</v>
      </c>
      <c r="AA97" s="12">
        <f t="shared" si="52"/>
        <v>2.4662191046784321E-3</v>
      </c>
      <c r="AB97" s="12">
        <f t="shared" si="34"/>
        <v>0.50834941295184177</v>
      </c>
      <c r="AC97" s="12">
        <f t="shared" si="35"/>
        <v>1.2355429686791992</v>
      </c>
      <c r="AD97" s="14" t="b">
        <f t="shared" si="36"/>
        <v>0</v>
      </c>
      <c r="AE97" s="19">
        <f t="shared" si="37"/>
        <v>7</v>
      </c>
      <c r="AF97" s="20" t="b">
        <f t="shared" si="38"/>
        <v>0</v>
      </c>
      <c r="AG97" s="11" t="b">
        <f t="shared" si="39"/>
        <v>0</v>
      </c>
      <c r="AH97" s="11" t="b">
        <f t="shared" si="40"/>
        <v>0</v>
      </c>
    </row>
    <row r="98" spans="2:34" ht="15.75" x14ac:dyDescent="0.25">
      <c r="B98" s="15">
        <v>39325</v>
      </c>
      <c r="C98" s="11">
        <v>1473.99</v>
      </c>
      <c r="D98" s="11">
        <v>209.047</v>
      </c>
      <c r="E98" s="11">
        <f t="shared" si="27"/>
        <v>107.87239648131613</v>
      </c>
      <c r="G98" s="16">
        <f t="shared" si="41"/>
        <v>1</v>
      </c>
      <c r="H98" s="12">
        <f t="shared" si="42"/>
        <v>7.1712347431980832E-4</v>
      </c>
      <c r="I98" s="17">
        <f t="shared" si="28"/>
        <v>1.0570328299126543</v>
      </c>
      <c r="J98" s="12"/>
      <c r="K98" s="16">
        <f t="shared" si="29"/>
        <v>1</v>
      </c>
      <c r="L98" s="12">
        <f t="shared" si="43"/>
        <v>7.1535363506949664E-3</v>
      </c>
      <c r="M98" s="12">
        <f t="shared" si="30"/>
        <v>1.4954253135037305</v>
      </c>
      <c r="N98" s="12"/>
      <c r="O98" s="16">
        <f t="shared" si="44"/>
        <v>0.51462588048971947</v>
      </c>
      <c r="P98" s="12">
        <f t="shared" si="45"/>
        <v>4.30274084591885E-4</v>
      </c>
      <c r="Q98" s="12">
        <f t="shared" si="31"/>
        <v>0.63421969794759259</v>
      </c>
      <c r="R98" s="16">
        <f t="shared" si="46"/>
        <v>0.48537411951028059</v>
      </c>
      <c r="S98" s="12">
        <f t="shared" si="47"/>
        <v>2.8614145402779865E-3</v>
      </c>
      <c r="T98" s="12">
        <f t="shared" si="32"/>
        <v>0.59817012540149228</v>
      </c>
      <c r="U98" s="12">
        <f t="shared" si="48"/>
        <v>1.2323898233490849</v>
      </c>
      <c r="V98" s="12"/>
      <c r="W98" s="16">
        <f t="shared" si="49"/>
        <v>0.58824835864569436</v>
      </c>
      <c r="X98" s="12">
        <f t="shared" si="51"/>
        <v>4.9969665816471001E-4</v>
      </c>
      <c r="Y98" s="12">
        <f t="shared" si="33"/>
        <v>0.73654787716820092</v>
      </c>
      <c r="Z98" s="16">
        <f t="shared" si="50"/>
        <v>0.41175164135430559</v>
      </c>
      <c r="AA98" s="12">
        <f t="shared" si="52"/>
        <v>2.4662191046784321E-3</v>
      </c>
      <c r="AB98" s="12">
        <f t="shared" si="34"/>
        <v>0.51555570517571214</v>
      </c>
      <c r="AC98" s="12">
        <f t="shared" si="35"/>
        <v>1.2521035823439131</v>
      </c>
      <c r="AD98" s="14" t="b">
        <f t="shared" si="36"/>
        <v>0</v>
      </c>
      <c r="AE98" s="19">
        <f t="shared" si="37"/>
        <v>8</v>
      </c>
      <c r="AF98" s="20" t="b">
        <f t="shared" si="38"/>
        <v>0</v>
      </c>
      <c r="AG98" s="11" t="b">
        <f t="shared" si="39"/>
        <v>1</v>
      </c>
      <c r="AH98" s="11" t="b">
        <f t="shared" si="40"/>
        <v>0</v>
      </c>
    </row>
    <row r="99" spans="2:34" ht="15.75" x14ac:dyDescent="0.25">
      <c r="B99" s="15">
        <v>39353</v>
      </c>
      <c r="C99" s="11">
        <v>1526.75</v>
      </c>
      <c r="D99" s="11">
        <v>210.03899999999999</v>
      </c>
      <c r="E99" s="11">
        <f t="shared" si="27"/>
        <v>111.7335811829452</v>
      </c>
      <c r="G99" s="16">
        <f t="shared" si="41"/>
        <v>1</v>
      </c>
      <c r="H99" s="12">
        <f t="shared" si="42"/>
        <v>7.1712347431980832E-4</v>
      </c>
      <c r="I99" s="17">
        <f t="shared" si="28"/>
        <v>1.0948682644177674</v>
      </c>
      <c r="J99" s="12"/>
      <c r="K99" s="16">
        <f t="shared" si="29"/>
        <v>1</v>
      </c>
      <c r="L99" s="12">
        <f t="shared" si="43"/>
        <v>7.1535363506949664E-3</v>
      </c>
      <c r="M99" s="12">
        <f t="shared" si="30"/>
        <v>1.5025216215636199</v>
      </c>
      <c r="N99" s="12"/>
      <c r="O99" s="16">
        <f t="shared" si="44"/>
        <v>0.52222394230241698</v>
      </c>
      <c r="P99" s="12">
        <f t="shared" si="45"/>
        <v>4.30274084591885E-4</v>
      </c>
      <c r="Q99" s="12">
        <f t="shared" si="31"/>
        <v>0.65692095865066047</v>
      </c>
      <c r="R99" s="16">
        <f t="shared" si="46"/>
        <v>0.47777605769758308</v>
      </c>
      <c r="S99" s="12">
        <f t="shared" si="47"/>
        <v>2.8614145402779865E-3</v>
      </c>
      <c r="T99" s="12">
        <f t="shared" si="32"/>
        <v>0.60100864862544801</v>
      </c>
      <c r="U99" s="12">
        <f t="shared" si="48"/>
        <v>1.2579296072761084</v>
      </c>
      <c r="V99" s="12"/>
      <c r="W99" s="16">
        <f t="shared" si="49"/>
        <v>0.59559957399260177</v>
      </c>
      <c r="X99" s="12">
        <f t="shared" si="51"/>
        <v>4.9969665816471001E-4</v>
      </c>
      <c r="Y99" s="12">
        <f t="shared" si="33"/>
        <v>0.76291187285297102</v>
      </c>
      <c r="Z99" s="16">
        <f t="shared" si="50"/>
        <v>0.40440042600739823</v>
      </c>
      <c r="AA99" s="12">
        <f t="shared" si="52"/>
        <v>2.4662191046784321E-3</v>
      </c>
      <c r="AB99" s="12">
        <f t="shared" si="34"/>
        <v>0.51800219452755314</v>
      </c>
      <c r="AC99" s="12">
        <f t="shared" si="35"/>
        <v>1.2809140673805242</v>
      </c>
      <c r="AD99" s="14" t="b">
        <f t="shared" si="36"/>
        <v>1</v>
      </c>
      <c r="AE99" s="19">
        <f t="shared" si="37"/>
        <v>9</v>
      </c>
      <c r="AF99" s="20" t="b">
        <f t="shared" si="38"/>
        <v>1</v>
      </c>
      <c r="AG99" s="11" t="b">
        <f t="shared" si="39"/>
        <v>0</v>
      </c>
      <c r="AH99" s="11" t="b">
        <f t="shared" si="40"/>
        <v>0</v>
      </c>
    </row>
    <row r="100" spans="2:34" ht="15.75" x14ac:dyDescent="0.25">
      <c r="B100" s="15">
        <v>39386</v>
      </c>
      <c r="C100" s="11">
        <v>1549.38</v>
      </c>
      <c r="D100" s="11">
        <v>211.49100000000001</v>
      </c>
      <c r="E100" s="11">
        <f t="shared" si="27"/>
        <v>113.3897337568244</v>
      </c>
      <c r="G100" s="16">
        <f t="shared" si="41"/>
        <v>1</v>
      </c>
      <c r="H100" s="12">
        <f t="shared" si="42"/>
        <v>7.1712347431980832E-4</v>
      </c>
      <c r="I100" s="17">
        <f t="shared" si="28"/>
        <v>1.1110967686416247</v>
      </c>
      <c r="J100" s="12"/>
      <c r="K100" s="16">
        <f t="shared" si="29"/>
        <v>1</v>
      </c>
      <c r="L100" s="12">
        <f t="shared" si="43"/>
        <v>7.1535363506949664E-3</v>
      </c>
      <c r="M100" s="12">
        <f t="shared" si="30"/>
        <v>1.5129085563448292</v>
      </c>
      <c r="N100" s="12"/>
      <c r="O100" s="16">
        <f t="shared" si="44"/>
        <v>0.52417581375769606</v>
      </c>
      <c r="P100" s="12">
        <f t="shared" si="45"/>
        <v>4.30274084591885E-4</v>
      </c>
      <c r="Q100" s="12">
        <f t="shared" si="31"/>
        <v>0.66665806118497484</v>
      </c>
      <c r="R100" s="16">
        <f t="shared" si="46"/>
        <v>0.47582418624230399</v>
      </c>
      <c r="S100" s="12">
        <f t="shared" si="47"/>
        <v>2.8614145402779865E-3</v>
      </c>
      <c r="T100" s="12">
        <f t="shared" si="32"/>
        <v>0.60516342253793165</v>
      </c>
      <c r="U100" s="12">
        <f t="shared" si="48"/>
        <v>1.2718214837229065</v>
      </c>
      <c r="V100" s="12"/>
      <c r="W100" s="16">
        <f t="shared" si="49"/>
        <v>0.60187636417435941</v>
      </c>
      <c r="X100" s="12">
        <f t="shared" si="51"/>
        <v>5.0338853147425221E-4</v>
      </c>
      <c r="Y100" s="12">
        <f t="shared" si="33"/>
        <v>0.7799401228955769</v>
      </c>
      <c r="Z100" s="16">
        <f t="shared" si="50"/>
        <v>0.39812363582564053</v>
      </c>
      <c r="AA100" s="12">
        <f t="shared" si="52"/>
        <v>2.4393832904946685E-3</v>
      </c>
      <c r="AB100" s="12">
        <f t="shared" si="34"/>
        <v>0.51590761149000797</v>
      </c>
      <c r="AC100" s="12">
        <f t="shared" si="35"/>
        <v>1.295847734385585</v>
      </c>
      <c r="AD100" s="14" t="b">
        <f t="shared" si="36"/>
        <v>0</v>
      </c>
      <c r="AE100" s="19">
        <f t="shared" si="37"/>
        <v>10</v>
      </c>
      <c r="AF100" s="20" t="b">
        <f t="shared" si="38"/>
        <v>0</v>
      </c>
      <c r="AG100" s="11" t="b">
        <f t="shared" si="39"/>
        <v>0</v>
      </c>
      <c r="AH100" s="11" t="b">
        <f t="shared" si="40"/>
        <v>0</v>
      </c>
    </row>
    <row r="101" spans="2:34" ht="15.75" x14ac:dyDescent="0.25">
      <c r="B101" s="15">
        <v>39416</v>
      </c>
      <c r="C101" s="11">
        <v>1481.14</v>
      </c>
      <c r="D101" s="11">
        <v>217.47499999999999</v>
      </c>
      <c r="E101" s="11">
        <f t="shared" si="27"/>
        <v>108.3956616560062</v>
      </c>
      <c r="G101" s="16">
        <f t="shared" si="41"/>
        <v>1</v>
      </c>
      <c r="H101" s="12">
        <f t="shared" si="42"/>
        <v>7.1712347431980832E-4</v>
      </c>
      <c r="I101" s="17">
        <f t="shared" si="28"/>
        <v>1.062160262754041</v>
      </c>
      <c r="J101" s="12"/>
      <c r="K101" s="16">
        <f t="shared" si="29"/>
        <v>1</v>
      </c>
      <c r="L101" s="12">
        <f t="shared" si="43"/>
        <v>7.1535363506949664E-3</v>
      </c>
      <c r="M101" s="12">
        <f t="shared" si="30"/>
        <v>1.5557153178673877</v>
      </c>
      <c r="N101" s="12"/>
      <c r="O101" s="16">
        <f t="shared" si="44"/>
        <v>0.50595833661945333</v>
      </c>
      <c r="P101" s="12">
        <f t="shared" si="45"/>
        <v>4.30274084591885E-4</v>
      </c>
      <c r="Q101" s="12">
        <f t="shared" si="31"/>
        <v>0.63729615765242464</v>
      </c>
      <c r="R101" s="16">
        <f t="shared" si="46"/>
        <v>0.49404166338054678</v>
      </c>
      <c r="S101" s="12">
        <f t="shared" si="47"/>
        <v>2.8614145402779865E-3</v>
      </c>
      <c r="T101" s="12">
        <f t="shared" si="32"/>
        <v>0.62228612714695508</v>
      </c>
      <c r="U101" s="12">
        <f t="shared" si="48"/>
        <v>1.2595822847993796</v>
      </c>
      <c r="V101" s="12"/>
      <c r="W101" s="16">
        <f t="shared" si="49"/>
        <v>0.58427437440782704</v>
      </c>
      <c r="X101" s="12">
        <f t="shared" si="51"/>
        <v>5.0338853147425221E-4</v>
      </c>
      <c r="Y101" s="12">
        <f t="shared" si="33"/>
        <v>0.74558888950777391</v>
      </c>
      <c r="Z101" s="16">
        <f t="shared" si="50"/>
        <v>0.41572562559217296</v>
      </c>
      <c r="AA101" s="12">
        <f t="shared" si="52"/>
        <v>2.4393832904946685E-3</v>
      </c>
      <c r="AB101" s="12">
        <f t="shared" si="34"/>
        <v>0.53050488110032801</v>
      </c>
      <c r="AC101" s="12">
        <f t="shared" si="35"/>
        <v>1.2760937706081019</v>
      </c>
      <c r="AD101" s="14" t="b">
        <f t="shared" si="36"/>
        <v>0</v>
      </c>
      <c r="AE101" s="19">
        <f t="shared" si="37"/>
        <v>11</v>
      </c>
      <c r="AF101" s="20" t="b">
        <f t="shared" si="38"/>
        <v>0</v>
      </c>
      <c r="AG101" s="11" t="b">
        <f t="shared" si="39"/>
        <v>0</v>
      </c>
      <c r="AH101" s="11" t="b">
        <f t="shared" si="40"/>
        <v>0</v>
      </c>
    </row>
    <row r="102" spans="2:34" ht="15.75" x14ac:dyDescent="0.25">
      <c r="B102" s="15">
        <v>39447</v>
      </c>
      <c r="C102" s="11">
        <v>1468.36</v>
      </c>
      <c r="D102" s="11">
        <v>217.81700000000001</v>
      </c>
      <c r="E102" s="11">
        <f t="shared" si="27"/>
        <v>107.46037089621052</v>
      </c>
      <c r="G102" s="16">
        <f t="shared" si="41"/>
        <v>1</v>
      </c>
      <c r="H102" s="12">
        <f t="shared" si="42"/>
        <v>7.1712347431980832E-4</v>
      </c>
      <c r="I102" s="17">
        <f t="shared" si="28"/>
        <v>1.0529954247522337</v>
      </c>
      <c r="J102" s="12"/>
      <c r="K102" s="16">
        <f t="shared" si="29"/>
        <v>1</v>
      </c>
      <c r="L102" s="12">
        <f t="shared" si="43"/>
        <v>7.1535363506949664E-3</v>
      </c>
      <c r="M102" s="12">
        <f t="shared" si="30"/>
        <v>1.5581618272993256</v>
      </c>
      <c r="N102" s="12"/>
      <c r="O102" s="16">
        <f t="shared" si="44"/>
        <v>0.5033992440327032</v>
      </c>
      <c r="P102" s="12">
        <f t="shared" si="45"/>
        <v>4.30274084591885E-4</v>
      </c>
      <c r="Q102" s="12">
        <f t="shared" si="31"/>
        <v>0.6317972548513402</v>
      </c>
      <c r="R102" s="16">
        <f t="shared" si="46"/>
        <v>0.49660075596729675</v>
      </c>
      <c r="S102" s="12">
        <f t="shared" si="47"/>
        <v>2.8614145402779865E-3</v>
      </c>
      <c r="T102" s="12">
        <f t="shared" si="32"/>
        <v>0.62326473091973023</v>
      </c>
      <c r="U102" s="12">
        <f t="shared" si="48"/>
        <v>1.2550619857710705</v>
      </c>
      <c r="V102" s="12"/>
      <c r="W102" s="16">
        <f t="shared" si="49"/>
        <v>0.58178563369280722</v>
      </c>
      <c r="X102" s="12">
        <f t="shared" si="51"/>
        <v>5.0338853147425221E-4</v>
      </c>
      <c r="Y102" s="12">
        <f t="shared" si="33"/>
        <v>0.73915558407553295</v>
      </c>
      <c r="Z102" s="16">
        <f t="shared" si="50"/>
        <v>0.41821436630719266</v>
      </c>
      <c r="AA102" s="12">
        <f t="shared" si="52"/>
        <v>2.4393832904946685E-3</v>
      </c>
      <c r="AB102" s="12">
        <f t="shared" si="34"/>
        <v>0.53133915018567723</v>
      </c>
      <c r="AC102" s="12">
        <f t="shared" si="35"/>
        <v>1.2704947342612103</v>
      </c>
      <c r="AD102" s="14" t="b">
        <f t="shared" si="36"/>
        <v>1</v>
      </c>
      <c r="AE102" s="19">
        <f t="shared" si="37"/>
        <v>12</v>
      </c>
      <c r="AF102" s="20" t="b">
        <f t="shared" si="38"/>
        <v>1</v>
      </c>
      <c r="AG102" s="11" t="b">
        <f t="shared" si="39"/>
        <v>1</v>
      </c>
      <c r="AH102" s="11" t="b">
        <f t="shared" si="40"/>
        <v>1</v>
      </c>
    </row>
    <row r="103" spans="2:34" ht="15.75" x14ac:dyDescent="0.25">
      <c r="B103" s="15">
        <v>39478</v>
      </c>
      <c r="C103" s="11">
        <v>1378.55</v>
      </c>
      <c r="D103" s="11">
        <v>223.68899999999999</v>
      </c>
      <c r="E103" s="11">
        <f t="shared" si="27"/>
        <v>100.88772119846021</v>
      </c>
      <c r="G103" s="16">
        <f t="shared" si="41"/>
        <v>1</v>
      </c>
      <c r="H103" s="12">
        <f t="shared" si="42"/>
        <v>7.1712347431980832E-4</v>
      </c>
      <c r="I103" s="17">
        <f t="shared" si="28"/>
        <v>0.98859056552357172</v>
      </c>
      <c r="J103" s="12"/>
      <c r="K103" s="16">
        <f t="shared" si="29"/>
        <v>1</v>
      </c>
      <c r="L103" s="12">
        <f t="shared" si="43"/>
        <v>7.1535363506949664E-3</v>
      </c>
      <c r="M103" s="12">
        <f t="shared" si="30"/>
        <v>1.6001673927506064</v>
      </c>
      <c r="N103" s="12"/>
      <c r="O103" s="16">
        <f t="shared" si="44"/>
        <v>0.480979643344427</v>
      </c>
      <c r="P103" s="12">
        <f t="shared" si="45"/>
        <v>4.30274084591885E-4</v>
      </c>
      <c r="Q103" s="12">
        <f t="shared" si="31"/>
        <v>0.59315433931414308</v>
      </c>
      <c r="R103" s="16">
        <f t="shared" si="46"/>
        <v>0.519020356655573</v>
      </c>
      <c r="S103" s="12">
        <f t="shared" si="47"/>
        <v>2.8614145402779865E-3</v>
      </c>
      <c r="T103" s="12">
        <f t="shared" si="32"/>
        <v>0.64006695710024253</v>
      </c>
      <c r="U103" s="12">
        <f t="shared" si="48"/>
        <v>1.2332212964143856</v>
      </c>
      <c r="V103" s="12"/>
      <c r="W103" s="16">
        <f t="shared" si="49"/>
        <v>0.57828808951380395</v>
      </c>
      <c r="X103" s="12">
        <f t="shared" si="51"/>
        <v>5.1914846533324675E-4</v>
      </c>
      <c r="Y103" s="12">
        <f t="shared" si="33"/>
        <v>0.71567211688514731</v>
      </c>
      <c r="Z103" s="16">
        <f t="shared" si="50"/>
        <v>0.421711910486196</v>
      </c>
      <c r="AA103" s="12">
        <f t="shared" si="52"/>
        <v>2.3331415532510504E-3</v>
      </c>
      <c r="AB103" s="12">
        <f t="shared" si="34"/>
        <v>0.52189810090517419</v>
      </c>
      <c r="AC103" s="12">
        <f t="shared" si="35"/>
        <v>1.2375702177903216</v>
      </c>
      <c r="AD103" s="14" t="b">
        <f t="shared" si="36"/>
        <v>0</v>
      </c>
      <c r="AE103" s="19">
        <f t="shared" si="37"/>
        <v>1</v>
      </c>
      <c r="AF103" s="20" t="b">
        <f t="shared" si="38"/>
        <v>0</v>
      </c>
      <c r="AG103" s="11" t="b">
        <f t="shared" si="39"/>
        <v>0</v>
      </c>
      <c r="AH103" s="11" t="b">
        <f t="shared" si="40"/>
        <v>0</v>
      </c>
    </row>
    <row r="104" spans="2:34" ht="15.75" x14ac:dyDescent="0.25">
      <c r="B104" s="15">
        <v>39507</v>
      </c>
      <c r="C104" s="11">
        <v>1330.63</v>
      </c>
      <c r="D104" s="11">
        <v>226.34200000000001</v>
      </c>
      <c r="E104" s="11">
        <f t="shared" si="27"/>
        <v>97.380746768929029</v>
      </c>
      <c r="G104" s="16">
        <f t="shared" si="41"/>
        <v>1</v>
      </c>
      <c r="H104" s="12">
        <f t="shared" si="42"/>
        <v>7.1712347431980832E-4</v>
      </c>
      <c r="I104" s="17">
        <f t="shared" si="28"/>
        <v>0.95422600863416662</v>
      </c>
      <c r="J104" s="12"/>
      <c r="K104" s="16">
        <f t="shared" si="29"/>
        <v>1</v>
      </c>
      <c r="L104" s="12">
        <f t="shared" si="43"/>
        <v>7.1535363506949664E-3</v>
      </c>
      <c r="M104" s="12">
        <f t="shared" si="30"/>
        <v>1.6191457246890002</v>
      </c>
      <c r="N104" s="12"/>
      <c r="O104" s="16">
        <f t="shared" si="44"/>
        <v>0.46921690683772588</v>
      </c>
      <c r="P104" s="12">
        <f t="shared" si="45"/>
        <v>4.30274084591885E-4</v>
      </c>
      <c r="Q104" s="12">
        <f t="shared" si="31"/>
        <v>0.57253560518049995</v>
      </c>
      <c r="R104" s="16">
        <f t="shared" si="46"/>
        <v>0.53078309316227412</v>
      </c>
      <c r="S104" s="12">
        <f t="shared" si="47"/>
        <v>2.8614145402779865E-3</v>
      </c>
      <c r="T104" s="12">
        <f t="shared" si="32"/>
        <v>0.64765828987560004</v>
      </c>
      <c r="U104" s="12">
        <f t="shared" si="48"/>
        <v>1.2201938950561</v>
      </c>
      <c r="V104" s="12"/>
      <c r="W104" s="16">
        <f t="shared" si="49"/>
        <v>0.56674417096761398</v>
      </c>
      <c r="X104" s="12">
        <f t="shared" si="51"/>
        <v>5.1914846533324675E-4</v>
      </c>
      <c r="Y104" s="12">
        <f t="shared" si="33"/>
        <v>0.69079452242637818</v>
      </c>
      <c r="Z104" s="16">
        <f t="shared" si="50"/>
        <v>0.43325582903238602</v>
      </c>
      <c r="AA104" s="12">
        <f t="shared" si="52"/>
        <v>2.3331415532510504E-3</v>
      </c>
      <c r="AB104" s="12">
        <f t="shared" si="34"/>
        <v>0.52808792544594929</v>
      </c>
      <c r="AC104" s="12">
        <f t="shared" si="35"/>
        <v>1.2188824478723275</v>
      </c>
      <c r="AD104" s="14" t="b">
        <f t="shared" si="36"/>
        <v>0</v>
      </c>
      <c r="AE104" s="19">
        <f t="shared" si="37"/>
        <v>2</v>
      </c>
      <c r="AF104" s="20" t="b">
        <f t="shared" si="38"/>
        <v>0</v>
      </c>
      <c r="AG104" s="11" t="b">
        <f t="shared" si="39"/>
        <v>0</v>
      </c>
      <c r="AH104" s="11" t="b">
        <f t="shared" si="40"/>
        <v>0</v>
      </c>
    </row>
    <row r="105" spans="2:34" ht="15.75" x14ac:dyDescent="0.25">
      <c r="B105" s="15">
        <v>39538</v>
      </c>
      <c r="C105" s="11">
        <v>1322.7</v>
      </c>
      <c r="D105" s="11">
        <v>227.845</v>
      </c>
      <c r="E105" s="11">
        <f t="shared" si="27"/>
        <v>96.800398120636416</v>
      </c>
      <c r="G105" s="16">
        <f t="shared" si="41"/>
        <v>1</v>
      </c>
      <c r="H105" s="12">
        <f t="shared" si="42"/>
        <v>7.1712347431980832E-4</v>
      </c>
      <c r="I105" s="17">
        <f t="shared" si="28"/>
        <v>0.9485392194828105</v>
      </c>
      <c r="J105" s="12"/>
      <c r="K105" s="16">
        <f t="shared" si="29"/>
        <v>1</v>
      </c>
      <c r="L105" s="12">
        <f t="shared" si="43"/>
        <v>7.1535363506949664E-3</v>
      </c>
      <c r="M105" s="12">
        <f t="shared" si="30"/>
        <v>1.6298974898240945</v>
      </c>
      <c r="N105" s="12"/>
      <c r="O105" s="16">
        <f t="shared" si="44"/>
        <v>0.46608113605496787</v>
      </c>
      <c r="P105" s="12">
        <f t="shared" si="45"/>
        <v>4.30274084591885E-4</v>
      </c>
      <c r="Q105" s="12">
        <f t="shared" si="31"/>
        <v>0.56912353168968632</v>
      </c>
      <c r="R105" s="16">
        <f t="shared" si="46"/>
        <v>0.53391886394503207</v>
      </c>
      <c r="S105" s="12">
        <f t="shared" si="47"/>
        <v>2.8614145402779865E-3</v>
      </c>
      <c r="T105" s="12">
        <f t="shared" si="32"/>
        <v>0.6519589959296378</v>
      </c>
      <c r="U105" s="12">
        <f t="shared" si="48"/>
        <v>1.2210825276193242</v>
      </c>
      <c r="V105" s="12"/>
      <c r="W105" s="16">
        <f t="shared" si="49"/>
        <v>0.5636487574782959</v>
      </c>
      <c r="X105" s="12">
        <f t="shared" si="51"/>
        <v>5.1914846533324675E-4</v>
      </c>
      <c r="Y105" s="12">
        <f t="shared" si="33"/>
        <v>0.68667767509628552</v>
      </c>
      <c r="Z105" s="16">
        <f t="shared" si="50"/>
        <v>0.4363512425217041</v>
      </c>
      <c r="AA105" s="12">
        <f t="shared" si="52"/>
        <v>2.3331415532510504E-3</v>
      </c>
      <c r="AB105" s="12">
        <f t="shared" si="34"/>
        <v>0.53159463720048561</v>
      </c>
      <c r="AC105" s="12">
        <f t="shared" si="35"/>
        <v>1.2182723122967711</v>
      </c>
      <c r="AD105" s="14" t="b">
        <f t="shared" si="36"/>
        <v>1</v>
      </c>
      <c r="AE105" s="19">
        <f t="shared" si="37"/>
        <v>3</v>
      </c>
      <c r="AF105" s="20" t="b">
        <f t="shared" si="38"/>
        <v>1</v>
      </c>
      <c r="AG105" s="11" t="b">
        <f t="shared" si="39"/>
        <v>0</v>
      </c>
      <c r="AH105" s="11" t="b">
        <f t="shared" si="40"/>
        <v>0</v>
      </c>
    </row>
    <row r="106" spans="2:34" ht="15.75" x14ac:dyDescent="0.25">
      <c r="B106" s="15">
        <v>39568</v>
      </c>
      <c r="C106" s="11">
        <v>1385.59</v>
      </c>
      <c r="D106" s="11">
        <v>224.11099999999999</v>
      </c>
      <c r="E106" s="11">
        <f t="shared" si="27"/>
        <v>101.40293613969349</v>
      </c>
      <c r="G106" s="16">
        <f t="shared" si="41"/>
        <v>1</v>
      </c>
      <c r="H106" s="12">
        <f t="shared" si="42"/>
        <v>7.1712347431980832E-4</v>
      </c>
      <c r="I106" s="17">
        <f t="shared" si="28"/>
        <v>0.99363911478278311</v>
      </c>
      <c r="J106" s="12"/>
      <c r="K106" s="16">
        <f t="shared" si="29"/>
        <v>1</v>
      </c>
      <c r="L106" s="12">
        <f t="shared" si="43"/>
        <v>7.1535363506949664E-3</v>
      </c>
      <c r="M106" s="12">
        <f t="shared" si="30"/>
        <v>1.6031861850905995</v>
      </c>
      <c r="N106" s="12"/>
      <c r="O106" s="16">
        <f t="shared" si="44"/>
        <v>0.48178079286448988</v>
      </c>
      <c r="P106" s="12">
        <f t="shared" si="45"/>
        <v>4.30274084591885E-4</v>
      </c>
      <c r="Q106" s="12">
        <f t="shared" si="31"/>
        <v>0.59618346886966989</v>
      </c>
      <c r="R106" s="16">
        <f t="shared" si="46"/>
        <v>0.51821920713551006</v>
      </c>
      <c r="S106" s="12">
        <f t="shared" si="47"/>
        <v>2.8614145402779865E-3</v>
      </c>
      <c r="T106" s="12">
        <f t="shared" si="32"/>
        <v>0.64127447403623983</v>
      </c>
      <c r="U106" s="12">
        <f t="shared" si="48"/>
        <v>1.2374579429059098</v>
      </c>
      <c r="V106" s="12"/>
      <c r="W106" s="16">
        <f t="shared" si="49"/>
        <v>0.61501449588496426</v>
      </c>
      <c r="X106" s="12">
        <f t="shared" si="51"/>
        <v>5.5262976289261563E-4</v>
      </c>
      <c r="Y106" s="12">
        <f t="shared" si="33"/>
        <v>0.76571827316637919</v>
      </c>
      <c r="Z106" s="16">
        <f t="shared" si="50"/>
        <v>0.38498550411503579</v>
      </c>
      <c r="AA106" s="12">
        <f t="shared" si="52"/>
        <v>2.1387738371204481E-3</v>
      </c>
      <c r="AB106" s="12">
        <f t="shared" si="34"/>
        <v>0.4793227434109007</v>
      </c>
      <c r="AC106" s="12">
        <f t="shared" si="35"/>
        <v>1.2450410165772798</v>
      </c>
      <c r="AD106" s="14" t="b">
        <f t="shared" si="36"/>
        <v>0</v>
      </c>
      <c r="AE106" s="19">
        <f t="shared" si="37"/>
        <v>4</v>
      </c>
      <c r="AF106" s="20" t="b">
        <f t="shared" si="38"/>
        <v>0</v>
      </c>
      <c r="AG106" s="11" t="b">
        <f t="shared" si="39"/>
        <v>1</v>
      </c>
      <c r="AH106" s="11" t="b">
        <f t="shared" si="40"/>
        <v>0</v>
      </c>
    </row>
    <row r="107" spans="2:34" ht="15.75" x14ac:dyDescent="0.25">
      <c r="B107" s="15">
        <v>39598</v>
      </c>
      <c r="C107" s="11">
        <v>1400.38</v>
      </c>
      <c r="D107" s="11">
        <v>221.61</v>
      </c>
      <c r="E107" s="11">
        <f t="shared" si="27"/>
        <v>102.48532661992652</v>
      </c>
      <c r="G107" s="16">
        <f t="shared" si="41"/>
        <v>1</v>
      </c>
      <c r="H107" s="12">
        <f t="shared" si="42"/>
        <v>7.1712347431980832E-4</v>
      </c>
      <c r="I107" s="17">
        <f t="shared" si="28"/>
        <v>1.0042453709679733</v>
      </c>
      <c r="J107" s="12"/>
      <c r="K107" s="16">
        <f t="shared" si="29"/>
        <v>1</v>
      </c>
      <c r="L107" s="12">
        <f t="shared" si="43"/>
        <v>7.1535363506949664E-3</v>
      </c>
      <c r="M107" s="12">
        <f t="shared" si="30"/>
        <v>1.5852951906775117</v>
      </c>
      <c r="N107" s="12"/>
      <c r="O107" s="16">
        <f t="shared" si="44"/>
        <v>0.48723548978064907</v>
      </c>
      <c r="P107" s="12">
        <f t="shared" si="45"/>
        <v>4.30274084591885E-4</v>
      </c>
      <c r="Q107" s="12">
        <f t="shared" si="31"/>
        <v>0.60254722258078397</v>
      </c>
      <c r="R107" s="16">
        <f t="shared" si="46"/>
        <v>0.51276451021935088</v>
      </c>
      <c r="S107" s="12">
        <f t="shared" si="47"/>
        <v>2.8614145402779865E-3</v>
      </c>
      <c r="T107" s="12">
        <f t="shared" si="32"/>
        <v>0.63411807627100458</v>
      </c>
      <c r="U107" s="12">
        <f t="shared" si="48"/>
        <v>1.2366652988517886</v>
      </c>
      <c r="V107" s="12"/>
      <c r="W107" s="16">
        <f t="shared" si="49"/>
        <v>0.62017242098385239</v>
      </c>
      <c r="X107" s="12">
        <f t="shared" si="51"/>
        <v>5.5262976289261563E-4</v>
      </c>
      <c r="Y107" s="12">
        <f t="shared" si="33"/>
        <v>0.77389166735956116</v>
      </c>
      <c r="Z107" s="16">
        <f t="shared" si="50"/>
        <v>0.37982757901614761</v>
      </c>
      <c r="AA107" s="12">
        <f t="shared" si="52"/>
        <v>2.1387738371204481E-3</v>
      </c>
      <c r="AB107" s="12">
        <f t="shared" si="34"/>
        <v>0.47397367004426255</v>
      </c>
      <c r="AC107" s="12">
        <f t="shared" si="35"/>
        <v>1.2478653374038238</v>
      </c>
      <c r="AD107" s="14" t="b">
        <f t="shared" si="36"/>
        <v>0</v>
      </c>
      <c r="AE107" s="19">
        <f t="shared" si="37"/>
        <v>5</v>
      </c>
      <c r="AF107" s="20" t="b">
        <f t="shared" si="38"/>
        <v>0</v>
      </c>
      <c r="AG107" s="11" t="b">
        <f t="shared" si="39"/>
        <v>0</v>
      </c>
      <c r="AH107" s="11" t="b">
        <f t="shared" si="40"/>
        <v>0</v>
      </c>
    </row>
    <row r="108" spans="2:34" ht="15.75" x14ac:dyDescent="0.25">
      <c r="B108" s="15">
        <v>39629</v>
      </c>
      <c r="C108" s="11">
        <v>1280</v>
      </c>
      <c r="D108" s="11">
        <v>223.101</v>
      </c>
      <c r="E108" s="11">
        <f t="shared" si="27"/>
        <v>93.675443860599231</v>
      </c>
      <c r="G108" s="16">
        <f t="shared" si="41"/>
        <v>1</v>
      </c>
      <c r="H108" s="12">
        <f t="shared" si="42"/>
        <v>7.1712347431980832E-4</v>
      </c>
      <c r="I108" s="17">
        <f t="shared" si="28"/>
        <v>0.91791804712935465</v>
      </c>
      <c r="J108" s="12"/>
      <c r="K108" s="16">
        <f t="shared" si="29"/>
        <v>1</v>
      </c>
      <c r="L108" s="12">
        <f t="shared" si="43"/>
        <v>7.1535363506949664E-3</v>
      </c>
      <c r="M108" s="12">
        <f t="shared" si="30"/>
        <v>1.5959611133763978</v>
      </c>
      <c r="N108" s="12"/>
      <c r="O108" s="16">
        <f t="shared" si="44"/>
        <v>0.46315237676636767</v>
      </c>
      <c r="P108" s="12">
        <f t="shared" si="45"/>
        <v>4.30274084591885E-4</v>
      </c>
      <c r="Q108" s="12">
        <f t="shared" si="31"/>
        <v>0.55075082827761279</v>
      </c>
      <c r="R108" s="16">
        <f t="shared" si="46"/>
        <v>0.53684762323363222</v>
      </c>
      <c r="S108" s="12">
        <f t="shared" si="47"/>
        <v>2.8614145402779865E-3</v>
      </c>
      <c r="T108" s="12">
        <f t="shared" si="32"/>
        <v>0.63838444535055905</v>
      </c>
      <c r="U108" s="12">
        <f t="shared" si="48"/>
        <v>1.189135273628172</v>
      </c>
      <c r="V108" s="12"/>
      <c r="W108" s="16">
        <f t="shared" si="49"/>
        <v>0.59717093341722349</v>
      </c>
      <c r="X108" s="12">
        <f t="shared" si="51"/>
        <v>5.5262976289261563E-4</v>
      </c>
      <c r="Y108" s="12">
        <f t="shared" si="33"/>
        <v>0.707366096502548</v>
      </c>
      <c r="Z108" s="16">
        <f t="shared" si="50"/>
        <v>0.40282906658277645</v>
      </c>
      <c r="AA108" s="12">
        <f t="shared" si="52"/>
        <v>2.1387738371204481E-3</v>
      </c>
      <c r="AB108" s="12">
        <f t="shared" si="34"/>
        <v>0.47716258183540911</v>
      </c>
      <c r="AC108" s="12">
        <f t="shared" si="35"/>
        <v>1.1845286783379572</v>
      </c>
      <c r="AD108" s="14" t="b">
        <f t="shared" si="36"/>
        <v>1</v>
      </c>
      <c r="AE108" s="19">
        <f t="shared" si="37"/>
        <v>6</v>
      </c>
      <c r="AF108" s="20" t="b">
        <f t="shared" si="38"/>
        <v>1</v>
      </c>
      <c r="AG108" s="11" t="b">
        <f t="shared" si="39"/>
        <v>0</v>
      </c>
      <c r="AH108" s="11" t="b">
        <f t="shared" si="40"/>
        <v>1</v>
      </c>
    </row>
    <row r="109" spans="2:34" ht="15.75" x14ac:dyDescent="0.25">
      <c r="B109" s="15">
        <v>39660</v>
      </c>
      <c r="C109" s="11">
        <v>1267.3800000000001</v>
      </c>
      <c r="D109" s="11">
        <v>224.453</v>
      </c>
      <c r="E109" s="11">
        <f t="shared" si="27"/>
        <v>92.751862531286136</v>
      </c>
      <c r="G109" s="16">
        <f t="shared" si="41"/>
        <v>1</v>
      </c>
      <c r="H109" s="12">
        <f t="shared" si="42"/>
        <v>7.1712347431980832E-4</v>
      </c>
      <c r="I109" s="17">
        <f t="shared" si="28"/>
        <v>0.9088679488834388</v>
      </c>
      <c r="J109" s="12"/>
      <c r="K109" s="16">
        <f t="shared" si="29"/>
        <v>1</v>
      </c>
      <c r="L109" s="12">
        <f t="shared" si="43"/>
        <v>7.1535363506949664E-3</v>
      </c>
      <c r="M109" s="12">
        <f t="shared" si="30"/>
        <v>1.6056326945225372</v>
      </c>
      <c r="N109" s="12"/>
      <c r="O109" s="16">
        <f t="shared" si="44"/>
        <v>0.45918893435028646</v>
      </c>
      <c r="P109" s="12">
        <f t="shared" si="45"/>
        <v>4.30274084591885E-4</v>
      </c>
      <c r="Q109" s="12">
        <f t="shared" si="31"/>
        <v>0.54532076933006324</v>
      </c>
      <c r="R109" s="16">
        <f t="shared" si="46"/>
        <v>0.5408110656497136</v>
      </c>
      <c r="S109" s="12">
        <f t="shared" si="47"/>
        <v>2.8614145402779865E-3</v>
      </c>
      <c r="T109" s="12">
        <f t="shared" si="32"/>
        <v>0.64225307780901486</v>
      </c>
      <c r="U109" s="12">
        <f t="shared" si="48"/>
        <v>1.187573847139078</v>
      </c>
      <c r="V109" s="12"/>
      <c r="W109" s="16">
        <f t="shared" si="49"/>
        <v>0.59616595446391252</v>
      </c>
      <c r="X109" s="12">
        <f t="shared" si="51"/>
        <v>5.5524781797091738E-4</v>
      </c>
      <c r="Y109" s="12">
        <f t="shared" si="33"/>
        <v>0.70370997953998138</v>
      </c>
      <c r="Z109" s="16">
        <f t="shared" si="50"/>
        <v>0.40383404553608754</v>
      </c>
      <c r="AA109" s="12">
        <f t="shared" si="52"/>
        <v>2.1237532388253878E-3</v>
      </c>
      <c r="AB109" s="12">
        <f t="shared" si="34"/>
        <v>0.47668278571407474</v>
      </c>
      <c r="AC109" s="12">
        <f t="shared" si="35"/>
        <v>1.180392765254056</v>
      </c>
      <c r="AD109" s="14" t="b">
        <f t="shared" si="36"/>
        <v>0</v>
      </c>
      <c r="AE109" s="19">
        <f t="shared" si="37"/>
        <v>7</v>
      </c>
      <c r="AF109" s="20" t="b">
        <f t="shared" si="38"/>
        <v>0</v>
      </c>
      <c r="AG109" s="11" t="b">
        <f t="shared" si="39"/>
        <v>0</v>
      </c>
      <c r="AH109" s="11" t="b">
        <f t="shared" si="40"/>
        <v>0</v>
      </c>
    </row>
    <row r="110" spans="2:34" ht="15.75" x14ac:dyDescent="0.25">
      <c r="B110" s="15">
        <v>39689</v>
      </c>
      <c r="C110" s="11">
        <v>1282.83</v>
      </c>
      <c r="D110" s="11">
        <v>226.44499999999999</v>
      </c>
      <c r="E110" s="11">
        <f t="shared" si="27"/>
        <v>93.882554412259765</v>
      </c>
      <c r="G110" s="16">
        <f t="shared" si="41"/>
        <v>1</v>
      </c>
      <c r="H110" s="12">
        <f t="shared" si="42"/>
        <v>7.1712347431980832E-4</v>
      </c>
      <c r="I110" s="17">
        <f t="shared" si="28"/>
        <v>0.91994750656167967</v>
      </c>
      <c r="J110" s="12"/>
      <c r="K110" s="16">
        <f t="shared" si="29"/>
        <v>1</v>
      </c>
      <c r="L110" s="12">
        <f t="shared" si="43"/>
        <v>7.1535363506949664E-3</v>
      </c>
      <c r="M110" s="12">
        <f t="shared" si="30"/>
        <v>1.6198825389331215</v>
      </c>
      <c r="N110" s="12"/>
      <c r="O110" s="16">
        <f t="shared" si="44"/>
        <v>0.46000383771956332</v>
      </c>
      <c r="P110" s="12">
        <f t="shared" si="45"/>
        <v>4.30274084591885E-4</v>
      </c>
      <c r="Q110" s="12">
        <f t="shared" si="31"/>
        <v>0.5519685039370078</v>
      </c>
      <c r="R110" s="16">
        <f t="shared" si="46"/>
        <v>0.53999616228043668</v>
      </c>
      <c r="S110" s="12">
        <f t="shared" si="47"/>
        <v>2.8614145402779865E-3</v>
      </c>
      <c r="T110" s="12">
        <f t="shared" si="32"/>
        <v>0.64795301557324858</v>
      </c>
      <c r="U110" s="12">
        <f t="shared" si="48"/>
        <v>1.1999215195102564</v>
      </c>
      <c r="V110" s="12"/>
      <c r="W110" s="16">
        <f t="shared" si="49"/>
        <v>0.59695562160208671</v>
      </c>
      <c r="X110" s="12">
        <f t="shared" si="51"/>
        <v>5.5524781797091738E-4</v>
      </c>
      <c r="Y110" s="12">
        <f t="shared" si="33"/>
        <v>0.71228855832763194</v>
      </c>
      <c r="Z110" s="16">
        <f t="shared" si="50"/>
        <v>0.40304437839791324</v>
      </c>
      <c r="AA110" s="12">
        <f t="shared" si="52"/>
        <v>2.1237532388253878E-3</v>
      </c>
      <c r="AB110" s="12">
        <f t="shared" si="34"/>
        <v>0.4809133021658149</v>
      </c>
      <c r="AC110" s="12">
        <f t="shared" si="35"/>
        <v>1.1932018604934469</v>
      </c>
      <c r="AD110" s="14" t="b">
        <f t="shared" si="36"/>
        <v>0</v>
      </c>
      <c r="AE110" s="19">
        <f t="shared" si="37"/>
        <v>8</v>
      </c>
      <c r="AF110" s="20" t="b">
        <f t="shared" si="38"/>
        <v>0</v>
      </c>
      <c r="AG110" s="11" t="b">
        <f t="shared" si="39"/>
        <v>1</v>
      </c>
      <c r="AH110" s="11" t="b">
        <f t="shared" si="40"/>
        <v>0</v>
      </c>
    </row>
    <row r="111" spans="2:34" ht="15.75" x14ac:dyDescent="0.25">
      <c r="B111" s="15">
        <v>39721</v>
      </c>
      <c r="C111" s="11">
        <v>1166.3599999999999</v>
      </c>
      <c r="D111" s="11">
        <v>228.148</v>
      </c>
      <c r="E111" s="11">
        <f t="shared" si="27"/>
        <v>85.358820860350392</v>
      </c>
      <c r="G111" s="16">
        <f t="shared" si="41"/>
        <v>1</v>
      </c>
      <c r="H111" s="12">
        <f t="shared" si="42"/>
        <v>7.1712347431980832E-4</v>
      </c>
      <c r="I111" s="17">
        <f t="shared" si="28"/>
        <v>0.8364241355076516</v>
      </c>
      <c r="J111" s="12"/>
      <c r="K111" s="16">
        <f t="shared" si="29"/>
        <v>1</v>
      </c>
      <c r="L111" s="12">
        <f t="shared" si="43"/>
        <v>7.1535363506949664E-3</v>
      </c>
      <c r="M111" s="12">
        <f t="shared" si="30"/>
        <v>1.6320650113383552</v>
      </c>
      <c r="N111" s="12"/>
      <c r="O111" s="16">
        <f t="shared" si="44"/>
        <v>0.43462627753645111</v>
      </c>
      <c r="P111" s="12">
        <f t="shared" si="45"/>
        <v>4.30274084591885E-4</v>
      </c>
      <c r="Q111" s="12">
        <f t="shared" si="31"/>
        <v>0.50185448130459098</v>
      </c>
      <c r="R111" s="16">
        <f t="shared" si="46"/>
        <v>0.56537372246354878</v>
      </c>
      <c r="S111" s="12">
        <f t="shared" si="47"/>
        <v>2.8614145402779865E-3</v>
      </c>
      <c r="T111" s="12">
        <f t="shared" si="32"/>
        <v>0.65282600453534201</v>
      </c>
      <c r="U111" s="12">
        <f t="shared" si="48"/>
        <v>1.1546804858399331</v>
      </c>
      <c r="V111" s="12"/>
      <c r="W111" s="16">
        <f t="shared" si="49"/>
        <v>0.57202621103790707</v>
      </c>
      <c r="X111" s="12">
        <f t="shared" si="51"/>
        <v>5.5524781797091738E-4</v>
      </c>
      <c r="Y111" s="12">
        <f t="shared" si="33"/>
        <v>0.64761884496855915</v>
      </c>
      <c r="Z111" s="16">
        <f t="shared" si="50"/>
        <v>0.42797378896209287</v>
      </c>
      <c r="AA111" s="12">
        <f t="shared" si="52"/>
        <v>2.1237532388253878E-3</v>
      </c>
      <c r="AB111" s="12">
        <f t="shared" si="34"/>
        <v>0.48453005393153459</v>
      </c>
      <c r="AC111" s="12">
        <f t="shared" si="35"/>
        <v>1.1321488989000938</v>
      </c>
      <c r="AD111" s="14" t="b">
        <f t="shared" si="36"/>
        <v>1</v>
      </c>
      <c r="AE111" s="19">
        <f t="shared" si="37"/>
        <v>9</v>
      </c>
      <c r="AF111" s="20" t="b">
        <f t="shared" si="38"/>
        <v>1</v>
      </c>
      <c r="AG111" s="11" t="b">
        <f t="shared" si="39"/>
        <v>0</v>
      </c>
      <c r="AH111" s="11" t="b">
        <f t="shared" si="40"/>
        <v>0</v>
      </c>
    </row>
    <row r="112" spans="2:34" ht="15.75" x14ac:dyDescent="0.25">
      <c r="B112" s="15">
        <v>39752</v>
      </c>
      <c r="C112" s="11">
        <v>968.75</v>
      </c>
      <c r="D112" s="11">
        <v>229.45599999999999</v>
      </c>
      <c r="E112" s="11">
        <f t="shared" si="27"/>
        <v>70.896942374965235</v>
      </c>
      <c r="G112" s="16">
        <f t="shared" si="41"/>
        <v>1</v>
      </c>
      <c r="H112" s="12">
        <f t="shared" si="42"/>
        <v>7.1712347431980832E-4</v>
      </c>
      <c r="I112" s="17">
        <f t="shared" si="28"/>
        <v>0.69471336574731435</v>
      </c>
      <c r="J112" s="12"/>
      <c r="K112" s="16">
        <f t="shared" si="29"/>
        <v>1</v>
      </c>
      <c r="L112" s="12">
        <f t="shared" si="43"/>
        <v>7.1535363506949664E-3</v>
      </c>
      <c r="M112" s="12">
        <f t="shared" si="30"/>
        <v>1.6414218368850642</v>
      </c>
      <c r="N112" s="12"/>
      <c r="O112" s="16">
        <f t="shared" si="44"/>
        <v>0.38832614111835279</v>
      </c>
      <c r="P112" s="12">
        <f t="shared" si="45"/>
        <v>4.30274084591885E-4</v>
      </c>
      <c r="Q112" s="12">
        <f t="shared" si="31"/>
        <v>0.4168280194483886</v>
      </c>
      <c r="R112" s="16">
        <f t="shared" si="46"/>
        <v>0.61167385888164716</v>
      </c>
      <c r="S112" s="12">
        <f t="shared" si="47"/>
        <v>2.8614145402779865E-3</v>
      </c>
      <c r="T112" s="12">
        <f t="shared" si="32"/>
        <v>0.65656873475402566</v>
      </c>
      <c r="U112" s="12">
        <f t="shared" si="48"/>
        <v>1.0733967542024143</v>
      </c>
      <c r="V112" s="12"/>
      <c r="W112" s="16">
        <f t="shared" si="49"/>
        <v>0.55332440715535536</v>
      </c>
      <c r="X112" s="12">
        <f t="shared" si="51"/>
        <v>5.824010934360372E-4</v>
      </c>
      <c r="Y112" s="12">
        <f t="shared" si="33"/>
        <v>0.56420105926616104</v>
      </c>
      <c r="Z112" s="16">
        <f t="shared" si="50"/>
        <v>0.44667559284464464</v>
      </c>
      <c r="AA112" s="12">
        <f t="shared" si="52"/>
        <v>1.9849376701090412E-3</v>
      </c>
      <c r="AB112" s="12">
        <f t="shared" si="34"/>
        <v>0.45545585803254013</v>
      </c>
      <c r="AC112" s="12">
        <f t="shared" si="35"/>
        <v>1.0196569172987011</v>
      </c>
      <c r="AD112" s="14" t="b">
        <f t="shared" si="36"/>
        <v>0</v>
      </c>
      <c r="AE112" s="19">
        <f t="shared" si="37"/>
        <v>10</v>
      </c>
      <c r="AF112" s="20" t="b">
        <f t="shared" si="38"/>
        <v>0</v>
      </c>
      <c r="AG112" s="11" t="b">
        <f t="shared" si="39"/>
        <v>0</v>
      </c>
      <c r="AH112" s="11" t="b">
        <f t="shared" si="40"/>
        <v>0</v>
      </c>
    </row>
    <row r="113" spans="2:34" ht="15.75" x14ac:dyDescent="0.25">
      <c r="B113" s="15">
        <v>39780</v>
      </c>
      <c r="C113" s="11">
        <v>896.24</v>
      </c>
      <c r="D113" s="11">
        <v>238.261</v>
      </c>
      <c r="E113" s="11">
        <f t="shared" si="27"/>
        <v>65.590374848143313</v>
      </c>
      <c r="G113" s="16">
        <f t="shared" si="41"/>
        <v>1</v>
      </c>
      <c r="H113" s="12">
        <f t="shared" si="42"/>
        <v>7.1712347431980832E-4</v>
      </c>
      <c r="I113" s="17">
        <f t="shared" si="28"/>
        <v>0.64271474262438499</v>
      </c>
      <c r="J113" s="12"/>
      <c r="K113" s="16">
        <f t="shared" si="29"/>
        <v>1</v>
      </c>
      <c r="L113" s="12">
        <f t="shared" si="43"/>
        <v>7.1535363506949664E-3</v>
      </c>
      <c r="M113" s="12">
        <f t="shared" si="30"/>
        <v>1.7044087244529333</v>
      </c>
      <c r="N113" s="12"/>
      <c r="O113" s="16">
        <f t="shared" si="44"/>
        <v>0.36128125788544807</v>
      </c>
      <c r="P113" s="12">
        <f t="shared" si="45"/>
        <v>4.30274084591885E-4</v>
      </c>
      <c r="Q113" s="12">
        <f t="shared" si="31"/>
        <v>0.38562884557463101</v>
      </c>
      <c r="R113" s="16">
        <f t="shared" si="46"/>
        <v>0.63871874211455193</v>
      </c>
      <c r="S113" s="12">
        <f t="shared" si="47"/>
        <v>2.8614145402779865E-3</v>
      </c>
      <c r="T113" s="12">
        <f t="shared" si="32"/>
        <v>0.68176348978117329</v>
      </c>
      <c r="U113" s="12">
        <f t="shared" si="48"/>
        <v>1.0673923353558044</v>
      </c>
      <c r="V113" s="12"/>
      <c r="W113" s="16">
        <f t="shared" si="49"/>
        <v>0.52464453984038451</v>
      </c>
      <c r="X113" s="12">
        <f t="shared" si="51"/>
        <v>5.824010934360372E-4</v>
      </c>
      <c r="Y113" s="12">
        <f t="shared" si="33"/>
        <v>0.52197115598111399</v>
      </c>
      <c r="Z113" s="16">
        <f t="shared" si="50"/>
        <v>0.47535546015961544</v>
      </c>
      <c r="AA113" s="12">
        <f t="shared" si="52"/>
        <v>1.9849376701090412E-3</v>
      </c>
      <c r="AB113" s="12">
        <f t="shared" si="34"/>
        <v>0.47293323421785027</v>
      </c>
      <c r="AC113" s="12">
        <f t="shared" si="35"/>
        <v>0.99490439019896426</v>
      </c>
      <c r="AD113" s="14" t="b">
        <f t="shared" si="36"/>
        <v>0</v>
      </c>
      <c r="AE113" s="19">
        <f t="shared" si="37"/>
        <v>11</v>
      </c>
      <c r="AF113" s="20" t="b">
        <f t="shared" si="38"/>
        <v>0</v>
      </c>
      <c r="AG113" s="11" t="b">
        <f t="shared" si="39"/>
        <v>0</v>
      </c>
      <c r="AH113" s="11" t="b">
        <f t="shared" si="40"/>
        <v>0</v>
      </c>
    </row>
    <row r="114" spans="2:34" ht="15.75" x14ac:dyDescent="0.25">
      <c r="B114" s="15">
        <v>39813</v>
      </c>
      <c r="C114" s="11">
        <v>903.25</v>
      </c>
      <c r="D114" s="11">
        <v>243.02799999999999</v>
      </c>
      <c r="E114" s="11">
        <f t="shared" si="27"/>
        <v>66.103394271161136</v>
      </c>
      <c r="G114" s="16">
        <f t="shared" si="41"/>
        <v>1</v>
      </c>
      <c r="H114" s="12">
        <f t="shared" si="42"/>
        <v>7.1712347431980832E-4</v>
      </c>
      <c r="I114" s="17">
        <f t="shared" si="28"/>
        <v>0.64774177817936684</v>
      </c>
      <c r="J114" s="12"/>
      <c r="K114" s="16">
        <f t="shared" si="29"/>
        <v>1</v>
      </c>
      <c r="L114" s="12">
        <f t="shared" si="43"/>
        <v>7.1535363506949664E-3</v>
      </c>
      <c r="M114" s="12">
        <f t="shared" si="30"/>
        <v>1.7385096322366962</v>
      </c>
      <c r="N114" s="12"/>
      <c r="O114" s="16">
        <f t="shared" si="44"/>
        <v>0.35851248021030141</v>
      </c>
      <c r="P114" s="12">
        <f t="shared" si="45"/>
        <v>4.30274084591885E-4</v>
      </c>
      <c r="Q114" s="12">
        <f t="shared" si="31"/>
        <v>0.38864506690762013</v>
      </c>
      <c r="R114" s="16">
        <f t="shared" si="46"/>
        <v>0.64148751978969876</v>
      </c>
      <c r="S114" s="12">
        <f t="shared" si="47"/>
        <v>2.8614145402779865E-3</v>
      </c>
      <c r="T114" s="12">
        <f t="shared" si="32"/>
        <v>0.69540385289467843</v>
      </c>
      <c r="U114" s="12">
        <f t="shared" si="48"/>
        <v>1.0840489198022984</v>
      </c>
      <c r="V114" s="12"/>
      <c r="W114" s="16">
        <f t="shared" si="49"/>
        <v>0.52164628357103149</v>
      </c>
      <c r="X114" s="12">
        <f t="shared" si="51"/>
        <v>5.824010934360372E-4</v>
      </c>
      <c r="Y114" s="12">
        <f t="shared" si="33"/>
        <v>0.52605378764610056</v>
      </c>
      <c r="Z114" s="16">
        <f t="shared" si="50"/>
        <v>0.47835371642896862</v>
      </c>
      <c r="AA114" s="12">
        <f t="shared" si="52"/>
        <v>1.9849376701090412E-3</v>
      </c>
      <c r="AB114" s="12">
        <f t="shared" si="34"/>
        <v>0.48239543209126001</v>
      </c>
      <c r="AC114" s="12">
        <f t="shared" si="35"/>
        <v>1.0084492197373605</v>
      </c>
      <c r="AD114" s="14" t="b">
        <f t="shared" si="36"/>
        <v>1</v>
      </c>
      <c r="AE114" s="19">
        <f t="shared" si="37"/>
        <v>12</v>
      </c>
      <c r="AF114" s="20" t="b">
        <f t="shared" si="38"/>
        <v>1</v>
      </c>
      <c r="AG114" s="11" t="b">
        <f t="shared" si="39"/>
        <v>1</v>
      </c>
      <c r="AH114" s="11" t="b">
        <f t="shared" si="40"/>
        <v>1</v>
      </c>
    </row>
    <row r="115" spans="2:34" ht="15.75" x14ac:dyDescent="0.25">
      <c r="B115" s="15">
        <v>39843</v>
      </c>
      <c r="C115" s="11">
        <v>825.88</v>
      </c>
      <c r="D115" s="11">
        <v>239.23500000000001</v>
      </c>
      <c r="E115" s="11">
        <f t="shared" si="27"/>
        <v>60.441152793431009</v>
      </c>
      <c r="G115" s="16">
        <f t="shared" si="41"/>
        <v>1</v>
      </c>
      <c r="H115" s="12">
        <f t="shared" si="42"/>
        <v>7.1712347431980832E-4</v>
      </c>
      <c r="I115" s="17">
        <f t="shared" si="28"/>
        <v>0.59225793497124335</v>
      </c>
      <c r="J115" s="12"/>
      <c r="K115" s="16">
        <f t="shared" si="29"/>
        <v>1</v>
      </c>
      <c r="L115" s="12">
        <f t="shared" si="43"/>
        <v>7.1535363506949664E-3</v>
      </c>
      <c r="M115" s="12">
        <f t="shared" si="30"/>
        <v>1.7113762688585104</v>
      </c>
      <c r="N115" s="12"/>
      <c r="O115" s="16">
        <f t="shared" si="44"/>
        <v>0.34171839660586351</v>
      </c>
      <c r="P115" s="12">
        <f t="shared" si="45"/>
        <v>4.30274084591885E-4</v>
      </c>
      <c r="Q115" s="12">
        <f t="shared" si="31"/>
        <v>0.35535476098274599</v>
      </c>
      <c r="R115" s="16">
        <f t="shared" si="46"/>
        <v>0.65828160339413644</v>
      </c>
      <c r="S115" s="12">
        <f t="shared" si="47"/>
        <v>2.8614145402779865E-3</v>
      </c>
      <c r="T115" s="12">
        <f t="shared" si="32"/>
        <v>0.68455050754340419</v>
      </c>
      <c r="U115" s="12">
        <f t="shared" si="48"/>
        <v>1.0399052685261503</v>
      </c>
      <c r="V115" s="12"/>
      <c r="W115" s="16">
        <f t="shared" si="49"/>
        <v>0.58215971133148159</v>
      </c>
      <c r="X115" s="12">
        <f t="shared" si="51"/>
        <v>6.698804670273084E-4</v>
      </c>
      <c r="Y115" s="12">
        <f t="shared" si="33"/>
        <v>0.55324088010851347</v>
      </c>
      <c r="Z115" s="16">
        <f t="shared" si="50"/>
        <v>0.41784028866851836</v>
      </c>
      <c r="AA115" s="12">
        <f t="shared" si="52"/>
        <v>1.6598074620823289E-3</v>
      </c>
      <c r="AB115" s="12">
        <f t="shared" si="34"/>
        <v>0.39708403819126598</v>
      </c>
      <c r="AC115" s="12">
        <f t="shared" si="35"/>
        <v>0.9503249182997795</v>
      </c>
      <c r="AD115" s="14" t="b">
        <f t="shared" si="36"/>
        <v>0</v>
      </c>
      <c r="AE115" s="19">
        <f t="shared" si="37"/>
        <v>1</v>
      </c>
      <c r="AF115" s="20" t="b">
        <f t="shared" si="38"/>
        <v>0</v>
      </c>
      <c r="AG115" s="11" t="b">
        <f t="shared" si="39"/>
        <v>0</v>
      </c>
      <c r="AH115" s="11" t="b">
        <f t="shared" si="40"/>
        <v>0</v>
      </c>
    </row>
    <row r="116" spans="2:34" ht="15.75" x14ac:dyDescent="0.25">
      <c r="B116" s="15">
        <v>39871</v>
      </c>
      <c r="C116" s="11">
        <v>735.09</v>
      </c>
      <c r="D116" s="11">
        <v>238.54900000000001</v>
      </c>
      <c r="E116" s="11">
        <f t="shared" si="27"/>
        <v>53.796782833974909</v>
      </c>
      <c r="G116" s="16">
        <f t="shared" si="41"/>
        <v>1</v>
      </c>
      <c r="H116" s="12">
        <f t="shared" si="42"/>
        <v>7.1712347431980832E-4</v>
      </c>
      <c r="I116" s="17">
        <f t="shared" si="28"/>
        <v>0.52715029473774788</v>
      </c>
      <c r="J116" s="12"/>
      <c r="K116" s="16">
        <f t="shared" si="29"/>
        <v>1</v>
      </c>
      <c r="L116" s="12">
        <f t="shared" si="43"/>
        <v>7.1535363506949664E-3</v>
      </c>
      <c r="M116" s="12">
        <f t="shared" si="30"/>
        <v>1.7064689429219335</v>
      </c>
      <c r="N116" s="12"/>
      <c r="O116" s="16">
        <f t="shared" si="44"/>
        <v>0.31664553101963666</v>
      </c>
      <c r="P116" s="12">
        <f t="shared" si="45"/>
        <v>4.30274084591885E-4</v>
      </c>
      <c r="Q116" s="12">
        <f t="shared" si="31"/>
        <v>0.31629017684264876</v>
      </c>
      <c r="R116" s="16">
        <f t="shared" si="46"/>
        <v>0.68335446898036334</v>
      </c>
      <c r="S116" s="12">
        <f t="shared" si="47"/>
        <v>2.8614145402779865E-3</v>
      </c>
      <c r="T116" s="12">
        <f t="shared" si="32"/>
        <v>0.68258757716877339</v>
      </c>
      <c r="U116" s="12">
        <f t="shared" si="48"/>
        <v>0.9988777540114222</v>
      </c>
      <c r="V116" s="12"/>
      <c r="W116" s="16">
        <f t="shared" si="49"/>
        <v>0.55430015450186998</v>
      </c>
      <c r="X116" s="12">
        <f t="shared" si="51"/>
        <v>6.698804670273084E-4</v>
      </c>
      <c r="Y116" s="12">
        <f t="shared" si="33"/>
        <v>0.49242243250710416</v>
      </c>
      <c r="Z116" s="16">
        <f t="shared" si="50"/>
        <v>0.44569984549813002</v>
      </c>
      <c r="AA116" s="12">
        <f t="shared" si="52"/>
        <v>1.6598074620823289E-3</v>
      </c>
      <c r="AB116" s="12">
        <f t="shared" si="34"/>
        <v>0.39594541027227748</v>
      </c>
      <c r="AC116" s="12">
        <f t="shared" si="35"/>
        <v>0.88836784277938163</v>
      </c>
      <c r="AD116" s="14" t="b">
        <f t="shared" si="36"/>
        <v>0</v>
      </c>
      <c r="AE116" s="19">
        <f t="shared" si="37"/>
        <v>2</v>
      </c>
      <c r="AF116" s="20" t="b">
        <f t="shared" si="38"/>
        <v>0</v>
      </c>
      <c r="AG116" s="11" t="b">
        <f t="shared" si="39"/>
        <v>0</v>
      </c>
      <c r="AH116" s="11" t="b">
        <f t="shared" si="40"/>
        <v>0</v>
      </c>
    </row>
    <row r="117" spans="2:34" ht="15.75" x14ac:dyDescent="0.25">
      <c r="B117" s="15">
        <v>39903</v>
      </c>
      <c r="C117" s="11">
        <v>797.87</v>
      </c>
      <c r="D117" s="11">
        <v>242.42699999999999</v>
      </c>
      <c r="E117" s="11">
        <f t="shared" si="27"/>
        <v>58.391270619575245</v>
      </c>
      <c r="G117" s="16">
        <f t="shared" si="41"/>
        <v>1</v>
      </c>
      <c r="H117" s="12">
        <f t="shared" si="42"/>
        <v>7.1712347431980832E-4</v>
      </c>
      <c r="I117" s="17">
        <f t="shared" si="28"/>
        <v>0.57217130645554548</v>
      </c>
      <c r="J117" s="12"/>
      <c r="K117" s="16">
        <f t="shared" si="29"/>
        <v>1</v>
      </c>
      <c r="L117" s="12">
        <f t="shared" si="43"/>
        <v>7.1535363506949664E-3</v>
      </c>
      <c r="M117" s="12">
        <f t="shared" si="30"/>
        <v>1.7342103568899285</v>
      </c>
      <c r="N117" s="12"/>
      <c r="O117" s="16">
        <f t="shared" si="44"/>
        <v>0.33105796713293656</v>
      </c>
      <c r="P117" s="12">
        <f t="shared" si="45"/>
        <v>4.30274084591885E-4</v>
      </c>
      <c r="Q117" s="12">
        <f t="shared" si="31"/>
        <v>0.3433027838733273</v>
      </c>
      <c r="R117" s="16">
        <f t="shared" si="46"/>
        <v>0.66894203286706344</v>
      </c>
      <c r="S117" s="12">
        <f t="shared" si="47"/>
        <v>2.8614145402779865E-3</v>
      </c>
      <c r="T117" s="12">
        <f t="shared" si="32"/>
        <v>0.69368414275597146</v>
      </c>
      <c r="U117" s="12">
        <f t="shared" si="48"/>
        <v>1.0369869266292988</v>
      </c>
      <c r="V117" s="12"/>
      <c r="W117" s="16">
        <f t="shared" si="49"/>
        <v>0.57049902380672901</v>
      </c>
      <c r="X117" s="12">
        <f t="shared" si="51"/>
        <v>6.698804670273084E-4</v>
      </c>
      <c r="Y117" s="12">
        <f t="shared" si="33"/>
        <v>0.53447752822707861</v>
      </c>
      <c r="Z117" s="16">
        <f t="shared" si="50"/>
        <v>0.42950097619327099</v>
      </c>
      <c r="AA117" s="12">
        <f t="shared" si="52"/>
        <v>1.6598074620823289E-3</v>
      </c>
      <c r="AB117" s="12">
        <f t="shared" si="34"/>
        <v>0.40238214361023272</v>
      </c>
      <c r="AC117" s="12">
        <f t="shared" si="35"/>
        <v>0.93685967183731134</v>
      </c>
      <c r="AD117" s="14" t="b">
        <f t="shared" si="36"/>
        <v>1</v>
      </c>
      <c r="AE117" s="19">
        <f t="shared" si="37"/>
        <v>3</v>
      </c>
      <c r="AF117" s="20" t="b">
        <f t="shared" si="38"/>
        <v>1</v>
      </c>
      <c r="AG117" s="11" t="b">
        <f t="shared" si="39"/>
        <v>0</v>
      </c>
      <c r="AH117" s="11" t="b">
        <f t="shared" si="40"/>
        <v>0</v>
      </c>
    </row>
    <row r="118" spans="2:34" ht="15.75" x14ac:dyDescent="0.25">
      <c r="B118" s="15">
        <v>39933</v>
      </c>
      <c r="C118" s="11">
        <v>872.81</v>
      </c>
      <c r="D118" s="11">
        <v>239.57400000000001</v>
      </c>
      <c r="E118" s="11">
        <f t="shared" si="27"/>
        <v>63.875675121851252</v>
      </c>
      <c r="G118" s="16">
        <f t="shared" si="41"/>
        <v>1</v>
      </c>
      <c r="H118" s="12">
        <f t="shared" si="42"/>
        <v>7.1712347431980832E-4</v>
      </c>
      <c r="I118" s="17">
        <f t="shared" si="28"/>
        <v>0.62591253962107185</v>
      </c>
      <c r="J118" s="12"/>
      <c r="K118" s="16">
        <f t="shared" si="29"/>
        <v>1</v>
      </c>
      <c r="L118" s="12">
        <f t="shared" si="43"/>
        <v>7.1535363506949664E-3</v>
      </c>
      <c r="M118" s="12">
        <f t="shared" si="30"/>
        <v>1.713801317681396</v>
      </c>
      <c r="N118" s="12"/>
      <c r="O118" s="16">
        <f t="shared" si="44"/>
        <v>0.35393349509816829</v>
      </c>
      <c r="P118" s="12">
        <f t="shared" si="45"/>
        <v>4.30274084591885E-4</v>
      </c>
      <c r="Q118" s="12">
        <f t="shared" si="31"/>
        <v>0.37554752377264311</v>
      </c>
      <c r="R118" s="16">
        <f t="shared" si="46"/>
        <v>0.64606650490183171</v>
      </c>
      <c r="S118" s="12">
        <f t="shared" si="47"/>
        <v>2.8614145402779865E-3</v>
      </c>
      <c r="T118" s="12">
        <f t="shared" si="32"/>
        <v>0.68552052707255839</v>
      </c>
      <c r="U118" s="12">
        <f t="shared" si="48"/>
        <v>1.0610680508452015</v>
      </c>
      <c r="V118" s="12"/>
      <c r="W118" s="16">
        <f t="shared" si="49"/>
        <v>0.62412067960490003</v>
      </c>
      <c r="X118" s="12">
        <f t="shared" si="51"/>
        <v>7.0452053981524148E-4</v>
      </c>
      <c r="Y118" s="12">
        <f t="shared" si="33"/>
        <v>0.61491257235614083</v>
      </c>
      <c r="Z118" s="16">
        <f t="shared" si="50"/>
        <v>0.37587932039509997</v>
      </c>
      <c r="AA118" s="12">
        <f t="shared" si="52"/>
        <v>1.5458008750466102E-3</v>
      </c>
      <c r="AB118" s="12">
        <f t="shared" si="34"/>
        <v>0.3703336988384166</v>
      </c>
      <c r="AC118" s="12">
        <f t="shared" si="35"/>
        <v>0.98524627119455743</v>
      </c>
      <c r="AD118" s="14" t="b">
        <f t="shared" si="36"/>
        <v>0</v>
      </c>
      <c r="AE118" s="19">
        <f t="shared" si="37"/>
        <v>4</v>
      </c>
      <c r="AF118" s="20" t="b">
        <f t="shared" si="38"/>
        <v>0</v>
      </c>
      <c r="AG118" s="11" t="b">
        <f t="shared" si="39"/>
        <v>1</v>
      </c>
      <c r="AH118" s="11" t="b">
        <f t="shared" si="40"/>
        <v>0</v>
      </c>
    </row>
    <row r="119" spans="2:34" ht="15.75" x14ac:dyDescent="0.25">
      <c r="B119" s="15">
        <v>39962</v>
      </c>
      <c r="C119" s="11">
        <v>919.14</v>
      </c>
      <c r="D119" s="11">
        <v>237.96299999999999</v>
      </c>
      <c r="E119" s="11">
        <f t="shared" si="27"/>
        <v>67.266287085961849</v>
      </c>
      <c r="G119" s="16">
        <f t="shared" si="41"/>
        <v>1</v>
      </c>
      <c r="H119" s="12">
        <f t="shared" si="42"/>
        <v>7.1712347431980832E-4</v>
      </c>
      <c r="I119" s="17">
        <f t="shared" si="28"/>
        <v>0.65913687018630862</v>
      </c>
      <c r="J119" s="12"/>
      <c r="K119" s="16">
        <f t="shared" si="29"/>
        <v>1</v>
      </c>
      <c r="L119" s="12">
        <f t="shared" si="43"/>
        <v>7.1535363506949664E-3</v>
      </c>
      <c r="M119" s="12">
        <f t="shared" si="30"/>
        <v>1.7022769706204262</v>
      </c>
      <c r="N119" s="12"/>
      <c r="O119" s="16">
        <f t="shared" si="44"/>
        <v>0.3674142762418719</v>
      </c>
      <c r="P119" s="12">
        <f t="shared" si="45"/>
        <v>4.30274084591885E-4</v>
      </c>
      <c r="Q119" s="12">
        <f t="shared" si="31"/>
        <v>0.39548212211178518</v>
      </c>
      <c r="R119" s="16">
        <f t="shared" si="46"/>
        <v>0.63258572375812816</v>
      </c>
      <c r="S119" s="12">
        <f t="shared" si="47"/>
        <v>2.8614145402779865E-3</v>
      </c>
      <c r="T119" s="12">
        <f t="shared" si="32"/>
        <v>0.68091078824817053</v>
      </c>
      <c r="U119" s="12">
        <f t="shared" si="48"/>
        <v>1.0763929103599557</v>
      </c>
      <c r="V119" s="12"/>
      <c r="W119" s="16">
        <f t="shared" si="49"/>
        <v>0.63773418396647608</v>
      </c>
      <c r="X119" s="12">
        <f t="shared" si="51"/>
        <v>7.0452053981524148E-4</v>
      </c>
      <c r="Y119" s="12">
        <f t="shared" si="33"/>
        <v>0.64755300896578105</v>
      </c>
      <c r="Z119" s="16">
        <f t="shared" si="50"/>
        <v>0.36226581603352381</v>
      </c>
      <c r="AA119" s="12">
        <f t="shared" si="52"/>
        <v>1.5458008750466102E-3</v>
      </c>
      <c r="AB119" s="12">
        <f t="shared" si="34"/>
        <v>0.36784341362871648</v>
      </c>
      <c r="AC119" s="12">
        <f t="shared" si="35"/>
        <v>1.0153964225944976</v>
      </c>
      <c r="AD119" s="14" t="b">
        <f t="shared" si="36"/>
        <v>0</v>
      </c>
      <c r="AE119" s="19">
        <f t="shared" si="37"/>
        <v>5</v>
      </c>
      <c r="AF119" s="20" t="b">
        <f t="shared" si="38"/>
        <v>0</v>
      </c>
      <c r="AG119" s="11" t="b">
        <f t="shared" si="39"/>
        <v>0</v>
      </c>
      <c r="AH119" s="11" t="b">
        <f t="shared" si="40"/>
        <v>0</v>
      </c>
    </row>
    <row r="120" spans="2:34" ht="15.75" x14ac:dyDescent="0.25">
      <c r="B120" s="15">
        <v>39994</v>
      </c>
      <c r="C120" s="11">
        <v>919.32</v>
      </c>
      <c r="D120" s="11">
        <v>237.03</v>
      </c>
      <c r="E120" s="11">
        <f t="shared" si="27"/>
        <v>67.279460195254757</v>
      </c>
      <c r="G120" s="16">
        <f t="shared" si="41"/>
        <v>1</v>
      </c>
      <c r="H120" s="12">
        <f t="shared" si="42"/>
        <v>7.1712347431980832E-4</v>
      </c>
      <c r="I120" s="17">
        <f t="shared" si="28"/>
        <v>0.65926595241168617</v>
      </c>
      <c r="J120" s="12"/>
      <c r="K120" s="16">
        <f t="shared" si="29"/>
        <v>1</v>
      </c>
      <c r="L120" s="12">
        <f t="shared" si="43"/>
        <v>7.1535363506949664E-3</v>
      </c>
      <c r="M120" s="12">
        <f t="shared" si="30"/>
        <v>1.6956027212052278</v>
      </c>
      <c r="N120" s="12"/>
      <c r="O120" s="16">
        <f t="shared" si="44"/>
        <v>0.3683733733904842</v>
      </c>
      <c r="P120" s="12">
        <f t="shared" si="45"/>
        <v>4.30274084591885E-4</v>
      </c>
      <c r="Q120" s="12">
        <f t="shared" si="31"/>
        <v>0.39555957144701176</v>
      </c>
      <c r="R120" s="16">
        <f t="shared" si="46"/>
        <v>0.63162662660951585</v>
      </c>
      <c r="S120" s="12">
        <f t="shared" si="47"/>
        <v>2.8614145402779865E-3</v>
      </c>
      <c r="T120" s="12">
        <f t="shared" si="32"/>
        <v>0.67824108848209108</v>
      </c>
      <c r="U120" s="12">
        <f t="shared" si="48"/>
        <v>1.0738006599291028</v>
      </c>
      <c r="V120" s="12"/>
      <c r="W120" s="16">
        <f t="shared" si="49"/>
        <v>0.63868647579448135</v>
      </c>
      <c r="X120" s="12">
        <f t="shared" si="51"/>
        <v>7.0452053981524148E-4</v>
      </c>
      <c r="Y120" s="12">
        <f t="shared" si="33"/>
        <v>0.64767982266294788</v>
      </c>
      <c r="Z120" s="16">
        <f t="shared" si="50"/>
        <v>0.3613135242055186</v>
      </c>
      <c r="AA120" s="12">
        <f t="shared" si="52"/>
        <v>1.5458008750466102E-3</v>
      </c>
      <c r="AB120" s="12">
        <f t="shared" si="34"/>
        <v>0.36640118141229799</v>
      </c>
      <c r="AC120" s="12">
        <f t="shared" si="35"/>
        <v>1.0140810040752459</v>
      </c>
      <c r="AD120" s="14" t="b">
        <f t="shared" si="36"/>
        <v>1</v>
      </c>
      <c r="AE120" s="19">
        <f t="shared" si="37"/>
        <v>6</v>
      </c>
      <c r="AF120" s="20" t="b">
        <f t="shared" si="38"/>
        <v>1</v>
      </c>
      <c r="AG120" s="11" t="b">
        <f t="shared" si="39"/>
        <v>0</v>
      </c>
      <c r="AH120" s="11" t="b">
        <f t="shared" si="40"/>
        <v>1</v>
      </c>
    </row>
    <row r="121" spans="2:34" ht="15.75" x14ac:dyDescent="0.25">
      <c r="B121" s="15">
        <v>40025</v>
      </c>
      <c r="C121" s="11">
        <v>987.48</v>
      </c>
      <c r="D121" s="11">
        <v>238.11</v>
      </c>
      <c r="E121" s="11">
        <f t="shared" si="27"/>
        <v>72.267677580831659</v>
      </c>
      <c r="G121" s="16">
        <f t="shared" si="41"/>
        <v>1</v>
      </c>
      <c r="H121" s="12">
        <f t="shared" si="42"/>
        <v>7.1712347431980832E-4</v>
      </c>
      <c r="I121" s="17">
        <f t="shared" si="28"/>
        <v>0.70814508842132429</v>
      </c>
      <c r="J121" s="12"/>
      <c r="K121" s="16">
        <f t="shared" si="29"/>
        <v>1</v>
      </c>
      <c r="L121" s="12">
        <f t="shared" si="43"/>
        <v>7.1535363506949664E-3</v>
      </c>
      <c r="M121" s="12">
        <f t="shared" si="30"/>
        <v>1.7033285404639786</v>
      </c>
      <c r="N121" s="12"/>
      <c r="O121" s="16">
        <f t="shared" si="44"/>
        <v>0.38408963949528219</v>
      </c>
      <c r="P121" s="12">
        <f t="shared" si="45"/>
        <v>4.30274084591885E-4</v>
      </c>
      <c r="Q121" s="12">
        <f t="shared" si="31"/>
        <v>0.42488705305279462</v>
      </c>
      <c r="R121" s="16">
        <f t="shared" si="46"/>
        <v>0.6159103605047177</v>
      </c>
      <c r="S121" s="12">
        <f t="shared" si="47"/>
        <v>2.8614145402779865E-3</v>
      </c>
      <c r="T121" s="12">
        <f t="shared" si="32"/>
        <v>0.68133141618559134</v>
      </c>
      <c r="U121" s="12">
        <f t="shared" si="48"/>
        <v>1.1062184692383861</v>
      </c>
      <c r="V121" s="12"/>
      <c r="W121" s="16">
        <f t="shared" si="49"/>
        <v>0.61596135693922471</v>
      </c>
      <c r="X121" s="12">
        <f t="shared" si="51"/>
        <v>6.6184636736408165E-4</v>
      </c>
      <c r="Y121" s="12">
        <f t="shared" si="33"/>
        <v>0.65356005084468338</v>
      </c>
      <c r="Z121" s="16">
        <f t="shared" si="50"/>
        <v>0.38403864306077529</v>
      </c>
      <c r="AA121" s="12">
        <f t="shared" si="52"/>
        <v>1.7113124989667906E-3</v>
      </c>
      <c r="AB121" s="12">
        <f t="shared" si="34"/>
        <v>0.40748061912898254</v>
      </c>
      <c r="AC121" s="12">
        <f t="shared" si="35"/>
        <v>1.0610406699736659</v>
      </c>
      <c r="AD121" s="14" t="b">
        <f t="shared" si="36"/>
        <v>0</v>
      </c>
      <c r="AE121" s="19">
        <f t="shared" si="37"/>
        <v>7</v>
      </c>
      <c r="AF121" s="20" t="b">
        <f t="shared" si="38"/>
        <v>0</v>
      </c>
      <c r="AG121" s="11" t="b">
        <f t="shared" si="39"/>
        <v>0</v>
      </c>
      <c r="AH121" s="11" t="b">
        <f t="shared" si="40"/>
        <v>0</v>
      </c>
    </row>
    <row r="122" spans="2:34" ht="15.75" x14ac:dyDescent="0.25">
      <c r="B122" s="15">
        <v>40056</v>
      </c>
      <c r="C122" s="11">
        <v>1020.62</v>
      </c>
      <c r="D122" s="11">
        <v>239.768</v>
      </c>
      <c r="E122" s="11">
        <f t="shared" si="27"/>
        <v>74.692993369534989</v>
      </c>
      <c r="G122" s="16">
        <f t="shared" si="41"/>
        <v>1</v>
      </c>
      <c r="H122" s="12">
        <f t="shared" si="42"/>
        <v>7.1712347431980832E-4</v>
      </c>
      <c r="I122" s="17">
        <f t="shared" si="28"/>
        <v>0.73191056036028279</v>
      </c>
      <c r="J122" s="12"/>
      <c r="K122" s="16">
        <f t="shared" si="29"/>
        <v>1</v>
      </c>
      <c r="L122" s="12">
        <f t="shared" si="43"/>
        <v>7.1535363506949664E-3</v>
      </c>
      <c r="M122" s="12">
        <f t="shared" si="30"/>
        <v>1.7151891037334308</v>
      </c>
      <c r="N122" s="12"/>
      <c r="O122" s="16">
        <f t="shared" si="44"/>
        <v>0.39027529226729007</v>
      </c>
      <c r="P122" s="12">
        <f t="shared" si="45"/>
        <v>4.30274084591885E-4</v>
      </c>
      <c r="Q122" s="12">
        <f t="shared" si="31"/>
        <v>0.43914633621616966</v>
      </c>
      <c r="R122" s="16">
        <f t="shared" si="46"/>
        <v>0.60972470773270993</v>
      </c>
      <c r="S122" s="12">
        <f t="shared" si="47"/>
        <v>2.8614145402779865E-3</v>
      </c>
      <c r="T122" s="12">
        <f t="shared" si="32"/>
        <v>0.6860756414933723</v>
      </c>
      <c r="U122" s="12">
        <f t="shared" si="48"/>
        <v>1.125221977709542</v>
      </c>
      <c r="V122" s="12"/>
      <c r="W122" s="16">
        <f t="shared" si="49"/>
        <v>0.62210942515905099</v>
      </c>
      <c r="X122" s="12">
        <f t="shared" si="51"/>
        <v>6.6184636736408165E-4</v>
      </c>
      <c r="Y122" s="12">
        <f t="shared" si="33"/>
        <v>0.67549363945912899</v>
      </c>
      <c r="Z122" s="16">
        <f t="shared" si="50"/>
        <v>0.37789057484094907</v>
      </c>
      <c r="AA122" s="12">
        <f t="shared" si="52"/>
        <v>1.7113124989667906E-3</v>
      </c>
      <c r="AB122" s="12">
        <f t="shared" si="34"/>
        <v>0.41031797525226943</v>
      </c>
      <c r="AC122" s="12">
        <f t="shared" si="35"/>
        <v>1.0858116147113983</v>
      </c>
      <c r="AD122" s="14" t="b">
        <f t="shared" si="36"/>
        <v>0</v>
      </c>
      <c r="AE122" s="19">
        <f t="shared" si="37"/>
        <v>8</v>
      </c>
      <c r="AF122" s="20" t="b">
        <f t="shared" si="38"/>
        <v>0</v>
      </c>
      <c r="AG122" s="11" t="b">
        <f t="shared" si="39"/>
        <v>1</v>
      </c>
      <c r="AH122" s="11" t="b">
        <f t="shared" si="40"/>
        <v>0</v>
      </c>
    </row>
    <row r="123" spans="2:34" ht="15.75" x14ac:dyDescent="0.25">
      <c r="B123" s="15">
        <v>40086</v>
      </c>
      <c r="C123" s="11">
        <v>1057.08</v>
      </c>
      <c r="D123" s="11">
        <v>241.16900000000001</v>
      </c>
      <c r="E123" s="11">
        <f t="shared" si="27"/>
        <v>77.361279840751735</v>
      </c>
      <c r="G123" s="16">
        <f t="shared" si="41"/>
        <v>1</v>
      </c>
      <c r="H123" s="12">
        <f t="shared" si="42"/>
        <v>7.1712347431980832E-4</v>
      </c>
      <c r="I123" s="17">
        <f t="shared" si="28"/>
        <v>0.75805688223398293</v>
      </c>
      <c r="J123" s="12"/>
      <c r="K123" s="16">
        <f t="shared" si="29"/>
        <v>1</v>
      </c>
      <c r="L123" s="12">
        <f t="shared" si="43"/>
        <v>7.1535363506949664E-3</v>
      </c>
      <c r="M123" s="12">
        <f t="shared" si="30"/>
        <v>1.7252112081607545</v>
      </c>
      <c r="N123" s="12"/>
      <c r="O123" s="16">
        <f t="shared" si="44"/>
        <v>0.39726328520910448</v>
      </c>
      <c r="P123" s="12">
        <f t="shared" si="45"/>
        <v>4.30274084591885E-4</v>
      </c>
      <c r="Q123" s="12">
        <f t="shared" si="31"/>
        <v>0.45483412934038975</v>
      </c>
      <c r="R123" s="16">
        <f t="shared" si="46"/>
        <v>0.60273671479089552</v>
      </c>
      <c r="S123" s="12">
        <f t="shared" si="47"/>
        <v>2.8614145402779865E-3</v>
      </c>
      <c r="T123" s="12">
        <f t="shared" si="32"/>
        <v>0.69008448326430172</v>
      </c>
      <c r="U123" s="12">
        <f t="shared" si="48"/>
        <v>1.1449186126046915</v>
      </c>
      <c r="V123" s="12"/>
      <c r="W123" s="16">
        <f t="shared" si="49"/>
        <v>0.62896641889155525</v>
      </c>
      <c r="X123" s="12">
        <f t="shared" si="51"/>
        <v>6.6184636736408165E-4</v>
      </c>
      <c r="Y123" s="12">
        <f t="shared" si="33"/>
        <v>0.69962455801322343</v>
      </c>
      <c r="Z123" s="16">
        <f t="shared" si="50"/>
        <v>0.3710335811084447</v>
      </c>
      <c r="AA123" s="12">
        <f t="shared" si="52"/>
        <v>1.7113124989667906E-3</v>
      </c>
      <c r="AB123" s="12">
        <f t="shared" si="34"/>
        <v>0.41271552406332196</v>
      </c>
      <c r="AC123" s="12">
        <f t="shared" si="35"/>
        <v>1.1123400820765454</v>
      </c>
      <c r="AD123" s="14" t="b">
        <f t="shared" si="36"/>
        <v>1</v>
      </c>
      <c r="AE123" s="19">
        <f t="shared" si="37"/>
        <v>9</v>
      </c>
      <c r="AF123" s="20" t="b">
        <f t="shared" si="38"/>
        <v>1</v>
      </c>
      <c r="AG123" s="11" t="b">
        <f t="shared" si="39"/>
        <v>0</v>
      </c>
      <c r="AH123" s="11" t="b">
        <f t="shared" si="40"/>
        <v>0</v>
      </c>
    </row>
    <row r="124" spans="2:34" ht="15.75" x14ac:dyDescent="0.25">
      <c r="B124" s="15">
        <v>40116</v>
      </c>
      <c r="C124" s="11">
        <v>1036.19</v>
      </c>
      <c r="D124" s="11">
        <v>241.69300000000001</v>
      </c>
      <c r="E124" s="11">
        <f t="shared" si="27"/>
        <v>75.832467323370551</v>
      </c>
      <c r="G124" s="16">
        <f t="shared" si="41"/>
        <v>1</v>
      </c>
      <c r="H124" s="12">
        <f t="shared" si="42"/>
        <v>7.1712347431980832E-4</v>
      </c>
      <c r="I124" s="17">
        <f t="shared" si="28"/>
        <v>0.74307617285544225</v>
      </c>
      <c r="J124" s="12"/>
      <c r="K124" s="16">
        <f t="shared" si="29"/>
        <v>1</v>
      </c>
      <c r="L124" s="12">
        <f t="shared" si="43"/>
        <v>7.1535363506949664E-3</v>
      </c>
      <c r="M124" s="12">
        <f t="shared" si="30"/>
        <v>1.7289596612085185</v>
      </c>
      <c r="N124" s="12"/>
      <c r="O124" s="16">
        <f t="shared" si="44"/>
        <v>0.39197653743090866</v>
      </c>
      <c r="P124" s="12">
        <f t="shared" si="45"/>
        <v>4.30274084591885E-4</v>
      </c>
      <c r="Q124" s="12">
        <f t="shared" si="31"/>
        <v>0.44584570371326537</v>
      </c>
      <c r="R124" s="16">
        <f t="shared" si="46"/>
        <v>0.60802346256909134</v>
      </c>
      <c r="S124" s="12">
        <f t="shared" si="47"/>
        <v>2.8614145402779865E-3</v>
      </c>
      <c r="T124" s="12">
        <f t="shared" si="32"/>
        <v>0.69158386448340747</v>
      </c>
      <c r="U124" s="12">
        <f t="shared" si="48"/>
        <v>1.1374295681966728</v>
      </c>
      <c r="V124" s="12"/>
      <c r="W124" s="16">
        <f t="shared" si="49"/>
        <v>0.59467717566111145</v>
      </c>
      <c r="X124" s="12">
        <f t="shared" si="51"/>
        <v>6.3136569535506037E-4</v>
      </c>
      <c r="Y124" s="12">
        <f t="shared" si="33"/>
        <v>0.65421481986996</v>
      </c>
      <c r="Z124" s="16">
        <f t="shared" si="50"/>
        <v>0.40532282433888855</v>
      </c>
      <c r="AA124" s="12">
        <f t="shared" si="52"/>
        <v>1.8449138688248416E-3</v>
      </c>
      <c r="AB124" s="12">
        <f t="shared" si="34"/>
        <v>0.44590276769788245</v>
      </c>
      <c r="AC124" s="12">
        <f t="shared" si="35"/>
        <v>1.1001175875678424</v>
      </c>
      <c r="AD124" s="14" t="b">
        <f t="shared" si="36"/>
        <v>0</v>
      </c>
      <c r="AE124" s="19">
        <f t="shared" si="37"/>
        <v>10</v>
      </c>
      <c r="AF124" s="20" t="b">
        <f t="shared" si="38"/>
        <v>0</v>
      </c>
      <c r="AG124" s="11" t="b">
        <f t="shared" si="39"/>
        <v>0</v>
      </c>
      <c r="AH124" s="11" t="b">
        <f t="shared" si="40"/>
        <v>0</v>
      </c>
    </row>
    <row r="125" spans="2:34" ht="15.75" x14ac:dyDescent="0.25">
      <c r="B125" s="15">
        <v>40147</v>
      </c>
      <c r="C125" s="11">
        <v>1095.6300000000001</v>
      </c>
      <c r="D125" s="11">
        <v>244.91200000000001</v>
      </c>
      <c r="E125" s="11">
        <f t="shared" si="27"/>
        <v>80.182520747647132</v>
      </c>
      <c r="G125" s="16">
        <f t="shared" si="41"/>
        <v>1</v>
      </c>
      <c r="H125" s="12">
        <f t="shared" si="42"/>
        <v>7.1712347431980832E-4</v>
      </c>
      <c r="I125" s="17">
        <f t="shared" si="28"/>
        <v>0.78570199216901171</v>
      </c>
      <c r="J125" s="12"/>
      <c r="K125" s="16">
        <f t="shared" si="29"/>
        <v>1</v>
      </c>
      <c r="L125" s="12">
        <f t="shared" si="43"/>
        <v>7.1535363506949664E-3</v>
      </c>
      <c r="M125" s="12">
        <f t="shared" si="30"/>
        <v>1.7519868947214057</v>
      </c>
      <c r="N125" s="12"/>
      <c r="O125" s="16">
        <f t="shared" si="44"/>
        <v>0.40216241215496285</v>
      </c>
      <c r="P125" s="12">
        <f t="shared" si="45"/>
        <v>4.30274084591885E-4</v>
      </c>
      <c r="Q125" s="12">
        <f t="shared" si="31"/>
        <v>0.47142119530140703</v>
      </c>
      <c r="R125" s="16">
        <f t="shared" si="46"/>
        <v>0.59783758784503727</v>
      </c>
      <c r="S125" s="12">
        <f t="shared" si="47"/>
        <v>2.8614145402779865E-3</v>
      </c>
      <c r="T125" s="12">
        <f t="shared" si="32"/>
        <v>0.70079475788856227</v>
      </c>
      <c r="U125" s="12">
        <f t="shared" si="48"/>
        <v>1.1722159531899692</v>
      </c>
      <c r="V125" s="12"/>
      <c r="W125" s="16">
        <f t="shared" si="49"/>
        <v>0.60489019418429546</v>
      </c>
      <c r="X125" s="12">
        <f t="shared" si="51"/>
        <v>6.3136569535506037E-4</v>
      </c>
      <c r="Y125" s="12">
        <f t="shared" si="33"/>
        <v>0.69174319680186491</v>
      </c>
      <c r="Z125" s="16">
        <f t="shared" si="50"/>
        <v>0.39510980581570448</v>
      </c>
      <c r="AA125" s="12">
        <f t="shared" si="52"/>
        <v>1.8449138688248416E-3</v>
      </c>
      <c r="AB125" s="12">
        <f t="shared" si="34"/>
        <v>0.45184154544162963</v>
      </c>
      <c r="AC125" s="12">
        <f t="shared" si="35"/>
        <v>1.1435847422434946</v>
      </c>
      <c r="AD125" s="14" t="b">
        <f t="shared" si="36"/>
        <v>0</v>
      </c>
      <c r="AE125" s="19">
        <f t="shared" si="37"/>
        <v>11</v>
      </c>
      <c r="AF125" s="20" t="b">
        <f t="shared" si="38"/>
        <v>0</v>
      </c>
      <c r="AG125" s="11" t="b">
        <f t="shared" si="39"/>
        <v>0</v>
      </c>
      <c r="AH125" s="11" t="b">
        <f t="shared" si="40"/>
        <v>0</v>
      </c>
    </row>
    <row r="126" spans="2:34" ht="15.75" x14ac:dyDescent="0.25">
      <c r="B126" s="15">
        <v>40178</v>
      </c>
      <c r="C126" s="11">
        <v>1115.0999999999999</v>
      </c>
      <c r="D126" s="11">
        <v>239.69800000000001</v>
      </c>
      <c r="E126" s="11">
        <f t="shared" si="27"/>
        <v>81.607412069495453</v>
      </c>
      <c r="G126" s="16">
        <f t="shared" si="41"/>
        <v>1</v>
      </c>
      <c r="H126" s="12">
        <f t="shared" si="42"/>
        <v>7.1712347431980832E-4</v>
      </c>
      <c r="I126" s="17">
        <f t="shared" si="28"/>
        <v>0.79966438621401814</v>
      </c>
      <c r="J126" s="12"/>
      <c r="K126" s="16">
        <f t="shared" si="29"/>
        <v>1</v>
      </c>
      <c r="L126" s="12">
        <f t="shared" si="43"/>
        <v>7.1535363506949664E-3</v>
      </c>
      <c r="M126" s="12">
        <f t="shared" si="30"/>
        <v>1.7146883561888822</v>
      </c>
      <c r="N126" s="12"/>
      <c r="O126" s="16">
        <f t="shared" si="44"/>
        <v>0.41160619722685704</v>
      </c>
      <c r="P126" s="12">
        <f t="shared" si="45"/>
        <v>4.30274084591885E-4</v>
      </c>
      <c r="Q126" s="12">
        <f t="shared" si="31"/>
        <v>0.47979863172841092</v>
      </c>
      <c r="R126" s="16">
        <f t="shared" si="46"/>
        <v>0.58839380277314302</v>
      </c>
      <c r="S126" s="12">
        <f t="shared" si="47"/>
        <v>2.8614145402779865E-3</v>
      </c>
      <c r="T126" s="12">
        <f t="shared" si="32"/>
        <v>0.68587534247555282</v>
      </c>
      <c r="U126" s="12">
        <f t="shared" si="48"/>
        <v>1.1656739742039637</v>
      </c>
      <c r="V126" s="12"/>
      <c r="W126" s="16">
        <f t="shared" si="49"/>
        <v>0.61420365686265466</v>
      </c>
      <c r="X126" s="12">
        <f t="shared" si="51"/>
        <v>6.3136569535506037E-4</v>
      </c>
      <c r="Y126" s="12">
        <f t="shared" si="33"/>
        <v>0.70403588689042773</v>
      </c>
      <c r="Z126" s="16">
        <f t="shared" si="50"/>
        <v>0.38579634313734529</v>
      </c>
      <c r="AA126" s="12">
        <f t="shared" si="52"/>
        <v>1.8449138688248416E-3</v>
      </c>
      <c r="AB126" s="12">
        <f t="shared" si="34"/>
        <v>0.44222216452957691</v>
      </c>
      <c r="AC126" s="12">
        <f t="shared" si="35"/>
        <v>1.1462580514200047</v>
      </c>
      <c r="AD126" s="14" t="b">
        <f t="shared" si="36"/>
        <v>1</v>
      </c>
      <c r="AE126" s="19">
        <f t="shared" si="37"/>
        <v>12</v>
      </c>
      <c r="AF126" s="20" t="b">
        <f t="shared" si="38"/>
        <v>1</v>
      </c>
      <c r="AG126" s="11" t="b">
        <f t="shared" si="39"/>
        <v>1</v>
      </c>
      <c r="AH126" s="11" t="b">
        <f t="shared" si="40"/>
        <v>1</v>
      </c>
    </row>
    <row r="127" spans="2:34" ht="15.75" x14ac:dyDescent="0.25">
      <c r="B127" s="15">
        <v>40207</v>
      </c>
      <c r="C127" s="11">
        <v>1073.8699999999999</v>
      </c>
      <c r="D127" s="11">
        <v>243.26499999999999</v>
      </c>
      <c r="E127" s="11">
        <f t="shared" si="27"/>
        <v>78.590038202016927</v>
      </c>
      <c r="G127" s="16">
        <f t="shared" si="41"/>
        <v>1</v>
      </c>
      <c r="H127" s="12">
        <f t="shared" si="42"/>
        <v>7.1712347431980832E-4</v>
      </c>
      <c r="I127" s="17">
        <f t="shared" si="28"/>
        <v>0.77009738536781247</v>
      </c>
      <c r="J127" s="12"/>
      <c r="K127" s="16">
        <f t="shared" si="29"/>
        <v>1</v>
      </c>
      <c r="L127" s="12">
        <f t="shared" si="43"/>
        <v>7.1535363506949664E-3</v>
      </c>
      <c r="M127" s="12">
        <f t="shared" si="30"/>
        <v>1.7402050203518109</v>
      </c>
      <c r="N127" s="12"/>
      <c r="O127" s="16">
        <f t="shared" si="44"/>
        <v>0.39896580372883134</v>
      </c>
      <c r="P127" s="12">
        <f t="shared" si="45"/>
        <v>4.30274084591885E-4</v>
      </c>
      <c r="Q127" s="12">
        <f t="shared" si="31"/>
        <v>0.46205843122068752</v>
      </c>
      <c r="R127" s="16">
        <f t="shared" si="46"/>
        <v>0.60103419627116861</v>
      </c>
      <c r="S127" s="12">
        <f t="shared" si="47"/>
        <v>2.8614145402779865E-3</v>
      </c>
      <c r="T127" s="12">
        <f t="shared" si="32"/>
        <v>0.6960820081407243</v>
      </c>
      <c r="U127" s="12">
        <f t="shared" si="48"/>
        <v>1.1581404393614119</v>
      </c>
      <c r="V127" s="12"/>
      <c r="W127" s="16">
        <f t="shared" si="49"/>
        <v>0.58734933647360588</v>
      </c>
      <c r="X127" s="12">
        <f t="shared" si="51"/>
        <v>6.1676516083938925E-4</v>
      </c>
      <c r="Y127" s="12">
        <f t="shared" si="33"/>
        <v>0.66232560327059486</v>
      </c>
      <c r="Z127" s="16">
        <f t="shared" si="50"/>
        <v>0.41265066352639418</v>
      </c>
      <c r="AA127" s="12">
        <f t="shared" si="52"/>
        <v>1.912837072349381E-3</v>
      </c>
      <c r="AB127" s="12">
        <f t="shared" si="34"/>
        <v>0.46532631040507211</v>
      </c>
      <c r="AC127" s="12">
        <f t="shared" si="35"/>
        <v>1.1276519136756669</v>
      </c>
      <c r="AD127" s="14" t="b">
        <f t="shared" si="36"/>
        <v>0</v>
      </c>
      <c r="AE127" s="19">
        <f t="shared" si="37"/>
        <v>1</v>
      </c>
      <c r="AF127" s="20" t="b">
        <f t="shared" si="38"/>
        <v>0</v>
      </c>
      <c r="AG127" s="11" t="b">
        <f t="shared" si="39"/>
        <v>0</v>
      </c>
      <c r="AH127" s="11" t="b">
        <f t="shared" si="40"/>
        <v>0</v>
      </c>
    </row>
    <row r="128" spans="2:34" ht="15.75" x14ac:dyDescent="0.25">
      <c r="B128" s="15">
        <v>40235</v>
      </c>
      <c r="C128" s="11">
        <v>1104.49</v>
      </c>
      <c r="D128" s="11">
        <v>243.88499999999999</v>
      </c>
      <c r="E128" s="11">
        <f t="shared" si="27"/>
        <v>80.830930460619726</v>
      </c>
      <c r="G128" s="16">
        <f t="shared" si="41"/>
        <v>1</v>
      </c>
      <c r="H128" s="12">
        <f t="shared" si="42"/>
        <v>7.1712347431980832E-4</v>
      </c>
      <c r="I128" s="17">
        <f t="shared" si="28"/>
        <v>0.79205570615148513</v>
      </c>
      <c r="J128" s="12"/>
      <c r="K128" s="16">
        <f t="shared" si="29"/>
        <v>1</v>
      </c>
      <c r="L128" s="12">
        <f t="shared" si="43"/>
        <v>7.1535363506949664E-3</v>
      </c>
      <c r="M128" s="12">
        <f t="shared" si="30"/>
        <v>1.7446402128892418</v>
      </c>
      <c r="N128" s="12"/>
      <c r="O128" s="16">
        <f t="shared" si="44"/>
        <v>0.40511267052260397</v>
      </c>
      <c r="P128" s="12">
        <f t="shared" si="45"/>
        <v>4.30274084591885E-4</v>
      </c>
      <c r="Q128" s="12">
        <f t="shared" si="31"/>
        <v>0.47523342369089105</v>
      </c>
      <c r="R128" s="16">
        <f t="shared" si="46"/>
        <v>0.59488732947739598</v>
      </c>
      <c r="S128" s="12">
        <f t="shared" si="47"/>
        <v>2.8614145402779865E-3</v>
      </c>
      <c r="T128" s="12">
        <f t="shared" si="32"/>
        <v>0.69785608515569675</v>
      </c>
      <c r="U128" s="12">
        <f t="shared" si="48"/>
        <v>1.1730895088465878</v>
      </c>
      <c r="V128" s="12"/>
      <c r="W128" s="16">
        <f t="shared" si="49"/>
        <v>0.59353242968843634</v>
      </c>
      <c r="X128" s="12">
        <f t="shared" si="51"/>
        <v>6.1676516083938925E-4</v>
      </c>
      <c r="Y128" s="12">
        <f t="shared" si="33"/>
        <v>0.68121095249549701</v>
      </c>
      <c r="Z128" s="16">
        <f t="shared" si="50"/>
        <v>0.40646757031156378</v>
      </c>
      <c r="AA128" s="12">
        <f t="shared" si="52"/>
        <v>1.912837072349381E-3</v>
      </c>
      <c r="AB128" s="12">
        <f t="shared" si="34"/>
        <v>0.46651226938992874</v>
      </c>
      <c r="AC128" s="12">
        <f t="shared" si="35"/>
        <v>1.1477232218854256</v>
      </c>
      <c r="AD128" s="14" t="b">
        <f t="shared" si="36"/>
        <v>0</v>
      </c>
      <c r="AE128" s="19">
        <f t="shared" si="37"/>
        <v>2</v>
      </c>
      <c r="AF128" s="20" t="b">
        <f t="shared" si="38"/>
        <v>0</v>
      </c>
      <c r="AG128" s="11" t="b">
        <f t="shared" si="39"/>
        <v>0</v>
      </c>
      <c r="AH128" s="11" t="b">
        <f t="shared" si="40"/>
        <v>0</v>
      </c>
    </row>
    <row r="129" spans="2:34" ht="15.75" x14ac:dyDescent="0.25">
      <c r="B129" s="15">
        <v>40268</v>
      </c>
      <c r="C129" s="11">
        <v>1169.43</v>
      </c>
      <c r="D129" s="11">
        <v>242.50800000000001</v>
      </c>
      <c r="E129" s="11">
        <f t="shared" si="27"/>
        <v>85.583495557734807</v>
      </c>
      <c r="G129" s="16">
        <f t="shared" si="41"/>
        <v>1</v>
      </c>
      <c r="H129" s="12">
        <f t="shared" si="42"/>
        <v>7.1712347431980832E-4</v>
      </c>
      <c r="I129" s="17">
        <f t="shared" si="28"/>
        <v>0.83862570457381347</v>
      </c>
      <c r="J129" s="12"/>
      <c r="K129" s="16">
        <f t="shared" si="29"/>
        <v>1</v>
      </c>
      <c r="L129" s="12">
        <f t="shared" si="43"/>
        <v>7.1535363506949664E-3</v>
      </c>
      <c r="M129" s="12">
        <f t="shared" si="30"/>
        <v>1.734789793334335</v>
      </c>
      <c r="N129" s="12"/>
      <c r="O129" s="16">
        <f t="shared" si="44"/>
        <v>0.42033168723072784</v>
      </c>
      <c r="P129" s="12">
        <f t="shared" si="45"/>
        <v>4.30274084591885E-4</v>
      </c>
      <c r="Q129" s="12">
        <f t="shared" si="31"/>
        <v>0.50317542274428806</v>
      </c>
      <c r="R129" s="16">
        <f t="shared" si="46"/>
        <v>0.579668312769272</v>
      </c>
      <c r="S129" s="12">
        <f t="shared" si="47"/>
        <v>2.8614145402779865E-3</v>
      </c>
      <c r="T129" s="12">
        <f t="shared" si="32"/>
        <v>0.69391591733373392</v>
      </c>
      <c r="U129" s="12">
        <f t="shared" si="48"/>
        <v>1.1970913400780221</v>
      </c>
      <c r="V129" s="12"/>
      <c r="W129" s="16">
        <f t="shared" si="49"/>
        <v>0.60858842011165404</v>
      </c>
      <c r="X129" s="12">
        <f t="shared" si="51"/>
        <v>6.1676516083938925E-4</v>
      </c>
      <c r="Y129" s="12">
        <f t="shared" si="33"/>
        <v>0.72126368204040703</v>
      </c>
      <c r="Z129" s="16">
        <f t="shared" si="50"/>
        <v>0.39141157988834602</v>
      </c>
      <c r="AA129" s="12">
        <f t="shared" si="52"/>
        <v>1.912837072349381E-3</v>
      </c>
      <c r="AB129" s="12">
        <f t="shared" si="34"/>
        <v>0.46387829274130371</v>
      </c>
      <c r="AC129" s="12">
        <f t="shared" si="35"/>
        <v>1.1851419747817107</v>
      </c>
      <c r="AD129" s="14" t="b">
        <f t="shared" si="36"/>
        <v>1</v>
      </c>
      <c r="AE129" s="19">
        <f t="shared" si="37"/>
        <v>3</v>
      </c>
      <c r="AF129" s="20" t="b">
        <f t="shared" si="38"/>
        <v>1</v>
      </c>
      <c r="AG129" s="11" t="b">
        <f t="shared" si="39"/>
        <v>0</v>
      </c>
      <c r="AH129" s="11" t="b">
        <f t="shared" si="40"/>
        <v>0</v>
      </c>
    </row>
    <row r="130" spans="2:34" ht="15.75" x14ac:dyDescent="0.25">
      <c r="B130" s="15">
        <v>40298</v>
      </c>
      <c r="C130" s="11">
        <v>1186.69</v>
      </c>
      <c r="D130" s="11">
        <v>244.41800000000001</v>
      </c>
      <c r="E130" s="11">
        <f t="shared" si="27"/>
        <v>86.846650371042571</v>
      </c>
      <c r="G130" s="16">
        <f t="shared" si="41"/>
        <v>1</v>
      </c>
      <c r="H130" s="12">
        <f t="shared" si="42"/>
        <v>7.1712347431980832E-4</v>
      </c>
      <c r="I130" s="17">
        <f t="shared" si="28"/>
        <v>0.85100325574057334</v>
      </c>
      <c r="J130" s="12"/>
      <c r="K130" s="16">
        <f t="shared" si="29"/>
        <v>1</v>
      </c>
      <c r="L130" s="12">
        <f t="shared" si="43"/>
        <v>7.1535363506949664E-3</v>
      </c>
      <c r="M130" s="12">
        <f t="shared" si="30"/>
        <v>1.7484530477641624</v>
      </c>
      <c r="N130" s="12"/>
      <c r="O130" s="16">
        <f t="shared" si="44"/>
        <v>0.42199095411241411</v>
      </c>
      <c r="P130" s="12">
        <f t="shared" si="45"/>
        <v>4.30274084591885E-4</v>
      </c>
      <c r="Q130" s="12">
        <f t="shared" si="31"/>
        <v>0.510601953444344</v>
      </c>
      <c r="R130" s="16">
        <f t="shared" si="46"/>
        <v>0.57800904588758595</v>
      </c>
      <c r="S130" s="12">
        <f t="shared" si="47"/>
        <v>2.8614145402779865E-3</v>
      </c>
      <c r="T130" s="12">
        <f t="shared" si="32"/>
        <v>0.69938121910566486</v>
      </c>
      <c r="U130" s="12">
        <f t="shared" si="48"/>
        <v>1.2099831725500088</v>
      </c>
      <c r="V130" s="12"/>
      <c r="W130" s="16">
        <f t="shared" si="49"/>
        <v>0.60163239308260996</v>
      </c>
      <c r="X130" s="12">
        <f t="shared" si="51"/>
        <v>6.0806135028947984E-4</v>
      </c>
      <c r="Y130" s="12">
        <f t="shared" si="33"/>
        <v>0.7215803237750229</v>
      </c>
      <c r="Z130" s="16">
        <f t="shared" si="50"/>
        <v>0.39836760691739004</v>
      </c>
      <c r="AA130" s="12">
        <f t="shared" si="52"/>
        <v>1.9548088719245726E-3</v>
      </c>
      <c r="AB130" s="12">
        <f t="shared" si="34"/>
        <v>0.4777904748580602</v>
      </c>
      <c r="AC130" s="12">
        <f t="shared" si="35"/>
        <v>1.199370798633083</v>
      </c>
      <c r="AD130" s="14" t="b">
        <f t="shared" si="36"/>
        <v>0</v>
      </c>
      <c r="AE130" s="19">
        <f t="shared" si="37"/>
        <v>4</v>
      </c>
      <c r="AF130" s="20" t="b">
        <f t="shared" si="38"/>
        <v>0</v>
      </c>
      <c r="AG130" s="11" t="b">
        <f t="shared" si="39"/>
        <v>1</v>
      </c>
      <c r="AH130" s="11" t="b">
        <f t="shared" si="40"/>
        <v>0</v>
      </c>
    </row>
    <row r="131" spans="2:34" ht="15.75" x14ac:dyDescent="0.25">
      <c r="B131" s="15">
        <v>40329</v>
      </c>
      <c r="C131" s="11">
        <v>1089.4100000000001</v>
      </c>
      <c r="D131" s="11">
        <v>247.72900000000001</v>
      </c>
      <c r="E131" s="11">
        <f t="shared" si="27"/>
        <v>79.727316637637031</v>
      </c>
      <c r="G131" s="16">
        <f t="shared" si="41"/>
        <v>1</v>
      </c>
      <c r="H131" s="12">
        <f t="shared" si="42"/>
        <v>7.1712347431980832E-4</v>
      </c>
      <c r="I131" s="17">
        <f t="shared" si="28"/>
        <v>0.78124148415874239</v>
      </c>
      <c r="J131" s="12"/>
      <c r="K131" s="16">
        <f t="shared" si="29"/>
        <v>1</v>
      </c>
      <c r="L131" s="12">
        <f t="shared" si="43"/>
        <v>7.1535363506949664E-3</v>
      </c>
      <c r="M131" s="12">
        <f t="shared" si="30"/>
        <v>1.7721384066213135</v>
      </c>
      <c r="N131" s="12"/>
      <c r="O131" s="16">
        <f t="shared" si="44"/>
        <v>0.39805094236678751</v>
      </c>
      <c r="P131" s="12">
        <f t="shared" si="45"/>
        <v>4.30274084591885E-4</v>
      </c>
      <c r="Q131" s="12">
        <f t="shared" si="31"/>
        <v>0.46874489049524548</v>
      </c>
      <c r="R131" s="16">
        <f t="shared" si="46"/>
        <v>0.60194905763321249</v>
      </c>
      <c r="S131" s="12">
        <f t="shared" si="47"/>
        <v>2.8614145402779865E-3</v>
      </c>
      <c r="T131" s="12">
        <f t="shared" si="32"/>
        <v>0.70885536264852533</v>
      </c>
      <c r="U131" s="12">
        <f t="shared" si="48"/>
        <v>1.1776002531437708</v>
      </c>
      <c r="V131" s="12"/>
      <c r="W131" s="16">
        <f t="shared" si="49"/>
        <v>0.57768669780645621</v>
      </c>
      <c r="X131" s="12">
        <f t="shared" si="51"/>
        <v>6.0806135028947984E-4</v>
      </c>
      <c r="Y131" s="12">
        <f t="shared" si="33"/>
        <v>0.66242811561886228</v>
      </c>
      <c r="Z131" s="16">
        <f t="shared" si="50"/>
        <v>0.42231330219354363</v>
      </c>
      <c r="AA131" s="12">
        <f t="shared" si="52"/>
        <v>1.9548088719245726E-3</v>
      </c>
      <c r="AB131" s="12">
        <f t="shared" si="34"/>
        <v>0.48426284703300249</v>
      </c>
      <c r="AC131" s="12">
        <f t="shared" si="35"/>
        <v>1.1466909626518649</v>
      </c>
      <c r="AD131" s="14" t="b">
        <f t="shared" si="36"/>
        <v>0</v>
      </c>
      <c r="AE131" s="19">
        <f t="shared" si="37"/>
        <v>5</v>
      </c>
      <c r="AF131" s="20" t="b">
        <f t="shared" si="38"/>
        <v>0</v>
      </c>
      <c r="AG131" s="11" t="b">
        <f t="shared" si="39"/>
        <v>0</v>
      </c>
      <c r="AH131" s="11" t="b">
        <f t="shared" si="40"/>
        <v>0</v>
      </c>
    </row>
    <row r="132" spans="2:34" ht="15.75" x14ac:dyDescent="0.25">
      <c r="B132" s="15">
        <v>40359</v>
      </c>
      <c r="C132" s="11">
        <v>1030.71</v>
      </c>
      <c r="D132" s="11">
        <v>251.38499999999999</v>
      </c>
      <c r="E132" s="11">
        <f t="shared" si="27"/>
        <v>75.431419329342361</v>
      </c>
      <c r="G132" s="16">
        <f t="shared" si="41"/>
        <v>1</v>
      </c>
      <c r="H132" s="12">
        <f t="shared" si="42"/>
        <v>7.1712347431980832E-4</v>
      </c>
      <c r="I132" s="17">
        <f t="shared" si="28"/>
        <v>0.73914633621616965</v>
      </c>
      <c r="J132" s="12"/>
      <c r="K132" s="16">
        <f t="shared" si="29"/>
        <v>1</v>
      </c>
      <c r="L132" s="12">
        <f t="shared" si="43"/>
        <v>7.1535363506949664E-3</v>
      </c>
      <c r="M132" s="12">
        <f t="shared" si="30"/>
        <v>1.7982917355194541</v>
      </c>
      <c r="N132" s="12"/>
      <c r="O132" s="16">
        <f t="shared" si="44"/>
        <v>0.38139498366159164</v>
      </c>
      <c r="P132" s="12">
        <f t="shared" si="45"/>
        <v>4.30274084591885E-4</v>
      </c>
      <c r="Q132" s="12">
        <f t="shared" si="31"/>
        <v>0.44348780172970181</v>
      </c>
      <c r="R132" s="16">
        <f t="shared" si="46"/>
        <v>0.61860501633840825</v>
      </c>
      <c r="S132" s="12">
        <f t="shared" si="47"/>
        <v>2.8614145402779865E-3</v>
      </c>
      <c r="T132" s="12">
        <f t="shared" si="32"/>
        <v>0.71931669420778155</v>
      </c>
      <c r="U132" s="12">
        <f t="shared" si="48"/>
        <v>1.1628044959374835</v>
      </c>
      <c r="V132" s="12"/>
      <c r="W132" s="16">
        <f t="shared" si="49"/>
        <v>0.56051332405126264</v>
      </c>
      <c r="X132" s="12">
        <f t="shared" si="51"/>
        <v>6.0806135028947984E-4</v>
      </c>
      <c r="Y132" s="12">
        <f t="shared" si="33"/>
        <v>0.62673491435686979</v>
      </c>
      <c r="Z132" s="16">
        <f t="shared" si="50"/>
        <v>0.4394866759487373</v>
      </c>
      <c r="AA132" s="12">
        <f t="shared" si="52"/>
        <v>1.9548088719245726E-3</v>
      </c>
      <c r="AB132" s="12">
        <f t="shared" si="34"/>
        <v>0.49140962826875867</v>
      </c>
      <c r="AC132" s="12">
        <f t="shared" si="35"/>
        <v>1.1181445426256285</v>
      </c>
      <c r="AD132" s="14" t="b">
        <f t="shared" si="36"/>
        <v>1</v>
      </c>
      <c r="AE132" s="19">
        <f t="shared" si="37"/>
        <v>6</v>
      </c>
      <c r="AF132" s="20" t="b">
        <f t="shared" si="38"/>
        <v>1</v>
      </c>
      <c r="AG132" s="11" t="b">
        <f t="shared" si="39"/>
        <v>0</v>
      </c>
      <c r="AH132" s="11" t="b">
        <f t="shared" si="40"/>
        <v>1</v>
      </c>
    </row>
    <row r="133" spans="2:34" ht="15.75" x14ac:dyDescent="0.25">
      <c r="B133" s="15">
        <v>40389</v>
      </c>
      <c r="C133" s="11">
        <v>1101.5999999999999</v>
      </c>
      <c r="D133" s="11">
        <v>253.149</v>
      </c>
      <c r="E133" s="11">
        <f t="shared" si="27"/>
        <v>80.619428872528204</v>
      </c>
      <c r="G133" s="16">
        <f t="shared" si="41"/>
        <v>1</v>
      </c>
      <c r="H133" s="12">
        <f t="shared" si="42"/>
        <v>7.1712347431980832E-4</v>
      </c>
      <c r="I133" s="17">
        <f t="shared" si="28"/>
        <v>0.78998321931070081</v>
      </c>
      <c r="J133" s="12"/>
      <c r="K133" s="16">
        <f t="shared" si="29"/>
        <v>1</v>
      </c>
      <c r="L133" s="12">
        <f t="shared" si="43"/>
        <v>7.1535363506949664E-3</v>
      </c>
      <c r="M133" s="12">
        <f t="shared" si="30"/>
        <v>1.8109105736420801</v>
      </c>
      <c r="N133" s="12"/>
      <c r="O133" s="16">
        <f t="shared" si="44"/>
        <v>0.39553409751068797</v>
      </c>
      <c r="P133" s="12">
        <f t="shared" si="45"/>
        <v>4.30274084591885E-4</v>
      </c>
      <c r="Q133" s="12">
        <f t="shared" si="31"/>
        <v>0.4739899315864205</v>
      </c>
      <c r="R133" s="16">
        <f t="shared" si="46"/>
        <v>0.60446590248931209</v>
      </c>
      <c r="S133" s="12">
        <f t="shared" si="47"/>
        <v>2.8614145402779865E-3</v>
      </c>
      <c r="T133" s="12">
        <f t="shared" si="32"/>
        <v>0.72436422945683199</v>
      </c>
      <c r="U133" s="12">
        <f t="shared" si="48"/>
        <v>1.1983541610432524</v>
      </c>
      <c r="V133" s="12"/>
      <c r="W133" s="16">
        <f t="shared" si="49"/>
        <v>0.61419686365507542</v>
      </c>
      <c r="X133" s="12">
        <f t="shared" si="51"/>
        <v>6.5089765848335335E-4</v>
      </c>
      <c r="Y133" s="12">
        <f t="shared" si="33"/>
        <v>0.71702886058526194</v>
      </c>
      <c r="Z133" s="16">
        <f t="shared" si="50"/>
        <v>0.38580313634492469</v>
      </c>
      <c r="AA133" s="12">
        <f t="shared" si="52"/>
        <v>1.7791746406915743E-3</v>
      </c>
      <c r="AB133" s="12">
        <f t="shared" si="34"/>
        <v>0.45039628111643137</v>
      </c>
      <c r="AC133" s="12">
        <f t="shared" si="35"/>
        <v>1.1674251417016932</v>
      </c>
      <c r="AD133" s="14" t="b">
        <f t="shared" si="36"/>
        <v>0</v>
      </c>
      <c r="AE133" s="19">
        <f t="shared" si="37"/>
        <v>7</v>
      </c>
      <c r="AF133" s="20" t="b">
        <f t="shared" si="38"/>
        <v>0</v>
      </c>
      <c r="AG133" s="11" t="b">
        <f t="shared" si="39"/>
        <v>0</v>
      </c>
      <c r="AH133" s="11" t="b">
        <f t="shared" si="40"/>
        <v>0</v>
      </c>
    </row>
    <row r="134" spans="2:34" ht="15.75" x14ac:dyDescent="0.25">
      <c r="B134" s="15">
        <v>40421</v>
      </c>
      <c r="C134" s="11">
        <v>1049.33</v>
      </c>
      <c r="D134" s="11">
        <v>256.416</v>
      </c>
      <c r="E134" s="11">
        <f t="shared" si="27"/>
        <v>76.794104301752014</v>
      </c>
      <c r="G134" s="16">
        <f t="shared" si="41"/>
        <v>1</v>
      </c>
      <c r="H134" s="12">
        <f t="shared" si="42"/>
        <v>7.1712347431980832E-4</v>
      </c>
      <c r="I134" s="17">
        <f t="shared" si="28"/>
        <v>0.75249917530800436</v>
      </c>
      <c r="J134" s="12"/>
      <c r="K134" s="16">
        <f t="shared" si="29"/>
        <v>1</v>
      </c>
      <c r="L134" s="12">
        <f t="shared" si="43"/>
        <v>7.1535363506949664E-3</v>
      </c>
      <c r="M134" s="12">
        <f t="shared" si="30"/>
        <v>1.8342811768998004</v>
      </c>
      <c r="N134" s="12"/>
      <c r="O134" s="16">
        <f t="shared" si="44"/>
        <v>0.38094409637138205</v>
      </c>
      <c r="P134" s="12">
        <f t="shared" si="45"/>
        <v>4.30274084591885E-4</v>
      </c>
      <c r="Q134" s="12">
        <f t="shared" si="31"/>
        <v>0.45149950518480264</v>
      </c>
      <c r="R134" s="16">
        <f t="shared" si="46"/>
        <v>0.61905590362861795</v>
      </c>
      <c r="S134" s="12">
        <f t="shared" si="47"/>
        <v>2.8614145402779865E-3</v>
      </c>
      <c r="T134" s="12">
        <f t="shared" si="32"/>
        <v>0.73371247075992019</v>
      </c>
      <c r="U134" s="12">
        <f t="shared" si="48"/>
        <v>1.1852119759447228</v>
      </c>
      <c r="V134" s="12"/>
      <c r="W134" s="16">
        <f t="shared" si="49"/>
        <v>0.59954114835268302</v>
      </c>
      <c r="X134" s="12">
        <f t="shared" si="51"/>
        <v>6.5089765848335335E-4</v>
      </c>
      <c r="Y134" s="12">
        <f t="shared" si="33"/>
        <v>0.68300643997633714</v>
      </c>
      <c r="Z134" s="16">
        <f t="shared" si="50"/>
        <v>0.40045885164731704</v>
      </c>
      <c r="AA134" s="12">
        <f t="shared" si="52"/>
        <v>1.7791746406915743E-3</v>
      </c>
      <c r="AB134" s="12">
        <f t="shared" si="34"/>
        <v>0.45620884466757072</v>
      </c>
      <c r="AC134" s="12">
        <f t="shared" si="35"/>
        <v>1.1392152846439079</v>
      </c>
      <c r="AD134" s="14" t="b">
        <f t="shared" si="36"/>
        <v>0</v>
      </c>
      <c r="AE134" s="19">
        <f t="shared" si="37"/>
        <v>8</v>
      </c>
      <c r="AF134" s="20" t="b">
        <f t="shared" si="38"/>
        <v>0</v>
      </c>
      <c r="AG134" s="11" t="b">
        <f t="shared" si="39"/>
        <v>1</v>
      </c>
      <c r="AH134" s="11" t="b">
        <f t="shared" si="40"/>
        <v>0</v>
      </c>
    </row>
    <row r="135" spans="2:34" ht="15.75" x14ac:dyDescent="0.25">
      <c r="B135" s="15">
        <v>40451</v>
      </c>
      <c r="C135" s="11">
        <v>1141.2</v>
      </c>
      <c r="D135" s="11">
        <v>257.12900000000002</v>
      </c>
      <c r="E135" s="11">
        <f t="shared" si="27"/>
        <v>83.517512916965501</v>
      </c>
      <c r="G135" s="16">
        <f t="shared" si="41"/>
        <v>1</v>
      </c>
      <c r="H135" s="12">
        <f t="shared" si="42"/>
        <v>7.1712347431980832E-4</v>
      </c>
      <c r="I135" s="17">
        <f t="shared" si="28"/>
        <v>0.81838130889376526</v>
      </c>
      <c r="J135" s="12"/>
      <c r="K135" s="16">
        <f t="shared" si="29"/>
        <v>1</v>
      </c>
      <c r="L135" s="12">
        <f t="shared" si="43"/>
        <v>7.1535363506949664E-3</v>
      </c>
      <c r="M135" s="12">
        <f t="shared" si="30"/>
        <v>1.8393816483178462</v>
      </c>
      <c r="N135" s="12"/>
      <c r="O135" s="16">
        <f t="shared" si="44"/>
        <v>0.40025775371177624</v>
      </c>
      <c r="P135" s="12">
        <f t="shared" si="45"/>
        <v>4.30274084591885E-4</v>
      </c>
      <c r="Q135" s="12">
        <f t="shared" si="31"/>
        <v>0.49102878533625921</v>
      </c>
      <c r="R135" s="16">
        <f t="shared" si="46"/>
        <v>0.59974224628822381</v>
      </c>
      <c r="S135" s="12">
        <f t="shared" si="47"/>
        <v>2.8614145402779865E-3</v>
      </c>
      <c r="T135" s="12">
        <f t="shared" si="32"/>
        <v>0.7357526593271384</v>
      </c>
      <c r="U135" s="12">
        <f t="shared" si="48"/>
        <v>1.2267814446633976</v>
      </c>
      <c r="V135" s="12"/>
      <c r="W135" s="16">
        <f t="shared" si="49"/>
        <v>0.61885834256282157</v>
      </c>
      <c r="X135" s="12">
        <f t="shared" si="51"/>
        <v>6.5089765848335335E-4</v>
      </c>
      <c r="Y135" s="12">
        <f t="shared" si="33"/>
        <v>0.74280440786120283</v>
      </c>
      <c r="Z135" s="16">
        <f t="shared" si="50"/>
        <v>0.38114165743717848</v>
      </c>
      <c r="AA135" s="12">
        <f t="shared" si="52"/>
        <v>1.7791746406915743E-3</v>
      </c>
      <c r="AB135" s="12">
        <f t="shared" si="34"/>
        <v>0.45747739618638383</v>
      </c>
      <c r="AC135" s="12">
        <f t="shared" si="35"/>
        <v>1.2002818040475867</v>
      </c>
      <c r="AD135" s="14" t="b">
        <f t="shared" si="36"/>
        <v>1</v>
      </c>
      <c r="AE135" s="19">
        <f t="shared" si="37"/>
        <v>9</v>
      </c>
      <c r="AF135" s="20" t="b">
        <f t="shared" si="38"/>
        <v>1</v>
      </c>
      <c r="AG135" s="11" t="b">
        <f t="shared" si="39"/>
        <v>0</v>
      </c>
      <c r="AH135" s="11" t="b">
        <f t="shared" si="40"/>
        <v>0</v>
      </c>
    </row>
    <row r="136" spans="2:34" ht="15.75" x14ac:dyDescent="0.25">
      <c r="B136" s="15">
        <v>40480</v>
      </c>
      <c r="C136" s="11">
        <v>1183.26</v>
      </c>
      <c r="D136" s="11">
        <v>257.98599999999999</v>
      </c>
      <c r="E136" s="11">
        <f t="shared" ref="E136:E199" si="53">(C136/$C$8)*100</f>
        <v>86.59562945507237</v>
      </c>
      <c r="G136" s="16">
        <f t="shared" si="41"/>
        <v>1</v>
      </c>
      <c r="H136" s="12">
        <f t="shared" si="42"/>
        <v>7.1712347431980832E-4</v>
      </c>
      <c r="I136" s="17">
        <f t="shared" ref="I136:I199" si="54">H136*C136</f>
        <v>0.84854352222365637</v>
      </c>
      <c r="J136" s="12"/>
      <c r="K136" s="16">
        <f t="shared" ref="K136:K199" si="55">M136/M136</f>
        <v>1</v>
      </c>
      <c r="L136" s="12">
        <f t="shared" si="43"/>
        <v>7.1535363506949664E-3</v>
      </c>
      <c r="M136" s="12">
        <f t="shared" ref="M136:M199" si="56">L136*D136</f>
        <v>1.8455122289703916</v>
      </c>
      <c r="N136" s="12"/>
      <c r="O136" s="16">
        <f t="shared" si="44"/>
        <v>0.40817241880866117</v>
      </c>
      <c r="P136" s="12">
        <f t="shared" si="45"/>
        <v>4.30274084591885E-4</v>
      </c>
      <c r="Q136" s="12">
        <f t="shared" ref="Q136:Q199" si="57">P136*C136</f>
        <v>0.50912611333419389</v>
      </c>
      <c r="R136" s="16">
        <f t="shared" si="46"/>
        <v>0.59182758119133883</v>
      </c>
      <c r="S136" s="12">
        <f t="shared" si="47"/>
        <v>2.8614145402779865E-3</v>
      </c>
      <c r="T136" s="12">
        <f t="shared" ref="T136:T199" si="58">S136*D136</f>
        <v>0.73820489158815661</v>
      </c>
      <c r="U136" s="12">
        <f t="shared" si="48"/>
        <v>1.2473310049223505</v>
      </c>
      <c r="V136" s="12"/>
      <c r="W136" s="16">
        <f t="shared" si="49"/>
        <v>0.60786119660184901</v>
      </c>
      <c r="X136" s="12">
        <f t="shared" si="51"/>
        <v>6.3106298845824738E-4</v>
      </c>
      <c r="Y136" s="12">
        <f t="shared" ref="Y136:Y199" si="59">X136*C136</f>
        <v>0.74671159172310575</v>
      </c>
      <c r="Z136" s="16">
        <f t="shared" si="50"/>
        <v>0.39213880339815094</v>
      </c>
      <c r="AA136" s="12">
        <f t="shared" si="52"/>
        <v>1.8672056501562819E-3</v>
      </c>
      <c r="AB136" s="12">
        <f t="shared" ref="AB136:AB199" si="60">AA136*D136</f>
        <v>0.48171291686121853</v>
      </c>
      <c r="AC136" s="12">
        <f t="shared" ref="AC136:AC199" si="61">AB136+Y136</f>
        <v>1.2284245085843244</v>
      </c>
      <c r="AD136" s="14" t="b">
        <f t="shared" ref="AD136:AD199" si="62">IF($AD$6=4,AF136,IF($AD$6=3,AG136,IF($AD$6=6,AH136,TRUE)))</f>
        <v>0</v>
      </c>
      <c r="AE136" s="19">
        <f t="shared" ref="AE136:AE199" si="63">MONTH(B136)</f>
        <v>10</v>
      </c>
      <c r="AF136" s="20" t="b">
        <f t="shared" ref="AF136:AF199" si="64">OR(AE136=3,AE136=6,AE136=9,AE136=12)</f>
        <v>0</v>
      </c>
      <c r="AG136" s="11" t="b">
        <f t="shared" ref="AG136:AG199" si="65">OR(AE136=4,AE136=8,AE136=12)</f>
        <v>0</v>
      </c>
      <c r="AH136" s="11" t="b">
        <f t="shared" ref="AH136:AH199" si="66">OR(AE136=6,AE136=12)</f>
        <v>0</v>
      </c>
    </row>
    <row r="137" spans="2:34" ht="15.75" x14ac:dyDescent="0.25">
      <c r="B137" s="15">
        <v>40512</v>
      </c>
      <c r="C137" s="11">
        <v>1180.55</v>
      </c>
      <c r="D137" s="11">
        <v>256.41800000000001</v>
      </c>
      <c r="E137" s="11">
        <f t="shared" si="53"/>
        <v>86.397300976273755</v>
      </c>
      <c r="G137" s="16">
        <f t="shared" ref="G137:G200" si="67">I137/I137</f>
        <v>1</v>
      </c>
      <c r="H137" s="12">
        <f t="shared" ref="H137:H200" si="68">H136</f>
        <v>7.1712347431980832E-4</v>
      </c>
      <c r="I137" s="17">
        <f t="shared" si="54"/>
        <v>0.84660011760824971</v>
      </c>
      <c r="J137" s="12"/>
      <c r="K137" s="16">
        <f t="shared" si="55"/>
        <v>1</v>
      </c>
      <c r="L137" s="12">
        <f t="shared" ref="L137:L200" si="69">L136</f>
        <v>7.1535363506949664E-3</v>
      </c>
      <c r="M137" s="12">
        <f t="shared" si="56"/>
        <v>1.8342954839725019</v>
      </c>
      <c r="N137" s="12"/>
      <c r="O137" s="16">
        <f t="shared" ref="O137:O200" si="70">Q137/$U137</f>
        <v>0.40909153782365798</v>
      </c>
      <c r="P137" s="12">
        <f t="shared" ref="P137:P200" si="71">P136</f>
        <v>4.30274084591885E-4</v>
      </c>
      <c r="Q137" s="12">
        <f t="shared" si="57"/>
        <v>0.50796007056494985</v>
      </c>
      <c r="R137" s="16">
        <f t="shared" ref="R137:R200" si="72">T137/$U137</f>
        <v>0.59090846217634196</v>
      </c>
      <c r="S137" s="12">
        <f t="shared" ref="S137:S200" si="73">S136</f>
        <v>2.8614145402779865E-3</v>
      </c>
      <c r="T137" s="12">
        <f t="shared" si="58"/>
        <v>0.7337181935890007</v>
      </c>
      <c r="U137" s="12">
        <f t="shared" ref="U137:U200" si="74">T137+Q137</f>
        <v>1.2416782641539506</v>
      </c>
      <c r="V137" s="12"/>
      <c r="W137" s="16">
        <f t="shared" ref="W137:W200" si="75">Y137/AC137</f>
        <v>0.60876744508568137</v>
      </c>
      <c r="X137" s="12">
        <f t="shared" si="51"/>
        <v>6.3106298845824738E-4</v>
      </c>
      <c r="Y137" s="12">
        <f t="shared" si="59"/>
        <v>0.74500141102438389</v>
      </c>
      <c r="Z137" s="16">
        <f t="shared" ref="Z137:Z200" si="76">AB137/AC137</f>
        <v>0.39123255491431846</v>
      </c>
      <c r="AA137" s="12">
        <f t="shared" si="52"/>
        <v>1.8672056501562819E-3</v>
      </c>
      <c r="AB137" s="12">
        <f t="shared" si="60"/>
        <v>0.4787851384017735</v>
      </c>
      <c r="AC137" s="12">
        <f t="shared" si="61"/>
        <v>1.2237865494261575</v>
      </c>
      <c r="AD137" s="14" t="b">
        <f t="shared" si="62"/>
        <v>0</v>
      </c>
      <c r="AE137" s="19">
        <f t="shared" si="63"/>
        <v>11</v>
      </c>
      <c r="AF137" s="20" t="b">
        <f t="shared" si="64"/>
        <v>0</v>
      </c>
      <c r="AG137" s="11" t="b">
        <f t="shared" si="65"/>
        <v>0</v>
      </c>
      <c r="AH137" s="11" t="b">
        <f t="shared" si="66"/>
        <v>0</v>
      </c>
    </row>
    <row r="138" spans="2:34" ht="15.75" x14ac:dyDescent="0.25">
      <c r="B138" s="15">
        <v>40543</v>
      </c>
      <c r="C138" s="11">
        <v>1257.6400000000001</v>
      </c>
      <c r="D138" s="11">
        <v>252.65</v>
      </c>
      <c r="E138" s="11">
        <f t="shared" si="53"/>
        <v>92.039050950659387</v>
      </c>
      <c r="G138" s="16">
        <f t="shared" si="67"/>
        <v>1</v>
      </c>
      <c r="H138" s="12">
        <f t="shared" si="68"/>
        <v>7.1712347431980832E-4</v>
      </c>
      <c r="I138" s="17">
        <f t="shared" si="54"/>
        <v>0.90188316624356379</v>
      </c>
      <c r="J138" s="12"/>
      <c r="K138" s="16">
        <f t="shared" si="55"/>
        <v>1</v>
      </c>
      <c r="L138" s="12">
        <f t="shared" si="69"/>
        <v>7.1535363506949664E-3</v>
      </c>
      <c r="M138" s="12">
        <f t="shared" si="56"/>
        <v>1.8073409590030833</v>
      </c>
      <c r="N138" s="12"/>
      <c r="O138" s="16">
        <f t="shared" si="70"/>
        <v>0.42808664931175389</v>
      </c>
      <c r="P138" s="12">
        <f t="shared" si="71"/>
        <v>4.30274084591885E-4</v>
      </c>
      <c r="Q138" s="12">
        <f t="shared" si="57"/>
        <v>0.54112989974613834</v>
      </c>
      <c r="R138" s="16">
        <f t="shared" si="72"/>
        <v>0.57191335068824622</v>
      </c>
      <c r="S138" s="12">
        <f t="shared" si="73"/>
        <v>2.8614145402779865E-3</v>
      </c>
      <c r="T138" s="12">
        <f t="shared" si="58"/>
        <v>0.72293638360123325</v>
      </c>
      <c r="U138" s="12">
        <f t="shared" si="74"/>
        <v>1.2640662833473715</v>
      </c>
      <c r="V138" s="12"/>
      <c r="W138" s="16">
        <f t="shared" si="75"/>
        <v>0.62719324329248116</v>
      </c>
      <c r="X138" s="12">
        <f t="shared" ref="X138:X201" si="77">IF(AD137,($W$7*AC137)/C137,X137)</f>
        <v>6.3106298845824738E-4</v>
      </c>
      <c r="Y138" s="12">
        <f t="shared" si="59"/>
        <v>0.7936500568046303</v>
      </c>
      <c r="Z138" s="16">
        <f t="shared" si="76"/>
        <v>0.37280675670751884</v>
      </c>
      <c r="AA138" s="12">
        <f t="shared" si="52"/>
        <v>1.8672056501562819E-3</v>
      </c>
      <c r="AB138" s="12">
        <f t="shared" si="60"/>
        <v>0.47174950751198463</v>
      </c>
      <c r="AC138" s="12">
        <f t="shared" si="61"/>
        <v>1.2653995643166149</v>
      </c>
      <c r="AD138" s="14" t="b">
        <f t="shared" si="62"/>
        <v>1</v>
      </c>
      <c r="AE138" s="19">
        <f t="shared" si="63"/>
        <v>12</v>
      </c>
      <c r="AF138" s="20" t="b">
        <f t="shared" si="64"/>
        <v>1</v>
      </c>
      <c r="AG138" s="11" t="b">
        <f t="shared" si="65"/>
        <v>1</v>
      </c>
      <c r="AH138" s="11" t="b">
        <f t="shared" si="66"/>
        <v>1</v>
      </c>
    </row>
    <row r="139" spans="2:34" ht="15.75" x14ac:dyDescent="0.25">
      <c r="B139" s="15">
        <v>40574</v>
      </c>
      <c r="C139" s="11">
        <v>1286.1199999999999</v>
      </c>
      <c r="D139" s="11">
        <v>253.60499999999999</v>
      </c>
      <c r="E139" s="11">
        <f t="shared" si="53"/>
        <v>94.123329576557708</v>
      </c>
      <c r="G139" s="16">
        <f t="shared" si="67"/>
        <v>1</v>
      </c>
      <c r="H139" s="12">
        <f t="shared" si="68"/>
        <v>7.1712347431980832E-4</v>
      </c>
      <c r="I139" s="17">
        <f t="shared" si="54"/>
        <v>0.92230684279219177</v>
      </c>
      <c r="J139" s="12"/>
      <c r="K139" s="16">
        <f t="shared" si="55"/>
        <v>1</v>
      </c>
      <c r="L139" s="12">
        <f t="shared" si="69"/>
        <v>7.1535363506949664E-3</v>
      </c>
      <c r="M139" s="12">
        <f t="shared" si="56"/>
        <v>1.8141725862179969</v>
      </c>
      <c r="N139" s="12"/>
      <c r="O139" s="16">
        <f t="shared" si="70"/>
        <v>0.4326513796017914</v>
      </c>
      <c r="P139" s="12">
        <f t="shared" si="71"/>
        <v>4.30274084591885E-4</v>
      </c>
      <c r="Q139" s="12">
        <f t="shared" si="57"/>
        <v>0.55338410567531504</v>
      </c>
      <c r="R139" s="16">
        <f t="shared" si="72"/>
        <v>0.56734862039820866</v>
      </c>
      <c r="S139" s="12">
        <f t="shared" si="73"/>
        <v>2.8614145402779865E-3</v>
      </c>
      <c r="T139" s="12">
        <f t="shared" si="58"/>
        <v>0.72566903448719877</v>
      </c>
      <c r="U139" s="12">
        <f t="shared" si="74"/>
        <v>1.2790531401625138</v>
      </c>
      <c r="V139" s="12"/>
      <c r="W139" s="16">
        <f t="shared" si="75"/>
        <v>0.60446040861649486</v>
      </c>
      <c r="X139" s="12">
        <f t="shared" si="77"/>
        <v>6.0370196446516409E-4</v>
      </c>
      <c r="Y139" s="12">
        <f t="shared" si="59"/>
        <v>0.77643317053793681</v>
      </c>
      <c r="Z139" s="16">
        <f t="shared" si="76"/>
        <v>0.39553959138350508</v>
      </c>
      <c r="AA139" s="12">
        <f t="shared" ref="AA139:AA202" si="78">IF(AD138,($Z$7*AC138)/D138,AA138)</f>
        <v>2.003403228682549E-3</v>
      </c>
      <c r="AB139" s="12">
        <f t="shared" si="60"/>
        <v>0.5080730758100378</v>
      </c>
      <c r="AC139" s="12">
        <f t="shared" si="61"/>
        <v>1.2845062463479746</v>
      </c>
      <c r="AD139" s="14" t="b">
        <f t="shared" si="62"/>
        <v>0</v>
      </c>
      <c r="AE139" s="19">
        <f t="shared" si="63"/>
        <v>1</v>
      </c>
      <c r="AF139" s="20" t="b">
        <f t="shared" si="64"/>
        <v>0</v>
      </c>
      <c r="AG139" s="11" t="b">
        <f t="shared" si="65"/>
        <v>0</v>
      </c>
      <c r="AH139" s="11" t="b">
        <f t="shared" si="66"/>
        <v>0</v>
      </c>
    </row>
    <row r="140" spans="2:34" ht="15.75" x14ac:dyDescent="0.25">
      <c r="B140" s="15">
        <v>40602</v>
      </c>
      <c r="C140" s="11">
        <v>1327.22</v>
      </c>
      <c r="D140" s="11">
        <v>252.947</v>
      </c>
      <c r="E140" s="11">
        <f t="shared" si="53"/>
        <v>97.131189531769152</v>
      </c>
      <c r="G140" s="16">
        <f t="shared" si="67"/>
        <v>1</v>
      </c>
      <c r="H140" s="12">
        <f t="shared" si="68"/>
        <v>7.1712347431980832E-4</v>
      </c>
      <c r="I140" s="17">
        <f t="shared" si="54"/>
        <v>0.95178061758673604</v>
      </c>
      <c r="J140" s="12"/>
      <c r="K140" s="16">
        <f t="shared" si="55"/>
        <v>1</v>
      </c>
      <c r="L140" s="12">
        <f t="shared" si="69"/>
        <v>7.1535363506949664E-3</v>
      </c>
      <c r="M140" s="12">
        <f t="shared" si="56"/>
        <v>1.8094655592992397</v>
      </c>
      <c r="N140" s="12"/>
      <c r="O140" s="16">
        <f t="shared" si="70"/>
        <v>0.44102895651633106</v>
      </c>
      <c r="P140" s="12">
        <f t="shared" si="71"/>
        <v>4.30274084591885E-4</v>
      </c>
      <c r="Q140" s="12">
        <f t="shared" si="57"/>
        <v>0.57106837055204163</v>
      </c>
      <c r="R140" s="16">
        <f t="shared" si="72"/>
        <v>0.55897104348366888</v>
      </c>
      <c r="S140" s="12">
        <f t="shared" si="73"/>
        <v>2.8614145402779865E-3</v>
      </c>
      <c r="T140" s="12">
        <f t="shared" si="58"/>
        <v>0.72378622371969581</v>
      </c>
      <c r="U140" s="12">
        <f t="shared" si="74"/>
        <v>1.2948545942717375</v>
      </c>
      <c r="V140" s="12"/>
      <c r="W140" s="16">
        <f t="shared" si="75"/>
        <v>0.61257280170957185</v>
      </c>
      <c r="X140" s="12">
        <f t="shared" si="77"/>
        <v>6.0370196446516409E-4</v>
      </c>
      <c r="Y140" s="12">
        <f t="shared" si="59"/>
        <v>0.80124532127745507</v>
      </c>
      <c r="Z140" s="16">
        <f t="shared" si="76"/>
        <v>0.3874271982904281</v>
      </c>
      <c r="AA140" s="12">
        <f t="shared" si="78"/>
        <v>2.003403228682549E-3</v>
      </c>
      <c r="AB140" s="12">
        <f t="shared" si="60"/>
        <v>0.50675483648556474</v>
      </c>
      <c r="AC140" s="12">
        <f t="shared" si="61"/>
        <v>1.3080001577630198</v>
      </c>
      <c r="AD140" s="14" t="b">
        <f t="shared" si="62"/>
        <v>0</v>
      </c>
      <c r="AE140" s="19">
        <f t="shared" si="63"/>
        <v>2</v>
      </c>
      <c r="AF140" s="20" t="b">
        <f t="shared" si="64"/>
        <v>0</v>
      </c>
      <c r="AG140" s="11" t="b">
        <f t="shared" si="65"/>
        <v>0</v>
      </c>
      <c r="AH140" s="11" t="b">
        <f t="shared" si="66"/>
        <v>0</v>
      </c>
    </row>
    <row r="141" spans="2:34" ht="15.75" x14ac:dyDescent="0.25">
      <c r="B141" s="15">
        <v>40633</v>
      </c>
      <c r="C141" s="11">
        <v>1325.83</v>
      </c>
      <c r="D141" s="11">
        <v>252.50700000000001</v>
      </c>
      <c r="E141" s="11">
        <f t="shared" si="53"/>
        <v>97.029463854451762</v>
      </c>
      <c r="G141" s="16">
        <f t="shared" si="67"/>
        <v>1</v>
      </c>
      <c r="H141" s="12">
        <f t="shared" si="68"/>
        <v>7.1712347431980832E-4</v>
      </c>
      <c r="I141" s="17">
        <f t="shared" si="54"/>
        <v>0.95078381595743144</v>
      </c>
      <c r="J141" s="12"/>
      <c r="K141" s="16">
        <f t="shared" si="55"/>
        <v>1</v>
      </c>
      <c r="L141" s="12">
        <f t="shared" si="69"/>
        <v>7.1535363506949664E-3</v>
      </c>
      <c r="M141" s="12">
        <f t="shared" si="56"/>
        <v>1.806318003304934</v>
      </c>
      <c r="N141" s="12"/>
      <c r="O141" s="16">
        <f t="shared" si="70"/>
        <v>0.441199842684113</v>
      </c>
      <c r="P141" s="12">
        <f t="shared" si="71"/>
        <v>4.30274084591885E-4</v>
      </c>
      <c r="Q141" s="12">
        <f t="shared" si="57"/>
        <v>0.57047028957445889</v>
      </c>
      <c r="R141" s="16">
        <f t="shared" si="72"/>
        <v>0.55880015731588695</v>
      </c>
      <c r="S141" s="12">
        <f t="shared" si="73"/>
        <v>2.8614145402779865E-3</v>
      </c>
      <c r="T141" s="12">
        <f t="shared" si="58"/>
        <v>0.72252720132197357</v>
      </c>
      <c r="U141" s="12">
        <f t="shared" si="74"/>
        <v>1.2929974908964326</v>
      </c>
      <c r="V141" s="12"/>
      <c r="W141" s="16">
        <f t="shared" si="75"/>
        <v>0.61273729442562497</v>
      </c>
      <c r="X141" s="12">
        <f t="shared" si="77"/>
        <v>6.0370196446516409E-4</v>
      </c>
      <c r="Y141" s="12">
        <f t="shared" si="59"/>
        <v>0.80040617554684845</v>
      </c>
      <c r="Z141" s="16">
        <f t="shared" si="76"/>
        <v>0.38726270557437514</v>
      </c>
      <c r="AA141" s="12">
        <f t="shared" si="78"/>
        <v>2.003403228682549E-3</v>
      </c>
      <c r="AB141" s="12">
        <f t="shared" si="60"/>
        <v>0.50587333906494436</v>
      </c>
      <c r="AC141" s="12">
        <f t="shared" si="61"/>
        <v>1.3062795146117927</v>
      </c>
      <c r="AD141" s="14" t="b">
        <f t="shared" si="62"/>
        <v>1</v>
      </c>
      <c r="AE141" s="19">
        <f t="shared" si="63"/>
        <v>3</v>
      </c>
      <c r="AF141" s="20" t="b">
        <f t="shared" si="64"/>
        <v>1</v>
      </c>
      <c r="AG141" s="11" t="b">
        <f t="shared" si="65"/>
        <v>0</v>
      </c>
      <c r="AH141" s="11" t="b">
        <f t="shared" si="66"/>
        <v>0</v>
      </c>
    </row>
    <row r="142" spans="2:34" ht="15.75" x14ac:dyDescent="0.25">
      <c r="B142" s="15">
        <v>40662</v>
      </c>
      <c r="C142" s="11">
        <v>1363.61</v>
      </c>
      <c r="D142" s="11">
        <v>255.61799999999999</v>
      </c>
      <c r="E142" s="11">
        <f t="shared" si="53"/>
        <v>99.794353127149776</v>
      </c>
      <c r="G142" s="16">
        <f t="shared" si="67"/>
        <v>1</v>
      </c>
      <c r="H142" s="12">
        <f t="shared" si="68"/>
        <v>7.1712347431980832E-4</v>
      </c>
      <c r="I142" s="17">
        <f t="shared" si="54"/>
        <v>0.97787674081723375</v>
      </c>
      <c r="J142" s="12"/>
      <c r="K142" s="16">
        <f t="shared" si="55"/>
        <v>1</v>
      </c>
      <c r="L142" s="12">
        <f t="shared" si="69"/>
        <v>7.1535363506949664E-3</v>
      </c>
      <c r="M142" s="12">
        <f t="shared" si="56"/>
        <v>1.8285726548919459</v>
      </c>
      <c r="N142" s="12"/>
      <c r="O142" s="16">
        <f t="shared" si="70"/>
        <v>0.4451115362832897</v>
      </c>
      <c r="P142" s="12">
        <f t="shared" si="71"/>
        <v>4.30274084591885E-4</v>
      </c>
      <c r="Q142" s="12">
        <f t="shared" si="57"/>
        <v>0.58672604449034027</v>
      </c>
      <c r="R142" s="16">
        <f t="shared" si="72"/>
        <v>0.5548884637167103</v>
      </c>
      <c r="S142" s="12">
        <f t="shared" si="73"/>
        <v>2.8614145402779865E-3</v>
      </c>
      <c r="T142" s="12">
        <f t="shared" si="58"/>
        <v>0.73142906195677837</v>
      </c>
      <c r="U142" s="12">
        <f t="shared" si="74"/>
        <v>1.3181551064471186</v>
      </c>
      <c r="V142" s="12"/>
      <c r="W142" s="16">
        <f t="shared" si="75"/>
        <v>0.60379831824581021</v>
      </c>
      <c r="X142" s="12">
        <f t="shared" si="77"/>
        <v>5.9115249222530463E-4</v>
      </c>
      <c r="Y142" s="12">
        <f t="shared" si="59"/>
        <v>0.80610144992334753</v>
      </c>
      <c r="Z142" s="16">
        <f t="shared" si="76"/>
        <v>0.39620168175418974</v>
      </c>
      <c r="AA142" s="12">
        <f t="shared" si="78"/>
        <v>2.0692963198830809E-3</v>
      </c>
      <c r="AB142" s="12">
        <f t="shared" si="60"/>
        <v>0.52894938669587332</v>
      </c>
      <c r="AC142" s="12">
        <f t="shared" si="61"/>
        <v>1.3350508366192209</v>
      </c>
      <c r="AD142" s="14" t="b">
        <f t="shared" si="62"/>
        <v>0</v>
      </c>
      <c r="AE142" s="19">
        <f t="shared" si="63"/>
        <v>4</v>
      </c>
      <c r="AF142" s="20" t="b">
        <f t="shared" si="64"/>
        <v>0</v>
      </c>
      <c r="AG142" s="11" t="b">
        <f t="shared" si="65"/>
        <v>1</v>
      </c>
      <c r="AH142" s="11" t="b">
        <f t="shared" si="66"/>
        <v>0</v>
      </c>
    </row>
    <row r="143" spans="2:34" ht="15.75" x14ac:dyDescent="0.25">
      <c r="B143" s="15">
        <v>40694</v>
      </c>
      <c r="C143" s="11">
        <v>1345.2</v>
      </c>
      <c r="D143" s="11">
        <v>258.78100000000001</v>
      </c>
      <c r="E143" s="11">
        <f t="shared" si="53"/>
        <v>98.447036782248503</v>
      </c>
      <c r="G143" s="16">
        <f t="shared" si="67"/>
        <v>1</v>
      </c>
      <c r="H143" s="12">
        <f t="shared" si="68"/>
        <v>7.1712347431980832E-4</v>
      </c>
      <c r="I143" s="17">
        <f t="shared" si="54"/>
        <v>0.96467449765500624</v>
      </c>
      <c r="J143" s="12"/>
      <c r="K143" s="16">
        <f t="shared" si="55"/>
        <v>1</v>
      </c>
      <c r="L143" s="12">
        <f t="shared" si="69"/>
        <v>7.1535363506949664E-3</v>
      </c>
      <c r="M143" s="12">
        <f t="shared" si="56"/>
        <v>1.8511992903691941</v>
      </c>
      <c r="N143" s="12"/>
      <c r="O143" s="16">
        <f t="shared" si="70"/>
        <v>0.43872624592989951</v>
      </c>
      <c r="P143" s="12">
        <f t="shared" si="71"/>
        <v>4.30274084591885E-4</v>
      </c>
      <c r="Q143" s="12">
        <f t="shared" si="57"/>
        <v>0.57880469859300376</v>
      </c>
      <c r="R143" s="16">
        <f t="shared" si="72"/>
        <v>0.56127375407010038</v>
      </c>
      <c r="S143" s="12">
        <f t="shared" si="73"/>
        <v>2.8614145402779865E-3</v>
      </c>
      <c r="T143" s="12">
        <f t="shared" si="58"/>
        <v>0.7404797161476776</v>
      </c>
      <c r="U143" s="12">
        <f t="shared" si="74"/>
        <v>1.3192844147406815</v>
      </c>
      <c r="V143" s="12"/>
      <c r="W143" s="16">
        <f t="shared" si="75"/>
        <v>0.59758820287353354</v>
      </c>
      <c r="X143" s="12">
        <f t="shared" si="77"/>
        <v>5.9115249222530463E-4</v>
      </c>
      <c r="Y143" s="12">
        <f t="shared" si="59"/>
        <v>0.79521833254147978</v>
      </c>
      <c r="Z143" s="16">
        <f t="shared" si="76"/>
        <v>0.40241179712646641</v>
      </c>
      <c r="AA143" s="12">
        <f t="shared" si="78"/>
        <v>2.0692963198830809E-3</v>
      </c>
      <c r="AB143" s="12">
        <f t="shared" si="60"/>
        <v>0.53549457095566355</v>
      </c>
      <c r="AC143" s="12">
        <f t="shared" si="61"/>
        <v>1.3307129034971434</v>
      </c>
      <c r="AD143" s="14" t="b">
        <f t="shared" si="62"/>
        <v>0</v>
      </c>
      <c r="AE143" s="19">
        <f t="shared" si="63"/>
        <v>5</v>
      </c>
      <c r="AF143" s="20" t="b">
        <f t="shared" si="64"/>
        <v>0</v>
      </c>
      <c r="AG143" s="11" t="b">
        <f t="shared" si="65"/>
        <v>0</v>
      </c>
      <c r="AH143" s="11" t="b">
        <f t="shared" si="66"/>
        <v>0</v>
      </c>
    </row>
    <row r="144" spans="2:34" ht="15.75" x14ac:dyDescent="0.25">
      <c r="B144" s="15">
        <v>40724</v>
      </c>
      <c r="C144" s="11">
        <v>1320.64</v>
      </c>
      <c r="D144" s="11">
        <v>258.64299999999997</v>
      </c>
      <c r="E144" s="11">
        <f t="shared" si="53"/>
        <v>96.649639203173251</v>
      </c>
      <c r="G144" s="16">
        <f t="shared" si="67"/>
        <v>1</v>
      </c>
      <c r="H144" s="12">
        <f t="shared" si="68"/>
        <v>7.1712347431980832E-4</v>
      </c>
      <c r="I144" s="17">
        <f t="shared" si="54"/>
        <v>0.94706194512571173</v>
      </c>
      <c r="J144" s="12"/>
      <c r="K144" s="16">
        <f t="shared" si="55"/>
        <v>1</v>
      </c>
      <c r="L144" s="12">
        <f t="shared" si="69"/>
        <v>7.1535363506949664E-3</v>
      </c>
      <c r="M144" s="12">
        <f t="shared" si="56"/>
        <v>1.850212102352798</v>
      </c>
      <c r="N144" s="12"/>
      <c r="O144" s="16">
        <f t="shared" si="70"/>
        <v>0.43432516123220383</v>
      </c>
      <c r="P144" s="12">
        <f t="shared" si="71"/>
        <v>4.30274084591885E-4</v>
      </c>
      <c r="Q144" s="12">
        <f t="shared" si="57"/>
        <v>0.56823716707542704</v>
      </c>
      <c r="R144" s="16">
        <f t="shared" si="72"/>
        <v>0.56567483876779623</v>
      </c>
      <c r="S144" s="12">
        <f t="shared" si="73"/>
        <v>2.8614145402779865E-3</v>
      </c>
      <c r="T144" s="12">
        <f t="shared" si="58"/>
        <v>0.74008484094111915</v>
      </c>
      <c r="U144" s="12">
        <f t="shared" si="74"/>
        <v>1.3083220080165461</v>
      </c>
      <c r="V144" s="12"/>
      <c r="W144" s="16">
        <f t="shared" si="75"/>
        <v>0.59327798779701779</v>
      </c>
      <c r="X144" s="12">
        <f t="shared" si="77"/>
        <v>5.9115249222530463E-4</v>
      </c>
      <c r="Y144" s="12">
        <f t="shared" si="59"/>
        <v>0.78069962733242637</v>
      </c>
      <c r="Z144" s="16">
        <f t="shared" si="76"/>
        <v>0.40672201220298226</v>
      </c>
      <c r="AA144" s="12">
        <f t="shared" si="78"/>
        <v>2.0692963198830809E-3</v>
      </c>
      <c r="AB144" s="12">
        <f t="shared" si="60"/>
        <v>0.53520900806351968</v>
      </c>
      <c r="AC144" s="12">
        <f t="shared" si="61"/>
        <v>1.3159086353959459</v>
      </c>
      <c r="AD144" s="14" t="b">
        <f t="shared" si="62"/>
        <v>1</v>
      </c>
      <c r="AE144" s="19">
        <f t="shared" si="63"/>
        <v>6</v>
      </c>
      <c r="AF144" s="20" t="b">
        <f t="shared" si="64"/>
        <v>1</v>
      </c>
      <c r="AG144" s="11" t="b">
        <f t="shared" si="65"/>
        <v>0</v>
      </c>
      <c r="AH144" s="11" t="b">
        <f t="shared" si="66"/>
        <v>1</v>
      </c>
    </row>
    <row r="145" spans="2:34" ht="15.75" x14ac:dyDescent="0.25">
      <c r="B145" s="15">
        <v>40753</v>
      </c>
      <c r="C145" s="11">
        <v>1292.28</v>
      </c>
      <c r="D145" s="11">
        <v>262.63099999999997</v>
      </c>
      <c r="E145" s="11">
        <f t="shared" si="53"/>
        <v>94.574142650136849</v>
      </c>
      <c r="G145" s="16">
        <f t="shared" si="67"/>
        <v>1</v>
      </c>
      <c r="H145" s="12">
        <f t="shared" si="68"/>
        <v>7.1712347431980832E-4</v>
      </c>
      <c r="I145" s="17">
        <f t="shared" si="54"/>
        <v>0.9267243233940019</v>
      </c>
      <c r="J145" s="12"/>
      <c r="K145" s="16">
        <f t="shared" si="55"/>
        <v>1</v>
      </c>
      <c r="L145" s="12">
        <f t="shared" si="69"/>
        <v>7.1535363506949664E-3</v>
      </c>
      <c r="M145" s="12">
        <f t="shared" si="56"/>
        <v>1.8787404053193695</v>
      </c>
      <c r="N145" s="12"/>
      <c r="O145" s="16">
        <f t="shared" si="70"/>
        <v>0.42525546065747449</v>
      </c>
      <c r="P145" s="12">
        <f t="shared" si="71"/>
        <v>4.30274084591885E-4</v>
      </c>
      <c r="Q145" s="12">
        <f t="shared" si="57"/>
        <v>0.5560345940364011</v>
      </c>
      <c r="R145" s="16">
        <f t="shared" si="72"/>
        <v>0.57474453934252556</v>
      </c>
      <c r="S145" s="12">
        <f t="shared" si="73"/>
        <v>2.8614145402779865E-3</v>
      </c>
      <c r="T145" s="12">
        <f t="shared" si="58"/>
        <v>0.75149616212774784</v>
      </c>
      <c r="U145" s="12">
        <f t="shared" si="74"/>
        <v>1.3075307561641489</v>
      </c>
      <c r="V145" s="12"/>
      <c r="W145" s="16">
        <f t="shared" si="75"/>
        <v>0.59108571239211727</v>
      </c>
      <c r="X145" s="12">
        <f t="shared" si="77"/>
        <v>5.9785042194509294E-4</v>
      </c>
      <c r="Y145" s="12">
        <f t="shared" si="59"/>
        <v>0.77259014327120468</v>
      </c>
      <c r="Z145" s="16">
        <f t="shared" si="76"/>
        <v>0.40891428760788273</v>
      </c>
      <c r="AA145" s="12">
        <f t="shared" si="78"/>
        <v>2.0350964617576288E-3</v>
      </c>
      <c r="AB145" s="12">
        <f t="shared" si="60"/>
        <v>0.53447941884786776</v>
      </c>
      <c r="AC145" s="12">
        <f t="shared" si="61"/>
        <v>1.3070695621190724</v>
      </c>
      <c r="AD145" s="14" t="b">
        <f t="shared" si="62"/>
        <v>0</v>
      </c>
      <c r="AE145" s="19">
        <f t="shared" si="63"/>
        <v>7</v>
      </c>
      <c r="AF145" s="20" t="b">
        <f t="shared" si="64"/>
        <v>0</v>
      </c>
      <c r="AG145" s="11" t="b">
        <f t="shared" si="65"/>
        <v>0</v>
      </c>
      <c r="AH145" s="11" t="b">
        <f t="shared" si="66"/>
        <v>0</v>
      </c>
    </row>
    <row r="146" spans="2:34" ht="15.75" x14ac:dyDescent="0.25">
      <c r="B146" s="15">
        <v>40786</v>
      </c>
      <c r="C146" s="11">
        <v>1218.8900000000001</v>
      </c>
      <c r="D146" s="11">
        <v>267.334</v>
      </c>
      <c r="E146" s="11">
        <f t="shared" si="53"/>
        <v>89.203173255660786</v>
      </c>
      <c r="G146" s="16">
        <f t="shared" si="67"/>
        <v>1</v>
      </c>
      <c r="H146" s="12">
        <f t="shared" si="68"/>
        <v>7.1712347431980832E-4</v>
      </c>
      <c r="I146" s="17">
        <f t="shared" si="54"/>
        <v>0.87409463161367129</v>
      </c>
      <c r="J146" s="12"/>
      <c r="K146" s="16">
        <f t="shared" si="55"/>
        <v>1</v>
      </c>
      <c r="L146" s="12">
        <f t="shared" si="69"/>
        <v>7.1535363506949664E-3</v>
      </c>
      <c r="M146" s="12">
        <f t="shared" si="56"/>
        <v>1.9123834867766882</v>
      </c>
      <c r="N146" s="12"/>
      <c r="O146" s="16">
        <f t="shared" si="70"/>
        <v>0.40674161696107136</v>
      </c>
      <c r="P146" s="12">
        <f t="shared" si="71"/>
        <v>4.30274084591885E-4</v>
      </c>
      <c r="Q146" s="12">
        <f t="shared" si="57"/>
        <v>0.52445677896820275</v>
      </c>
      <c r="R146" s="16">
        <f t="shared" si="72"/>
        <v>0.59325838303892853</v>
      </c>
      <c r="S146" s="12">
        <f t="shared" si="73"/>
        <v>2.8614145402779865E-3</v>
      </c>
      <c r="T146" s="12">
        <f t="shared" si="58"/>
        <v>0.76495339471067525</v>
      </c>
      <c r="U146" s="12">
        <f t="shared" si="74"/>
        <v>1.2894101736788781</v>
      </c>
      <c r="V146" s="12"/>
      <c r="W146" s="16">
        <f t="shared" si="75"/>
        <v>0.57254422988409892</v>
      </c>
      <c r="X146" s="12">
        <f t="shared" si="77"/>
        <v>5.9785042194509294E-4</v>
      </c>
      <c r="Y146" s="12">
        <f t="shared" si="59"/>
        <v>0.72871390080465437</v>
      </c>
      <c r="Z146" s="16">
        <f t="shared" si="76"/>
        <v>0.42745577011590102</v>
      </c>
      <c r="AA146" s="12">
        <f t="shared" si="78"/>
        <v>2.0350964617576288E-3</v>
      </c>
      <c r="AB146" s="12">
        <f t="shared" si="60"/>
        <v>0.5440504775075139</v>
      </c>
      <c r="AC146" s="12">
        <f t="shared" si="61"/>
        <v>1.2727643783121683</v>
      </c>
      <c r="AD146" s="14" t="b">
        <f t="shared" si="62"/>
        <v>0</v>
      </c>
      <c r="AE146" s="19">
        <f t="shared" si="63"/>
        <v>8</v>
      </c>
      <c r="AF146" s="20" t="b">
        <f t="shared" si="64"/>
        <v>0</v>
      </c>
      <c r="AG146" s="11" t="b">
        <f t="shared" si="65"/>
        <v>1</v>
      </c>
      <c r="AH146" s="11" t="b">
        <f t="shared" si="66"/>
        <v>0</v>
      </c>
    </row>
    <row r="147" spans="2:34" ht="15.75" x14ac:dyDescent="0.25">
      <c r="B147" s="15">
        <v>40816</v>
      </c>
      <c r="C147" s="11">
        <v>1131.42</v>
      </c>
      <c r="D147" s="11">
        <v>268.411</v>
      </c>
      <c r="E147" s="11">
        <f t="shared" si="53"/>
        <v>82.801773978718103</v>
      </c>
      <c r="G147" s="16">
        <f t="shared" si="67"/>
        <v>1</v>
      </c>
      <c r="H147" s="12">
        <f t="shared" si="68"/>
        <v>7.1712347431980832E-4</v>
      </c>
      <c r="I147" s="17">
        <f t="shared" si="54"/>
        <v>0.81136784131491757</v>
      </c>
      <c r="J147" s="12"/>
      <c r="K147" s="16">
        <f t="shared" si="55"/>
        <v>1</v>
      </c>
      <c r="L147" s="12">
        <f t="shared" si="69"/>
        <v>7.1535363506949664E-3</v>
      </c>
      <c r="M147" s="12">
        <f t="shared" si="56"/>
        <v>1.9200878454263866</v>
      </c>
      <c r="N147" s="12"/>
      <c r="O147" s="16">
        <f t="shared" si="70"/>
        <v>0.3879495063280034</v>
      </c>
      <c r="P147" s="12">
        <f t="shared" si="71"/>
        <v>4.30274084591885E-4</v>
      </c>
      <c r="Q147" s="12">
        <f t="shared" si="57"/>
        <v>0.48682070478895056</v>
      </c>
      <c r="R147" s="16">
        <f t="shared" si="72"/>
        <v>0.6120504936719966</v>
      </c>
      <c r="S147" s="12">
        <f t="shared" si="73"/>
        <v>2.8614145402779865E-3</v>
      </c>
      <c r="T147" s="12">
        <f t="shared" si="58"/>
        <v>0.76803513817055458</v>
      </c>
      <c r="U147" s="12">
        <f t="shared" si="74"/>
        <v>1.2548558429595051</v>
      </c>
      <c r="V147" s="12"/>
      <c r="W147" s="16">
        <f t="shared" si="75"/>
        <v>0.55323532857880064</v>
      </c>
      <c r="X147" s="12">
        <f t="shared" si="77"/>
        <v>5.9785042194509294E-4</v>
      </c>
      <c r="Y147" s="12">
        <f t="shared" si="59"/>
        <v>0.67641992439711707</v>
      </c>
      <c r="Z147" s="16">
        <f t="shared" si="76"/>
        <v>0.44676467142119941</v>
      </c>
      <c r="AA147" s="12">
        <f t="shared" si="78"/>
        <v>2.0350964617576288E-3</v>
      </c>
      <c r="AB147" s="12">
        <f t="shared" si="60"/>
        <v>0.54624227639682688</v>
      </c>
      <c r="AC147" s="12">
        <f t="shared" si="61"/>
        <v>1.2226622007939438</v>
      </c>
      <c r="AD147" s="14" t="b">
        <f t="shared" si="62"/>
        <v>1</v>
      </c>
      <c r="AE147" s="19">
        <f t="shared" si="63"/>
        <v>9</v>
      </c>
      <c r="AF147" s="20" t="b">
        <f t="shared" si="64"/>
        <v>1</v>
      </c>
      <c r="AG147" s="11" t="b">
        <f t="shared" si="65"/>
        <v>0</v>
      </c>
      <c r="AH147" s="11" t="b">
        <f t="shared" si="66"/>
        <v>0</v>
      </c>
    </row>
    <row r="148" spans="2:34" ht="15.75" x14ac:dyDescent="0.25">
      <c r="B148" s="15">
        <v>40847</v>
      </c>
      <c r="C148" s="11">
        <v>1253.3</v>
      </c>
      <c r="D148" s="11">
        <v>268.17200000000003</v>
      </c>
      <c r="E148" s="11">
        <f t="shared" si="53"/>
        <v>91.72143264881953</v>
      </c>
      <c r="G148" s="16">
        <f t="shared" si="67"/>
        <v>1</v>
      </c>
      <c r="H148" s="12">
        <f t="shared" si="68"/>
        <v>7.1712347431980832E-4</v>
      </c>
      <c r="I148" s="17">
        <f t="shared" si="54"/>
        <v>0.89877085036501569</v>
      </c>
      <c r="J148" s="12"/>
      <c r="K148" s="16">
        <f t="shared" si="55"/>
        <v>1</v>
      </c>
      <c r="L148" s="12">
        <f t="shared" si="69"/>
        <v>7.1535363506949664E-3</v>
      </c>
      <c r="M148" s="12">
        <f t="shared" si="56"/>
        <v>1.9183781502385706</v>
      </c>
      <c r="N148" s="12"/>
      <c r="O148" s="16">
        <f t="shared" si="70"/>
        <v>0.41271760827167425</v>
      </c>
      <c r="P148" s="12">
        <f t="shared" si="71"/>
        <v>4.30274084591885E-4</v>
      </c>
      <c r="Q148" s="12">
        <f t="shared" si="57"/>
        <v>0.53926251021900951</v>
      </c>
      <c r="R148" s="16">
        <f t="shared" si="72"/>
        <v>0.58728239172832575</v>
      </c>
      <c r="S148" s="12">
        <f t="shared" si="73"/>
        <v>2.8614145402779865E-3</v>
      </c>
      <c r="T148" s="12">
        <f t="shared" si="58"/>
        <v>0.76735126009542831</v>
      </c>
      <c r="U148" s="12">
        <f t="shared" si="74"/>
        <v>1.3066137703144378</v>
      </c>
      <c r="V148" s="12"/>
      <c r="W148" s="16">
        <f t="shared" si="75"/>
        <v>0.62449288608688591</v>
      </c>
      <c r="X148" s="12">
        <f t="shared" si="77"/>
        <v>6.4838638213604691E-4</v>
      </c>
      <c r="Y148" s="12">
        <f t="shared" si="59"/>
        <v>0.81262265273110756</v>
      </c>
      <c r="Z148" s="16">
        <f t="shared" si="76"/>
        <v>0.37550711391311409</v>
      </c>
      <c r="AA148" s="12">
        <f t="shared" si="78"/>
        <v>1.8220746553515971E-3</v>
      </c>
      <c r="AB148" s="12">
        <f t="shared" si="60"/>
        <v>0.48862940447494857</v>
      </c>
      <c r="AC148" s="12">
        <f t="shared" si="61"/>
        <v>1.3012520572060562</v>
      </c>
      <c r="AD148" s="14" t="b">
        <f t="shared" si="62"/>
        <v>0</v>
      </c>
      <c r="AE148" s="19">
        <f t="shared" si="63"/>
        <v>10</v>
      </c>
      <c r="AF148" s="20" t="b">
        <f t="shared" si="64"/>
        <v>0</v>
      </c>
      <c r="AG148" s="11" t="b">
        <f t="shared" si="65"/>
        <v>0</v>
      </c>
      <c r="AH148" s="11" t="b">
        <f t="shared" si="66"/>
        <v>0</v>
      </c>
    </row>
    <row r="149" spans="2:34" ht="15.75" x14ac:dyDescent="0.25">
      <c r="B149" s="15">
        <v>40877</v>
      </c>
      <c r="C149" s="11">
        <v>1246.96</v>
      </c>
      <c r="D149" s="11">
        <v>268.70800000000003</v>
      </c>
      <c r="E149" s="11">
        <f t="shared" si="53"/>
        <v>91.25744646594751</v>
      </c>
      <c r="G149" s="16">
        <f t="shared" si="67"/>
        <v>1</v>
      </c>
      <c r="H149" s="12">
        <f t="shared" si="68"/>
        <v>7.1712347431980832E-4</v>
      </c>
      <c r="I149" s="17">
        <f t="shared" si="54"/>
        <v>0.89422428753782823</v>
      </c>
      <c r="J149" s="12"/>
      <c r="K149" s="16">
        <f t="shared" si="55"/>
        <v>1</v>
      </c>
      <c r="L149" s="12">
        <f t="shared" si="69"/>
        <v>7.1535363506949664E-3</v>
      </c>
      <c r="M149" s="12">
        <f t="shared" si="56"/>
        <v>1.9222124457225431</v>
      </c>
      <c r="N149" s="12"/>
      <c r="O149" s="16">
        <f t="shared" si="70"/>
        <v>0.41100546731438031</v>
      </c>
      <c r="P149" s="12">
        <f t="shared" si="71"/>
        <v>4.30274084591885E-4</v>
      </c>
      <c r="Q149" s="12">
        <f t="shared" si="57"/>
        <v>0.53653457252269698</v>
      </c>
      <c r="R149" s="16">
        <f t="shared" si="72"/>
        <v>0.58899453268561974</v>
      </c>
      <c r="S149" s="12">
        <f t="shared" si="73"/>
        <v>2.8614145402779865E-3</v>
      </c>
      <c r="T149" s="12">
        <f t="shared" si="58"/>
        <v>0.76888497828901725</v>
      </c>
      <c r="U149" s="12">
        <f t="shared" si="74"/>
        <v>1.3054195508117141</v>
      </c>
      <c r="V149" s="12"/>
      <c r="W149" s="16">
        <f t="shared" si="75"/>
        <v>0.62283392817140615</v>
      </c>
      <c r="X149" s="12">
        <f t="shared" si="77"/>
        <v>6.4838638213604691E-4</v>
      </c>
      <c r="Y149" s="12">
        <f t="shared" si="59"/>
        <v>0.80851188306836508</v>
      </c>
      <c r="Z149" s="16">
        <f t="shared" si="76"/>
        <v>0.37716607182859385</v>
      </c>
      <c r="AA149" s="12">
        <f t="shared" si="78"/>
        <v>1.8220746553515971E-3</v>
      </c>
      <c r="AB149" s="12">
        <f t="shared" si="60"/>
        <v>0.489606036490217</v>
      </c>
      <c r="AC149" s="12">
        <f t="shared" si="61"/>
        <v>1.2981179195585821</v>
      </c>
      <c r="AD149" s="14" t="b">
        <f t="shared" si="62"/>
        <v>0</v>
      </c>
      <c r="AE149" s="19">
        <f t="shared" si="63"/>
        <v>11</v>
      </c>
      <c r="AF149" s="20" t="b">
        <f t="shared" si="64"/>
        <v>0</v>
      </c>
      <c r="AG149" s="11" t="b">
        <f t="shared" si="65"/>
        <v>0</v>
      </c>
      <c r="AH149" s="11" t="b">
        <f t="shared" si="66"/>
        <v>0</v>
      </c>
    </row>
    <row r="150" spans="2:34" ht="15.75" x14ac:dyDescent="0.25">
      <c r="B150" s="15">
        <v>40907</v>
      </c>
      <c r="C150" s="11">
        <v>1257.5999999999999</v>
      </c>
      <c r="D150" s="11">
        <v>270.33800000000002</v>
      </c>
      <c r="E150" s="11">
        <f t="shared" si="53"/>
        <v>92.036123593038738</v>
      </c>
      <c r="G150" s="16">
        <f t="shared" si="67"/>
        <v>1</v>
      </c>
      <c r="H150" s="12">
        <f t="shared" si="68"/>
        <v>7.1712347431980832E-4</v>
      </c>
      <c r="I150" s="17">
        <f t="shared" si="54"/>
        <v>0.90185448130459089</v>
      </c>
      <c r="J150" s="12"/>
      <c r="K150" s="16">
        <f t="shared" si="55"/>
        <v>1</v>
      </c>
      <c r="L150" s="12">
        <f t="shared" si="69"/>
        <v>7.1535363506949664E-3</v>
      </c>
      <c r="M150" s="12">
        <f t="shared" si="56"/>
        <v>1.9338727099741759</v>
      </c>
      <c r="N150" s="12"/>
      <c r="O150" s="16">
        <f t="shared" si="70"/>
        <v>0.41159840499631239</v>
      </c>
      <c r="P150" s="12">
        <f t="shared" si="71"/>
        <v>4.30274084591885E-4</v>
      </c>
      <c r="Q150" s="12">
        <f t="shared" si="57"/>
        <v>0.54111268878275454</v>
      </c>
      <c r="R150" s="16">
        <f t="shared" si="72"/>
        <v>0.58840159500368772</v>
      </c>
      <c r="S150" s="12">
        <f t="shared" si="73"/>
        <v>2.8614145402779865E-3</v>
      </c>
      <c r="T150" s="12">
        <f t="shared" si="58"/>
        <v>0.77354908398967037</v>
      </c>
      <c r="U150" s="12">
        <f t="shared" si="74"/>
        <v>1.3146617727724248</v>
      </c>
      <c r="V150" s="12"/>
      <c r="W150" s="16">
        <f t="shared" si="75"/>
        <v>0.62340901020270878</v>
      </c>
      <c r="X150" s="12">
        <f t="shared" si="77"/>
        <v>6.4838638213604691E-4</v>
      </c>
      <c r="Y150" s="12">
        <f t="shared" si="59"/>
        <v>0.81541071417429256</v>
      </c>
      <c r="Z150" s="16">
        <f t="shared" si="76"/>
        <v>0.37659098979729111</v>
      </c>
      <c r="AA150" s="12">
        <f t="shared" si="78"/>
        <v>1.8220746553515971E-3</v>
      </c>
      <c r="AB150" s="12">
        <f t="shared" si="60"/>
        <v>0.4925760181784401</v>
      </c>
      <c r="AC150" s="12">
        <f t="shared" si="61"/>
        <v>1.3079867323527328</v>
      </c>
      <c r="AD150" s="14" t="b">
        <f t="shared" si="62"/>
        <v>1</v>
      </c>
      <c r="AE150" s="19">
        <f t="shared" si="63"/>
        <v>12</v>
      </c>
      <c r="AF150" s="20" t="b">
        <f t="shared" si="64"/>
        <v>1</v>
      </c>
      <c r="AG150" s="11" t="b">
        <f t="shared" si="65"/>
        <v>1</v>
      </c>
      <c r="AH150" s="11" t="b">
        <f t="shared" si="66"/>
        <v>1</v>
      </c>
    </row>
    <row r="151" spans="2:34" ht="15.75" x14ac:dyDescent="0.25">
      <c r="B151" s="15">
        <v>40939</v>
      </c>
      <c r="C151" s="11">
        <v>1312.41</v>
      </c>
      <c r="D151" s="11">
        <v>271.83499999999998</v>
      </c>
      <c r="E151" s="11">
        <f t="shared" si="53"/>
        <v>96.047335372725811</v>
      </c>
      <c r="G151" s="16">
        <f t="shared" si="67"/>
        <v>1</v>
      </c>
      <c r="H151" s="12">
        <f t="shared" si="68"/>
        <v>7.1712347431980832E-4</v>
      </c>
      <c r="I151" s="17">
        <f t="shared" si="54"/>
        <v>0.94116001893205969</v>
      </c>
      <c r="J151" s="12"/>
      <c r="K151" s="16">
        <f t="shared" si="55"/>
        <v>1</v>
      </c>
      <c r="L151" s="12">
        <f t="shared" si="69"/>
        <v>7.1535363506949664E-3</v>
      </c>
      <c r="M151" s="12">
        <f t="shared" si="56"/>
        <v>1.9445815538911659</v>
      </c>
      <c r="N151" s="12"/>
      <c r="O151" s="16">
        <f t="shared" si="70"/>
        <v>0.4206212050262419</v>
      </c>
      <c r="P151" s="12">
        <f t="shared" si="71"/>
        <v>4.30274084591885E-4</v>
      </c>
      <c r="Q151" s="12">
        <f t="shared" si="57"/>
        <v>0.56469601135923586</v>
      </c>
      <c r="R151" s="16">
        <f t="shared" si="72"/>
        <v>0.5793787949737581</v>
      </c>
      <c r="S151" s="12">
        <f t="shared" si="73"/>
        <v>2.8614145402779865E-3</v>
      </c>
      <c r="T151" s="12">
        <f t="shared" si="58"/>
        <v>0.77783262155646637</v>
      </c>
      <c r="U151" s="12">
        <f t="shared" si="74"/>
        <v>1.3425286329157022</v>
      </c>
      <c r="V151" s="12"/>
      <c r="W151" s="16">
        <f t="shared" si="75"/>
        <v>0.60887906761029176</v>
      </c>
      <c r="X151" s="12">
        <f t="shared" si="77"/>
        <v>6.2403947154233443E-4</v>
      </c>
      <c r="Y151" s="12">
        <f t="shared" si="59"/>
        <v>0.8189956428468752</v>
      </c>
      <c r="Z151" s="16">
        <f t="shared" si="76"/>
        <v>0.39112093238970835</v>
      </c>
      <c r="AA151" s="12">
        <f t="shared" si="78"/>
        <v>1.9353353688386133E-3</v>
      </c>
      <c r="AB151" s="12">
        <f t="shared" si="60"/>
        <v>0.52609188998824441</v>
      </c>
      <c r="AC151" s="12">
        <f t="shared" si="61"/>
        <v>1.3450875328351195</v>
      </c>
      <c r="AD151" s="14" t="b">
        <f t="shared" si="62"/>
        <v>0</v>
      </c>
      <c r="AE151" s="19">
        <f t="shared" si="63"/>
        <v>1</v>
      </c>
      <c r="AF151" s="20" t="b">
        <f t="shared" si="64"/>
        <v>0</v>
      </c>
      <c r="AG151" s="11" t="b">
        <f t="shared" si="65"/>
        <v>0</v>
      </c>
      <c r="AH151" s="11" t="b">
        <f t="shared" si="66"/>
        <v>0</v>
      </c>
    </row>
    <row r="152" spans="2:34" ht="15.75" x14ac:dyDescent="0.25">
      <c r="B152" s="15">
        <v>40968</v>
      </c>
      <c r="C152" s="11">
        <v>1365.68</v>
      </c>
      <c r="D152" s="11">
        <v>270.584</v>
      </c>
      <c r="E152" s="11">
        <f t="shared" si="53"/>
        <v>99.945843884018089</v>
      </c>
      <c r="G152" s="16">
        <f t="shared" si="67"/>
        <v>1</v>
      </c>
      <c r="H152" s="12">
        <f t="shared" si="68"/>
        <v>7.1712347431980832E-4</v>
      </c>
      <c r="I152" s="17">
        <f t="shared" si="54"/>
        <v>0.97936118640907588</v>
      </c>
      <c r="J152" s="12"/>
      <c r="K152" s="16">
        <f t="shared" si="55"/>
        <v>1</v>
      </c>
      <c r="L152" s="12">
        <f t="shared" si="69"/>
        <v>7.1535363506949664E-3</v>
      </c>
      <c r="M152" s="12">
        <f t="shared" si="56"/>
        <v>1.9356324799164468</v>
      </c>
      <c r="N152" s="12"/>
      <c r="O152" s="16">
        <f t="shared" si="70"/>
        <v>0.43147792347582242</v>
      </c>
      <c r="P152" s="12">
        <f t="shared" si="71"/>
        <v>4.30274084591885E-4</v>
      </c>
      <c r="Q152" s="12">
        <f t="shared" si="57"/>
        <v>0.58761671184544551</v>
      </c>
      <c r="R152" s="16">
        <f t="shared" si="72"/>
        <v>0.56852207652417763</v>
      </c>
      <c r="S152" s="12">
        <f t="shared" si="73"/>
        <v>2.8614145402779865E-3</v>
      </c>
      <c r="T152" s="12">
        <f t="shared" si="58"/>
        <v>0.77425299196657871</v>
      </c>
      <c r="U152" s="12">
        <f t="shared" si="74"/>
        <v>1.3618697038120242</v>
      </c>
      <c r="V152" s="12"/>
      <c r="W152" s="16">
        <f t="shared" si="75"/>
        <v>0.61940013381777692</v>
      </c>
      <c r="X152" s="12">
        <f t="shared" si="77"/>
        <v>6.2403947154233443E-4</v>
      </c>
      <c r="Y152" s="12">
        <f t="shared" si="59"/>
        <v>0.85223822549593531</v>
      </c>
      <c r="Z152" s="16">
        <f t="shared" si="76"/>
        <v>0.38059986618222302</v>
      </c>
      <c r="AA152" s="12">
        <f t="shared" si="78"/>
        <v>1.9353353688386133E-3</v>
      </c>
      <c r="AB152" s="12">
        <f t="shared" si="60"/>
        <v>0.52367078544182732</v>
      </c>
      <c r="AC152" s="12">
        <f t="shared" si="61"/>
        <v>1.3759090109377627</v>
      </c>
      <c r="AD152" s="14" t="b">
        <f t="shared" si="62"/>
        <v>0</v>
      </c>
      <c r="AE152" s="19">
        <f t="shared" si="63"/>
        <v>2</v>
      </c>
      <c r="AF152" s="20" t="b">
        <f t="shared" si="64"/>
        <v>0</v>
      </c>
      <c r="AG152" s="11" t="b">
        <f t="shared" si="65"/>
        <v>0</v>
      </c>
      <c r="AH152" s="11" t="b">
        <f t="shared" si="66"/>
        <v>0</v>
      </c>
    </row>
    <row r="153" spans="2:34" ht="15.75" x14ac:dyDescent="0.25">
      <c r="B153" s="15">
        <v>40998</v>
      </c>
      <c r="C153" s="11">
        <v>1408.47</v>
      </c>
      <c r="D153" s="11">
        <v>269.00400000000002</v>
      </c>
      <c r="E153" s="11">
        <f t="shared" si="53"/>
        <v>103.07738469870171</v>
      </c>
      <c r="G153" s="16">
        <f t="shared" si="67"/>
        <v>1</v>
      </c>
      <c r="H153" s="12">
        <f t="shared" si="68"/>
        <v>7.1712347431980832E-4</v>
      </c>
      <c r="I153" s="17">
        <f t="shared" si="54"/>
        <v>1.0100468998752203</v>
      </c>
      <c r="J153" s="12"/>
      <c r="K153" s="16">
        <f t="shared" si="55"/>
        <v>1</v>
      </c>
      <c r="L153" s="12">
        <f t="shared" si="69"/>
        <v>7.1535363506949664E-3</v>
      </c>
      <c r="M153" s="12">
        <f t="shared" si="56"/>
        <v>1.9243298924823489</v>
      </c>
      <c r="N153" s="12"/>
      <c r="O153" s="16">
        <f t="shared" si="70"/>
        <v>0.44050422837726916</v>
      </c>
      <c r="P153" s="12">
        <f t="shared" si="71"/>
        <v>4.30274084591885E-4</v>
      </c>
      <c r="Q153" s="12">
        <f t="shared" si="57"/>
        <v>0.60602813992513227</v>
      </c>
      <c r="R153" s="16">
        <f t="shared" si="72"/>
        <v>0.55949577162273079</v>
      </c>
      <c r="S153" s="12">
        <f t="shared" si="73"/>
        <v>2.8614145402779865E-3</v>
      </c>
      <c r="T153" s="12">
        <f t="shared" si="58"/>
        <v>0.7697319569929395</v>
      </c>
      <c r="U153" s="12">
        <f t="shared" si="74"/>
        <v>1.3757600969180719</v>
      </c>
      <c r="V153" s="12"/>
      <c r="W153" s="16">
        <f t="shared" si="75"/>
        <v>0.62801505423815707</v>
      </c>
      <c r="X153" s="12">
        <f t="shared" si="77"/>
        <v>6.2403947154233443E-4</v>
      </c>
      <c r="Y153" s="12">
        <f t="shared" si="59"/>
        <v>0.87894087448323177</v>
      </c>
      <c r="Z153" s="16">
        <f t="shared" si="76"/>
        <v>0.37198494576184299</v>
      </c>
      <c r="AA153" s="12">
        <f t="shared" si="78"/>
        <v>1.9353353688386133E-3</v>
      </c>
      <c r="AB153" s="12">
        <f t="shared" si="60"/>
        <v>0.5206129555590624</v>
      </c>
      <c r="AC153" s="12">
        <f t="shared" si="61"/>
        <v>1.3995538300422941</v>
      </c>
      <c r="AD153" s="14" t="b">
        <f t="shared" si="62"/>
        <v>1</v>
      </c>
      <c r="AE153" s="19">
        <f t="shared" si="63"/>
        <v>3</v>
      </c>
      <c r="AF153" s="20" t="b">
        <f t="shared" si="64"/>
        <v>1</v>
      </c>
      <c r="AG153" s="11" t="b">
        <f t="shared" si="65"/>
        <v>0</v>
      </c>
      <c r="AH153" s="11" t="b">
        <f t="shared" si="66"/>
        <v>0</v>
      </c>
    </row>
    <row r="154" spans="2:34" ht="15.75" x14ac:dyDescent="0.25">
      <c r="B154" s="15">
        <v>41029</v>
      </c>
      <c r="C154" s="11">
        <v>1397.91</v>
      </c>
      <c r="D154" s="11">
        <v>271.81900000000002</v>
      </c>
      <c r="E154" s="11">
        <f t="shared" si="53"/>
        <v>102.30456228685176</v>
      </c>
      <c r="G154" s="16">
        <f t="shared" si="67"/>
        <v>1</v>
      </c>
      <c r="H154" s="12">
        <f t="shared" si="68"/>
        <v>7.1712347431980832E-4</v>
      </c>
      <c r="I154" s="17">
        <f t="shared" si="54"/>
        <v>1.0024740759864033</v>
      </c>
      <c r="J154" s="12"/>
      <c r="K154" s="16">
        <f t="shared" si="55"/>
        <v>1</v>
      </c>
      <c r="L154" s="12">
        <f t="shared" si="69"/>
        <v>7.1535363506949664E-3</v>
      </c>
      <c r="M154" s="12">
        <f t="shared" si="56"/>
        <v>1.9444670973095552</v>
      </c>
      <c r="N154" s="12"/>
      <c r="O154" s="16">
        <f t="shared" si="70"/>
        <v>0.43608857252694516</v>
      </c>
      <c r="P154" s="12">
        <f t="shared" si="71"/>
        <v>4.30274084591885E-4</v>
      </c>
      <c r="Q154" s="12">
        <f t="shared" si="57"/>
        <v>0.601484445591842</v>
      </c>
      <c r="R154" s="16">
        <f t="shared" si="72"/>
        <v>0.56391142747305478</v>
      </c>
      <c r="S154" s="12">
        <f t="shared" si="73"/>
        <v>2.8614145402779865E-3</v>
      </c>
      <c r="T154" s="12">
        <f t="shared" si="58"/>
        <v>0.77778683892382205</v>
      </c>
      <c r="U154" s="12">
        <f t="shared" si="74"/>
        <v>1.3792712845156641</v>
      </c>
      <c r="V154" s="12"/>
      <c r="W154" s="16">
        <f t="shared" si="75"/>
        <v>0.5956877654540168</v>
      </c>
      <c r="X154" s="12">
        <f t="shared" si="77"/>
        <v>5.9620176363385546E-4</v>
      </c>
      <c r="Y154" s="12">
        <f t="shared" si="59"/>
        <v>0.8334364074014029</v>
      </c>
      <c r="Z154" s="16">
        <f t="shared" si="76"/>
        <v>0.4043122345459832</v>
      </c>
      <c r="AA154" s="12">
        <f t="shared" si="78"/>
        <v>2.0810899912897859E-3</v>
      </c>
      <c r="AB154" s="12">
        <f t="shared" si="60"/>
        <v>0.56567980034239829</v>
      </c>
      <c r="AC154" s="12">
        <f t="shared" si="61"/>
        <v>1.3991162077438011</v>
      </c>
      <c r="AD154" s="14" t="b">
        <f t="shared" si="62"/>
        <v>0</v>
      </c>
      <c r="AE154" s="19">
        <f t="shared" si="63"/>
        <v>4</v>
      </c>
      <c r="AF154" s="20" t="b">
        <f t="shared" si="64"/>
        <v>0</v>
      </c>
      <c r="AG154" s="11" t="b">
        <f t="shared" si="65"/>
        <v>1</v>
      </c>
      <c r="AH154" s="11" t="b">
        <f t="shared" si="66"/>
        <v>0</v>
      </c>
    </row>
    <row r="155" spans="2:34" ht="15.75" x14ac:dyDescent="0.25">
      <c r="B155" s="15">
        <v>41060</v>
      </c>
      <c r="C155" s="11">
        <v>1310.33</v>
      </c>
      <c r="D155" s="11">
        <v>274.21600000000001</v>
      </c>
      <c r="E155" s="11">
        <f t="shared" si="53"/>
        <v>95.895112776452322</v>
      </c>
      <c r="G155" s="16">
        <f t="shared" si="67"/>
        <v>1</v>
      </c>
      <c r="H155" s="12">
        <f t="shared" si="68"/>
        <v>7.1712347431980832E-4</v>
      </c>
      <c r="I155" s="17">
        <f t="shared" si="54"/>
        <v>0.93966840210547442</v>
      </c>
      <c r="J155" s="12"/>
      <c r="K155" s="16">
        <f t="shared" si="55"/>
        <v>1</v>
      </c>
      <c r="L155" s="12">
        <f t="shared" si="69"/>
        <v>7.1535363506949664E-3</v>
      </c>
      <c r="M155" s="12">
        <f t="shared" si="56"/>
        <v>1.9616141239421709</v>
      </c>
      <c r="N155" s="12"/>
      <c r="O155" s="16">
        <f t="shared" si="70"/>
        <v>0.41811147974415436</v>
      </c>
      <c r="P155" s="12">
        <f t="shared" si="71"/>
        <v>4.30274084591885E-4</v>
      </c>
      <c r="Q155" s="12">
        <f t="shared" si="57"/>
        <v>0.56380104126328467</v>
      </c>
      <c r="R155" s="16">
        <f t="shared" si="72"/>
        <v>0.58188852025584559</v>
      </c>
      <c r="S155" s="12">
        <f t="shared" si="73"/>
        <v>2.8614145402779865E-3</v>
      </c>
      <c r="T155" s="12">
        <f t="shared" si="58"/>
        <v>0.78464564957686833</v>
      </c>
      <c r="U155" s="12">
        <f t="shared" si="74"/>
        <v>1.3484466908401531</v>
      </c>
      <c r="V155" s="12"/>
      <c r="W155" s="16">
        <f t="shared" si="75"/>
        <v>0.57787357100691772</v>
      </c>
      <c r="X155" s="12">
        <f t="shared" si="77"/>
        <v>5.9620176363385546E-4</v>
      </c>
      <c r="Y155" s="12">
        <f t="shared" si="59"/>
        <v>0.78122105694234978</v>
      </c>
      <c r="Z155" s="16">
        <f t="shared" si="76"/>
        <v>0.42212642899308234</v>
      </c>
      <c r="AA155" s="12">
        <f t="shared" si="78"/>
        <v>2.0810899912897859E-3</v>
      </c>
      <c r="AB155" s="12">
        <f t="shared" si="60"/>
        <v>0.57066817305151996</v>
      </c>
      <c r="AC155" s="12">
        <f t="shared" si="61"/>
        <v>1.3518892299938696</v>
      </c>
      <c r="AD155" s="14" t="b">
        <f t="shared" si="62"/>
        <v>0</v>
      </c>
      <c r="AE155" s="19">
        <f t="shared" si="63"/>
        <v>5</v>
      </c>
      <c r="AF155" s="20" t="b">
        <f t="shared" si="64"/>
        <v>0</v>
      </c>
      <c r="AG155" s="11" t="b">
        <f t="shared" si="65"/>
        <v>0</v>
      </c>
      <c r="AH155" s="11" t="b">
        <f t="shared" si="66"/>
        <v>0</v>
      </c>
    </row>
    <row r="156" spans="2:34" ht="15.75" x14ac:dyDescent="0.25">
      <c r="B156" s="15">
        <v>41089</v>
      </c>
      <c r="C156" s="11">
        <v>1362.16</v>
      </c>
      <c r="D156" s="11">
        <v>273.66500000000002</v>
      </c>
      <c r="E156" s="11">
        <f t="shared" si="53"/>
        <v>99.688236413401441</v>
      </c>
      <c r="G156" s="16">
        <f t="shared" si="67"/>
        <v>1</v>
      </c>
      <c r="H156" s="12">
        <f t="shared" si="68"/>
        <v>7.1712347431980832E-4</v>
      </c>
      <c r="I156" s="17">
        <f t="shared" si="54"/>
        <v>0.97683691177947019</v>
      </c>
      <c r="J156" s="12"/>
      <c r="K156" s="16">
        <f t="shared" si="55"/>
        <v>1</v>
      </c>
      <c r="L156" s="12">
        <f t="shared" si="69"/>
        <v>7.1535363506949664E-3</v>
      </c>
      <c r="M156" s="12">
        <f t="shared" si="56"/>
        <v>1.9576725254129381</v>
      </c>
      <c r="N156" s="12"/>
      <c r="O156" s="16">
        <f t="shared" si="70"/>
        <v>0.4280707667346827</v>
      </c>
      <c r="P156" s="12">
        <f t="shared" si="71"/>
        <v>4.30274084591885E-4</v>
      </c>
      <c r="Q156" s="12">
        <f t="shared" si="57"/>
        <v>0.58610214706768216</v>
      </c>
      <c r="R156" s="16">
        <f t="shared" si="72"/>
        <v>0.57192923326531719</v>
      </c>
      <c r="S156" s="12">
        <f t="shared" si="73"/>
        <v>2.8614145402779865E-3</v>
      </c>
      <c r="T156" s="12">
        <f t="shared" si="58"/>
        <v>0.78306901016517527</v>
      </c>
      <c r="U156" s="12">
        <f t="shared" si="74"/>
        <v>1.3691711572328575</v>
      </c>
      <c r="V156" s="12"/>
      <c r="W156" s="16">
        <f t="shared" si="75"/>
        <v>0.58779423530097286</v>
      </c>
      <c r="X156" s="12">
        <f t="shared" si="77"/>
        <v>5.9620176363385546E-4</v>
      </c>
      <c r="Y156" s="12">
        <f t="shared" si="59"/>
        <v>0.81212219435149258</v>
      </c>
      <c r="Z156" s="16">
        <f t="shared" si="76"/>
        <v>0.41220576469902714</v>
      </c>
      <c r="AA156" s="12">
        <f t="shared" si="78"/>
        <v>2.0810899912897859E-3</v>
      </c>
      <c r="AB156" s="12">
        <f t="shared" si="60"/>
        <v>0.56952149246631933</v>
      </c>
      <c r="AC156" s="12">
        <f t="shared" si="61"/>
        <v>1.3816436868178119</v>
      </c>
      <c r="AD156" s="14" t="b">
        <f t="shared" si="62"/>
        <v>1</v>
      </c>
      <c r="AE156" s="19">
        <f t="shared" si="63"/>
        <v>6</v>
      </c>
      <c r="AF156" s="20" t="b">
        <f t="shared" si="64"/>
        <v>1</v>
      </c>
      <c r="AG156" s="11" t="b">
        <f t="shared" si="65"/>
        <v>0</v>
      </c>
      <c r="AH156" s="11" t="b">
        <f t="shared" si="66"/>
        <v>1</v>
      </c>
    </row>
    <row r="157" spans="2:34" ht="15.75" x14ac:dyDescent="0.25">
      <c r="B157" s="15">
        <v>41121</v>
      </c>
      <c r="C157" s="11">
        <v>1379.32</v>
      </c>
      <c r="D157" s="11">
        <v>275.52499999999998</v>
      </c>
      <c r="E157" s="11">
        <f t="shared" si="53"/>
        <v>100.94407283265758</v>
      </c>
      <c r="G157" s="16">
        <f t="shared" si="67"/>
        <v>1</v>
      </c>
      <c r="H157" s="12">
        <f t="shared" si="68"/>
        <v>7.1712347431980832E-4</v>
      </c>
      <c r="I157" s="17">
        <f t="shared" si="54"/>
        <v>0.98914275059879797</v>
      </c>
      <c r="J157" s="12"/>
      <c r="K157" s="16">
        <f t="shared" si="55"/>
        <v>1</v>
      </c>
      <c r="L157" s="12">
        <f t="shared" si="69"/>
        <v>7.1535363506949664E-3</v>
      </c>
      <c r="M157" s="12">
        <f t="shared" si="56"/>
        <v>1.9709781030252305</v>
      </c>
      <c r="N157" s="12"/>
      <c r="O157" s="16">
        <f t="shared" si="70"/>
        <v>0.4294779469720118</v>
      </c>
      <c r="P157" s="12">
        <f t="shared" si="71"/>
        <v>4.30274084591885E-4</v>
      </c>
      <c r="Q157" s="12">
        <f t="shared" si="57"/>
        <v>0.5934856503592788</v>
      </c>
      <c r="R157" s="16">
        <f t="shared" si="72"/>
        <v>0.57052205302798831</v>
      </c>
      <c r="S157" s="12">
        <f t="shared" si="73"/>
        <v>2.8614145402779865E-3</v>
      </c>
      <c r="T157" s="12">
        <f t="shared" si="58"/>
        <v>0.78839124121009219</v>
      </c>
      <c r="U157" s="12">
        <f t="shared" si="74"/>
        <v>1.3818768915693709</v>
      </c>
      <c r="V157" s="12"/>
      <c r="W157" s="16">
        <f t="shared" si="75"/>
        <v>0.60137807910644347</v>
      </c>
      <c r="X157" s="12">
        <f t="shared" si="77"/>
        <v>6.0858211376834369E-4</v>
      </c>
      <c r="Y157" s="12">
        <f t="shared" si="59"/>
        <v>0.8394294811629518</v>
      </c>
      <c r="Z157" s="16">
        <f t="shared" si="76"/>
        <v>0.39862192089355658</v>
      </c>
      <c r="AA157" s="12">
        <f t="shared" si="78"/>
        <v>2.0194671394848621E-3</v>
      </c>
      <c r="AB157" s="12">
        <f t="shared" si="60"/>
        <v>0.55641368360656662</v>
      </c>
      <c r="AC157" s="12">
        <f t="shared" si="61"/>
        <v>1.3958431647695184</v>
      </c>
      <c r="AD157" s="14" t="b">
        <f t="shared" si="62"/>
        <v>0</v>
      </c>
      <c r="AE157" s="19">
        <f t="shared" si="63"/>
        <v>7</v>
      </c>
      <c r="AF157" s="20" t="b">
        <f t="shared" si="64"/>
        <v>0</v>
      </c>
      <c r="AG157" s="11" t="b">
        <f t="shared" si="65"/>
        <v>0</v>
      </c>
      <c r="AH157" s="11" t="b">
        <f t="shared" si="66"/>
        <v>0</v>
      </c>
    </row>
    <row r="158" spans="2:34" ht="15.75" x14ac:dyDescent="0.25">
      <c r="B158" s="15">
        <v>41152</v>
      </c>
      <c r="C158" s="11">
        <v>1406.58</v>
      </c>
      <c r="D158" s="11">
        <v>275.55900000000003</v>
      </c>
      <c r="E158" s="11">
        <f t="shared" si="53"/>
        <v>102.9390670511263</v>
      </c>
      <c r="G158" s="16">
        <f t="shared" si="67"/>
        <v>1</v>
      </c>
      <c r="H158" s="12">
        <f t="shared" si="68"/>
        <v>7.1712347431980832E-4</v>
      </c>
      <c r="I158" s="17">
        <f t="shared" si="54"/>
        <v>1.0086915365087559</v>
      </c>
      <c r="J158" s="12"/>
      <c r="K158" s="16">
        <f t="shared" si="55"/>
        <v>1</v>
      </c>
      <c r="L158" s="12">
        <f t="shared" si="69"/>
        <v>7.1535363506949664E-3</v>
      </c>
      <c r="M158" s="12">
        <f t="shared" si="56"/>
        <v>1.9712213232611544</v>
      </c>
      <c r="N158" s="12"/>
      <c r="O158" s="16">
        <f t="shared" si="70"/>
        <v>0.43424942471078437</v>
      </c>
      <c r="P158" s="12">
        <f t="shared" si="71"/>
        <v>4.30274084591885E-4</v>
      </c>
      <c r="Q158" s="12">
        <f t="shared" si="57"/>
        <v>0.60521492190525361</v>
      </c>
      <c r="R158" s="16">
        <f t="shared" si="72"/>
        <v>0.56575057528921568</v>
      </c>
      <c r="S158" s="12">
        <f t="shared" si="73"/>
        <v>2.8614145402779865E-3</v>
      </c>
      <c r="T158" s="12">
        <f t="shared" si="58"/>
        <v>0.78848852930446178</v>
      </c>
      <c r="U158" s="12">
        <f t="shared" si="74"/>
        <v>1.3937034512097153</v>
      </c>
      <c r="V158" s="12"/>
      <c r="W158" s="16">
        <f t="shared" si="75"/>
        <v>0.60603069298067358</v>
      </c>
      <c r="X158" s="12">
        <f t="shared" si="77"/>
        <v>6.0858211376834369E-4</v>
      </c>
      <c r="Y158" s="12">
        <f t="shared" si="59"/>
        <v>0.85601942958427679</v>
      </c>
      <c r="Z158" s="16">
        <f t="shared" si="76"/>
        <v>0.39396930701932648</v>
      </c>
      <c r="AA158" s="12">
        <f t="shared" si="78"/>
        <v>2.0194671394848621E-3</v>
      </c>
      <c r="AB158" s="12">
        <f t="shared" si="60"/>
        <v>0.55648234548930919</v>
      </c>
      <c r="AC158" s="12">
        <f t="shared" si="61"/>
        <v>1.412501775073586</v>
      </c>
      <c r="AD158" s="14" t="b">
        <f t="shared" si="62"/>
        <v>0</v>
      </c>
      <c r="AE158" s="19">
        <f t="shared" si="63"/>
        <v>8</v>
      </c>
      <c r="AF158" s="20" t="b">
        <f t="shared" si="64"/>
        <v>0</v>
      </c>
      <c r="AG158" s="11" t="b">
        <f t="shared" si="65"/>
        <v>1</v>
      </c>
      <c r="AH158" s="11" t="b">
        <f t="shared" si="66"/>
        <v>0</v>
      </c>
    </row>
    <row r="159" spans="2:34" ht="15.75" x14ac:dyDescent="0.25">
      <c r="B159" s="15">
        <v>41180</v>
      </c>
      <c r="C159" s="11">
        <v>1440.67</v>
      </c>
      <c r="D159" s="11">
        <v>275.40800000000002</v>
      </c>
      <c r="E159" s="11">
        <f t="shared" si="53"/>
        <v>105.43390758331992</v>
      </c>
      <c r="G159" s="16">
        <f t="shared" si="67"/>
        <v>1</v>
      </c>
      <c r="H159" s="12">
        <f t="shared" si="68"/>
        <v>7.1712347431980832E-4</v>
      </c>
      <c r="I159" s="17">
        <f t="shared" si="54"/>
        <v>1.0331382757483183</v>
      </c>
      <c r="J159" s="12"/>
      <c r="K159" s="16">
        <f t="shared" si="55"/>
        <v>1</v>
      </c>
      <c r="L159" s="12">
        <f t="shared" si="69"/>
        <v>7.1535363506949664E-3</v>
      </c>
      <c r="M159" s="12">
        <f t="shared" si="56"/>
        <v>1.9701411392721995</v>
      </c>
      <c r="N159" s="12"/>
      <c r="O159" s="16">
        <f t="shared" si="70"/>
        <v>0.44027673075536694</v>
      </c>
      <c r="P159" s="12">
        <f t="shared" si="71"/>
        <v>4.30274084591885E-4</v>
      </c>
      <c r="Q159" s="12">
        <f t="shared" si="57"/>
        <v>0.61988296544899102</v>
      </c>
      <c r="R159" s="16">
        <f t="shared" si="72"/>
        <v>0.55972326924463311</v>
      </c>
      <c r="S159" s="12">
        <f t="shared" si="73"/>
        <v>2.8614145402779865E-3</v>
      </c>
      <c r="T159" s="12">
        <f t="shared" si="58"/>
        <v>0.78805645570887972</v>
      </c>
      <c r="U159" s="12">
        <f t="shared" si="74"/>
        <v>1.4079394211578706</v>
      </c>
      <c r="V159" s="12"/>
      <c r="W159" s="16">
        <f t="shared" si="75"/>
        <v>0.61186366046890128</v>
      </c>
      <c r="X159" s="12">
        <f t="shared" si="77"/>
        <v>6.0858211376834369E-4</v>
      </c>
      <c r="Y159" s="12">
        <f t="shared" si="59"/>
        <v>0.87676599384263976</v>
      </c>
      <c r="Z159" s="16">
        <f t="shared" si="76"/>
        <v>0.38813633953109866</v>
      </c>
      <c r="AA159" s="12">
        <f t="shared" si="78"/>
        <v>2.0194671394848621E-3</v>
      </c>
      <c r="AB159" s="12">
        <f t="shared" si="60"/>
        <v>0.55617740595124687</v>
      </c>
      <c r="AC159" s="12">
        <f t="shared" si="61"/>
        <v>1.4329433997938867</v>
      </c>
      <c r="AD159" s="14" t="b">
        <f t="shared" si="62"/>
        <v>1</v>
      </c>
      <c r="AE159" s="19">
        <f t="shared" si="63"/>
        <v>9</v>
      </c>
      <c r="AF159" s="20" t="b">
        <f t="shared" si="64"/>
        <v>1</v>
      </c>
      <c r="AG159" s="11" t="b">
        <f t="shared" si="65"/>
        <v>0</v>
      </c>
      <c r="AH159" s="11" t="b">
        <f t="shared" si="66"/>
        <v>0</v>
      </c>
    </row>
    <row r="160" spans="2:34" ht="15.75" x14ac:dyDescent="0.25">
      <c r="B160" s="15">
        <v>41213</v>
      </c>
      <c r="C160" s="11">
        <v>1412.16</v>
      </c>
      <c r="D160" s="11">
        <v>274.80099999999999</v>
      </c>
      <c r="E160" s="11">
        <f t="shared" si="53"/>
        <v>103.3474334392061</v>
      </c>
      <c r="G160" s="16">
        <f t="shared" si="67"/>
        <v>1</v>
      </c>
      <c r="H160" s="12">
        <f t="shared" si="68"/>
        <v>7.1712347431980832E-4</v>
      </c>
      <c r="I160" s="17">
        <f t="shared" si="54"/>
        <v>1.0126930854954606</v>
      </c>
      <c r="J160" s="12"/>
      <c r="K160" s="16">
        <f t="shared" si="55"/>
        <v>1</v>
      </c>
      <c r="L160" s="12">
        <f t="shared" si="69"/>
        <v>7.1535363506949664E-3</v>
      </c>
      <c r="M160" s="12">
        <f t="shared" si="56"/>
        <v>1.9657989427073275</v>
      </c>
      <c r="N160" s="12"/>
      <c r="O160" s="16">
        <f t="shared" si="70"/>
        <v>0.43589956817680092</v>
      </c>
      <c r="P160" s="12">
        <f t="shared" si="71"/>
        <v>4.30274084591885E-4</v>
      </c>
      <c r="Q160" s="12">
        <f t="shared" si="57"/>
        <v>0.60761585129727635</v>
      </c>
      <c r="R160" s="16">
        <f t="shared" si="72"/>
        <v>0.56410043182319902</v>
      </c>
      <c r="S160" s="12">
        <f t="shared" si="73"/>
        <v>2.8614145402779865E-3</v>
      </c>
      <c r="T160" s="12">
        <f t="shared" si="58"/>
        <v>0.78631957708293088</v>
      </c>
      <c r="U160" s="12">
        <f t="shared" si="74"/>
        <v>1.3939354283802072</v>
      </c>
      <c r="V160" s="12"/>
      <c r="W160" s="16">
        <f t="shared" si="75"/>
        <v>0.59572497483346631</v>
      </c>
      <c r="X160" s="12">
        <f t="shared" si="77"/>
        <v>5.9678208047389894E-4</v>
      </c>
      <c r="Y160" s="12">
        <f t="shared" si="59"/>
        <v>0.84275178276202123</v>
      </c>
      <c r="Z160" s="16">
        <f t="shared" si="76"/>
        <v>0.40427502516653369</v>
      </c>
      <c r="AA160" s="12">
        <f t="shared" si="78"/>
        <v>2.0811935743244737E-3</v>
      </c>
      <c r="AB160" s="12">
        <f t="shared" si="60"/>
        <v>0.5719140754179397</v>
      </c>
      <c r="AC160" s="12">
        <f t="shared" si="61"/>
        <v>1.4146658581799609</v>
      </c>
      <c r="AD160" s="14" t="b">
        <f t="shared" si="62"/>
        <v>0</v>
      </c>
      <c r="AE160" s="19">
        <f t="shared" si="63"/>
        <v>10</v>
      </c>
      <c r="AF160" s="20" t="b">
        <f t="shared" si="64"/>
        <v>0</v>
      </c>
      <c r="AG160" s="11" t="b">
        <f t="shared" si="65"/>
        <v>0</v>
      </c>
      <c r="AH160" s="11" t="b">
        <f t="shared" si="66"/>
        <v>0</v>
      </c>
    </row>
    <row r="161" spans="2:34" ht="15.75" x14ac:dyDescent="0.25">
      <c r="B161" s="15">
        <v>41243</v>
      </c>
      <c r="C161" s="11">
        <v>1416.18</v>
      </c>
      <c r="D161" s="11">
        <v>276.01799999999997</v>
      </c>
      <c r="E161" s="11">
        <f t="shared" si="53"/>
        <v>103.64163288008079</v>
      </c>
      <c r="G161" s="16">
        <f t="shared" si="67"/>
        <v>1</v>
      </c>
      <c r="H161" s="12">
        <f t="shared" si="68"/>
        <v>7.1712347431980832E-4</v>
      </c>
      <c r="I161" s="17">
        <f t="shared" si="54"/>
        <v>1.0155759218622262</v>
      </c>
      <c r="J161" s="12"/>
      <c r="K161" s="16">
        <f t="shared" si="55"/>
        <v>1</v>
      </c>
      <c r="L161" s="12">
        <f t="shared" si="69"/>
        <v>7.1535363506949664E-3</v>
      </c>
      <c r="M161" s="12">
        <f t="shared" si="56"/>
        <v>1.9745047964461231</v>
      </c>
      <c r="N161" s="12"/>
      <c r="O161" s="16">
        <f t="shared" si="70"/>
        <v>0.43551202817727358</v>
      </c>
      <c r="P161" s="12">
        <f t="shared" si="71"/>
        <v>4.30274084591885E-4</v>
      </c>
      <c r="Q161" s="12">
        <f t="shared" si="57"/>
        <v>0.60934555311733574</v>
      </c>
      <c r="R161" s="16">
        <f t="shared" si="72"/>
        <v>0.56448797182272648</v>
      </c>
      <c r="S161" s="12">
        <f t="shared" si="73"/>
        <v>2.8614145402779865E-3</v>
      </c>
      <c r="T161" s="12">
        <f t="shared" si="58"/>
        <v>0.78980191857844917</v>
      </c>
      <c r="U161" s="12">
        <f t="shared" si="74"/>
        <v>1.3991474716957848</v>
      </c>
      <c r="V161" s="12"/>
      <c r="W161" s="16">
        <f t="shared" si="75"/>
        <v>0.59534530526014651</v>
      </c>
      <c r="X161" s="12">
        <f t="shared" si="77"/>
        <v>5.9678208047389894E-4</v>
      </c>
      <c r="Y161" s="12">
        <f t="shared" si="59"/>
        <v>0.84515084672552621</v>
      </c>
      <c r="Z161" s="16">
        <f t="shared" si="76"/>
        <v>0.40465469473985349</v>
      </c>
      <c r="AA161" s="12">
        <f t="shared" si="78"/>
        <v>2.0811935743244737E-3</v>
      </c>
      <c r="AB161" s="12">
        <f t="shared" si="60"/>
        <v>0.57444688799789256</v>
      </c>
      <c r="AC161" s="12">
        <f t="shared" si="61"/>
        <v>1.4195977347234188</v>
      </c>
      <c r="AD161" s="14" t="b">
        <f t="shared" si="62"/>
        <v>0</v>
      </c>
      <c r="AE161" s="19">
        <f t="shared" si="63"/>
        <v>11</v>
      </c>
      <c r="AF161" s="20" t="b">
        <f t="shared" si="64"/>
        <v>0</v>
      </c>
      <c r="AG161" s="11" t="b">
        <f t="shared" si="65"/>
        <v>0</v>
      </c>
      <c r="AH161" s="11" t="b">
        <f t="shared" si="66"/>
        <v>0</v>
      </c>
    </row>
    <row r="162" spans="2:34" ht="15.75" x14ac:dyDescent="0.25">
      <c r="B162" s="15">
        <v>41274</v>
      </c>
      <c r="C162" s="11">
        <v>1426.19</v>
      </c>
      <c r="D162" s="11">
        <v>275.33999999999997</v>
      </c>
      <c r="E162" s="11">
        <f t="shared" si="53"/>
        <v>104.37420412464688</v>
      </c>
      <c r="G162" s="16">
        <f t="shared" si="67"/>
        <v>1</v>
      </c>
      <c r="H162" s="12">
        <f t="shared" si="68"/>
        <v>7.1712347431980832E-4</v>
      </c>
      <c r="I162" s="17">
        <f t="shared" si="54"/>
        <v>1.0227543278401674</v>
      </c>
      <c r="J162" s="12"/>
      <c r="K162" s="16">
        <f t="shared" si="55"/>
        <v>1</v>
      </c>
      <c r="L162" s="12">
        <f t="shared" si="69"/>
        <v>7.1535363506949664E-3</v>
      </c>
      <c r="M162" s="12">
        <f t="shared" si="56"/>
        <v>1.9696546988003518</v>
      </c>
      <c r="N162" s="12"/>
      <c r="O162" s="16">
        <f t="shared" si="70"/>
        <v>0.43784963131976712</v>
      </c>
      <c r="P162" s="12">
        <f t="shared" si="71"/>
        <v>4.30274084591885E-4</v>
      </c>
      <c r="Q162" s="12">
        <f t="shared" si="57"/>
        <v>0.61365259670410055</v>
      </c>
      <c r="R162" s="16">
        <f t="shared" si="72"/>
        <v>0.56215036868023294</v>
      </c>
      <c r="S162" s="12">
        <f t="shared" si="73"/>
        <v>2.8614145402779865E-3</v>
      </c>
      <c r="T162" s="12">
        <f t="shared" si="58"/>
        <v>0.78786187952014075</v>
      </c>
      <c r="U162" s="12">
        <f t="shared" si="74"/>
        <v>1.4015144762242413</v>
      </c>
      <c r="V162" s="12"/>
      <c r="W162" s="16">
        <f t="shared" si="75"/>
        <v>0.59763253567728047</v>
      </c>
      <c r="X162" s="12">
        <f t="shared" si="77"/>
        <v>5.9678208047389894E-4</v>
      </c>
      <c r="Y162" s="12">
        <f t="shared" si="59"/>
        <v>0.85112463535106997</v>
      </c>
      <c r="Z162" s="16">
        <f t="shared" si="76"/>
        <v>0.40236746432271953</v>
      </c>
      <c r="AA162" s="12">
        <f t="shared" si="78"/>
        <v>2.0811935743244737E-3</v>
      </c>
      <c r="AB162" s="12">
        <f t="shared" si="60"/>
        <v>0.57303583875450048</v>
      </c>
      <c r="AC162" s="12">
        <f t="shared" si="61"/>
        <v>1.4241604741055705</v>
      </c>
      <c r="AD162" s="14" t="b">
        <f t="shared" si="62"/>
        <v>1</v>
      </c>
      <c r="AE162" s="19">
        <f t="shared" si="63"/>
        <v>12</v>
      </c>
      <c r="AF162" s="20" t="b">
        <f t="shared" si="64"/>
        <v>1</v>
      </c>
      <c r="AG162" s="11" t="b">
        <f t="shared" si="65"/>
        <v>1</v>
      </c>
      <c r="AH162" s="11" t="b">
        <f t="shared" si="66"/>
        <v>1</v>
      </c>
    </row>
    <row r="163" spans="2:34" ht="15.75" x14ac:dyDescent="0.25">
      <c r="B163" s="15">
        <v>41305</v>
      </c>
      <c r="C163" s="11">
        <v>1498.11</v>
      </c>
      <c r="D163" s="11">
        <v>274.10700000000003</v>
      </c>
      <c r="E163" s="11">
        <f t="shared" si="53"/>
        <v>109.6375931265643</v>
      </c>
      <c r="G163" s="16">
        <f t="shared" si="67"/>
        <v>1</v>
      </c>
      <c r="H163" s="12">
        <f t="shared" si="68"/>
        <v>7.1712347431980832E-4</v>
      </c>
      <c r="I163" s="17">
        <f t="shared" si="54"/>
        <v>1.0743298481132479</v>
      </c>
      <c r="J163" s="12"/>
      <c r="K163" s="16">
        <f t="shared" si="55"/>
        <v>1</v>
      </c>
      <c r="L163" s="12">
        <f t="shared" si="69"/>
        <v>7.1535363506949664E-3</v>
      </c>
      <c r="M163" s="12">
        <f t="shared" si="56"/>
        <v>1.9608343884799453</v>
      </c>
      <c r="N163" s="12"/>
      <c r="O163" s="16">
        <f t="shared" si="70"/>
        <v>0.45110478337800658</v>
      </c>
      <c r="P163" s="12">
        <f t="shared" si="71"/>
        <v>4.30274084591885E-4</v>
      </c>
      <c r="Q163" s="12">
        <f t="shared" si="57"/>
        <v>0.64459790886794877</v>
      </c>
      <c r="R163" s="16">
        <f t="shared" si="72"/>
        <v>0.54889521662199336</v>
      </c>
      <c r="S163" s="12">
        <f t="shared" si="73"/>
        <v>2.8614145402779865E-3</v>
      </c>
      <c r="T163" s="12">
        <f t="shared" si="58"/>
        <v>0.78433375539197814</v>
      </c>
      <c r="U163" s="12">
        <f t="shared" si="74"/>
        <v>1.428931664259927</v>
      </c>
      <c r="V163" s="12"/>
      <c r="W163" s="16">
        <f t="shared" si="75"/>
        <v>0.61281275643572086</v>
      </c>
      <c r="X163" s="12">
        <f t="shared" si="77"/>
        <v>5.9914617579939712E-4</v>
      </c>
      <c r="Y163" s="12">
        <f t="shared" si="59"/>
        <v>0.89758687742683474</v>
      </c>
      <c r="Z163" s="16">
        <f t="shared" si="76"/>
        <v>0.38718724356427919</v>
      </c>
      <c r="AA163" s="12">
        <f t="shared" si="78"/>
        <v>2.0689481718683383E-3</v>
      </c>
      <c r="AB163" s="12">
        <f t="shared" si="60"/>
        <v>0.56711317654631466</v>
      </c>
      <c r="AC163" s="12">
        <f t="shared" si="61"/>
        <v>1.4647000539731494</v>
      </c>
      <c r="AD163" s="14" t="b">
        <f t="shared" si="62"/>
        <v>0</v>
      </c>
      <c r="AE163" s="19">
        <f t="shared" si="63"/>
        <v>1</v>
      </c>
      <c r="AF163" s="20" t="b">
        <f t="shared" si="64"/>
        <v>0</v>
      </c>
      <c r="AG163" s="11" t="b">
        <f t="shared" si="65"/>
        <v>0</v>
      </c>
      <c r="AH163" s="11" t="b">
        <f t="shared" si="66"/>
        <v>0</v>
      </c>
    </row>
    <row r="164" spans="2:34" ht="15.75" x14ac:dyDescent="0.25">
      <c r="B164" s="15">
        <v>41333</v>
      </c>
      <c r="C164" s="11">
        <v>1514.68</v>
      </c>
      <c r="D164" s="11">
        <v>275.52800000000002</v>
      </c>
      <c r="E164" s="11">
        <f t="shared" si="53"/>
        <v>110.85025102091596</v>
      </c>
      <c r="G164" s="16">
        <f t="shared" si="67"/>
        <v>1</v>
      </c>
      <c r="H164" s="12">
        <f t="shared" si="68"/>
        <v>7.1712347431980832E-4</v>
      </c>
      <c r="I164" s="17">
        <f t="shared" si="54"/>
        <v>1.0862125840827273</v>
      </c>
      <c r="J164" s="12"/>
      <c r="K164" s="16">
        <f t="shared" si="55"/>
        <v>1</v>
      </c>
      <c r="L164" s="12">
        <f t="shared" si="69"/>
        <v>7.1535363506949664E-3</v>
      </c>
      <c r="M164" s="12">
        <f t="shared" si="56"/>
        <v>1.9709995636342827</v>
      </c>
      <c r="N164" s="12"/>
      <c r="O164" s="16">
        <f t="shared" si="70"/>
        <v>0.452548546298432</v>
      </c>
      <c r="P164" s="12">
        <f t="shared" si="71"/>
        <v>4.30274084591885E-4</v>
      </c>
      <c r="Q164" s="12">
        <f t="shared" si="57"/>
        <v>0.65172755044963637</v>
      </c>
      <c r="R164" s="16">
        <f t="shared" si="72"/>
        <v>0.547451453701568</v>
      </c>
      <c r="S164" s="12">
        <f t="shared" si="73"/>
        <v>2.8614145402779865E-3</v>
      </c>
      <c r="T164" s="12">
        <f t="shared" si="58"/>
        <v>0.78839982545371312</v>
      </c>
      <c r="U164" s="12">
        <f t="shared" si="74"/>
        <v>1.4401273759033495</v>
      </c>
      <c r="V164" s="12"/>
      <c r="W164" s="16">
        <f t="shared" si="75"/>
        <v>0.61419494897527627</v>
      </c>
      <c r="X164" s="12">
        <f t="shared" si="77"/>
        <v>5.9914617579939712E-4</v>
      </c>
      <c r="Y164" s="12">
        <f t="shared" si="59"/>
        <v>0.90751472955983081</v>
      </c>
      <c r="Z164" s="16">
        <f t="shared" si="76"/>
        <v>0.38580505102472373</v>
      </c>
      <c r="AA164" s="12">
        <f t="shared" si="78"/>
        <v>2.0689481718683383E-3</v>
      </c>
      <c r="AB164" s="12">
        <f t="shared" si="60"/>
        <v>0.57005315189853956</v>
      </c>
      <c r="AC164" s="12">
        <f t="shared" si="61"/>
        <v>1.4775678814583704</v>
      </c>
      <c r="AD164" s="14" t="b">
        <f t="shared" si="62"/>
        <v>0</v>
      </c>
      <c r="AE164" s="19">
        <f t="shared" si="63"/>
        <v>2</v>
      </c>
      <c r="AF164" s="20" t="b">
        <f t="shared" si="64"/>
        <v>0</v>
      </c>
      <c r="AG164" s="11" t="b">
        <f t="shared" si="65"/>
        <v>0</v>
      </c>
      <c r="AH164" s="11" t="b">
        <f t="shared" si="66"/>
        <v>0</v>
      </c>
    </row>
    <row r="165" spans="2:34" ht="15.75" x14ac:dyDescent="0.25">
      <c r="B165" s="15">
        <v>41362</v>
      </c>
      <c r="C165" s="11">
        <v>1569.19</v>
      </c>
      <c r="D165" s="11">
        <v>275.92</v>
      </c>
      <c r="E165" s="11">
        <f t="shared" si="53"/>
        <v>114.83950761844821</v>
      </c>
      <c r="G165" s="16">
        <f t="shared" si="67"/>
        <v>1</v>
      </c>
      <c r="H165" s="12">
        <f t="shared" si="68"/>
        <v>7.1712347431980832E-4</v>
      </c>
      <c r="I165" s="17">
        <f t="shared" si="54"/>
        <v>1.1253029846679001</v>
      </c>
      <c r="J165" s="12"/>
      <c r="K165" s="16">
        <f t="shared" si="55"/>
        <v>1</v>
      </c>
      <c r="L165" s="12">
        <f t="shared" si="69"/>
        <v>7.1535363506949664E-3</v>
      </c>
      <c r="M165" s="12">
        <f t="shared" si="56"/>
        <v>1.9738037498837553</v>
      </c>
      <c r="N165" s="12"/>
      <c r="O165" s="16">
        <f t="shared" si="70"/>
        <v>0.46096830331626981</v>
      </c>
      <c r="P165" s="12">
        <f t="shared" si="71"/>
        <v>4.30274084591885E-4</v>
      </c>
      <c r="Q165" s="12">
        <f t="shared" si="57"/>
        <v>0.67518179080074003</v>
      </c>
      <c r="R165" s="16">
        <f t="shared" si="72"/>
        <v>0.53903169668373019</v>
      </c>
      <c r="S165" s="12">
        <f t="shared" si="73"/>
        <v>2.8614145402779865E-3</v>
      </c>
      <c r="T165" s="12">
        <f t="shared" si="58"/>
        <v>0.78952149995350207</v>
      </c>
      <c r="U165" s="12">
        <f t="shared" si="74"/>
        <v>1.4647032907542421</v>
      </c>
      <c r="V165" s="12"/>
      <c r="W165" s="16">
        <f t="shared" si="75"/>
        <v>0.62220404724363765</v>
      </c>
      <c r="X165" s="12">
        <f t="shared" si="77"/>
        <v>5.9914617579939712E-4</v>
      </c>
      <c r="Y165" s="12">
        <f t="shared" si="59"/>
        <v>0.94017418760265603</v>
      </c>
      <c r="Z165" s="16">
        <f t="shared" si="76"/>
        <v>0.37779595275636235</v>
      </c>
      <c r="AA165" s="12">
        <f t="shared" si="78"/>
        <v>2.0689481718683383E-3</v>
      </c>
      <c r="AB165" s="12">
        <f t="shared" si="60"/>
        <v>0.57086417958191193</v>
      </c>
      <c r="AC165" s="12">
        <f t="shared" si="61"/>
        <v>1.511038367184568</v>
      </c>
      <c r="AD165" s="14" t="b">
        <f t="shared" si="62"/>
        <v>1</v>
      </c>
      <c r="AE165" s="19">
        <f t="shared" si="63"/>
        <v>3</v>
      </c>
      <c r="AF165" s="20" t="b">
        <f t="shared" si="64"/>
        <v>1</v>
      </c>
      <c r="AG165" s="11" t="b">
        <f t="shared" si="65"/>
        <v>0</v>
      </c>
      <c r="AH165" s="11" t="b">
        <f t="shared" si="66"/>
        <v>0</v>
      </c>
    </row>
    <row r="166" spans="2:34" ht="15.75" x14ac:dyDescent="0.25">
      <c r="B166" s="15">
        <v>41394</v>
      </c>
      <c r="C166" s="11">
        <v>1597.57</v>
      </c>
      <c r="D166" s="11">
        <v>277.31400000000002</v>
      </c>
      <c r="E166" s="11">
        <f t="shared" si="53"/>
        <v>116.91646785029492</v>
      </c>
      <c r="G166" s="16">
        <f t="shared" si="67"/>
        <v>1</v>
      </c>
      <c r="H166" s="12">
        <f t="shared" si="68"/>
        <v>7.1712347431980832E-4</v>
      </c>
      <c r="I166" s="17">
        <f t="shared" si="54"/>
        <v>1.1456549488690961</v>
      </c>
      <c r="J166" s="12"/>
      <c r="K166" s="16">
        <f t="shared" si="55"/>
        <v>1</v>
      </c>
      <c r="L166" s="12">
        <f t="shared" si="69"/>
        <v>7.1535363506949664E-3</v>
      </c>
      <c r="M166" s="12">
        <f t="shared" si="56"/>
        <v>1.983775779556624</v>
      </c>
      <c r="N166" s="12"/>
      <c r="O166" s="16">
        <f t="shared" si="70"/>
        <v>0.46417141353782121</v>
      </c>
      <c r="P166" s="12">
        <f t="shared" si="71"/>
        <v>4.30274084591885E-4</v>
      </c>
      <c r="Q166" s="12">
        <f t="shared" si="57"/>
        <v>0.68739296932145766</v>
      </c>
      <c r="R166" s="16">
        <f t="shared" si="72"/>
        <v>0.5358285864621789</v>
      </c>
      <c r="S166" s="12">
        <f t="shared" si="73"/>
        <v>2.8614145402779865E-3</v>
      </c>
      <c r="T166" s="12">
        <f t="shared" si="58"/>
        <v>0.79351031182264964</v>
      </c>
      <c r="U166" s="12">
        <f t="shared" si="74"/>
        <v>1.4809032811441072</v>
      </c>
      <c r="V166" s="12"/>
      <c r="W166" s="16">
        <f t="shared" si="75"/>
        <v>0.60308830430408822</v>
      </c>
      <c r="X166" s="12">
        <f t="shared" si="77"/>
        <v>5.7776497448412277E-4</v>
      </c>
      <c r="Y166" s="12">
        <f t="shared" si="59"/>
        <v>0.92301999028659998</v>
      </c>
      <c r="Z166" s="16">
        <f t="shared" si="76"/>
        <v>0.39691169569591184</v>
      </c>
      <c r="AA166" s="12">
        <f t="shared" si="78"/>
        <v>2.1905456178378776E-3</v>
      </c>
      <c r="AB166" s="12">
        <f t="shared" si="60"/>
        <v>0.60746896746509327</v>
      </c>
      <c r="AC166" s="12">
        <f t="shared" si="61"/>
        <v>1.5304889577516931</v>
      </c>
      <c r="AD166" s="14" t="b">
        <f t="shared" si="62"/>
        <v>0</v>
      </c>
      <c r="AE166" s="19">
        <f t="shared" si="63"/>
        <v>4</v>
      </c>
      <c r="AF166" s="20" t="b">
        <f t="shared" si="64"/>
        <v>0</v>
      </c>
      <c r="AG166" s="11" t="b">
        <f t="shared" si="65"/>
        <v>1</v>
      </c>
      <c r="AH166" s="11" t="b">
        <f t="shared" si="66"/>
        <v>0</v>
      </c>
    </row>
    <row r="167" spans="2:34" ht="15.75" x14ac:dyDescent="0.25">
      <c r="B167" s="15">
        <v>41425</v>
      </c>
      <c r="C167" s="11">
        <v>1630.74</v>
      </c>
      <c r="D167" s="11">
        <v>274.18299999999999</v>
      </c>
      <c r="E167" s="11">
        <f t="shared" si="53"/>
        <v>119.34397915721374</v>
      </c>
      <c r="G167" s="16">
        <f t="shared" si="67"/>
        <v>1</v>
      </c>
      <c r="H167" s="12">
        <f t="shared" si="68"/>
        <v>7.1712347431980832E-4</v>
      </c>
      <c r="I167" s="17">
        <f t="shared" si="54"/>
        <v>1.1694419345122842</v>
      </c>
      <c r="J167" s="12"/>
      <c r="K167" s="16">
        <f t="shared" si="55"/>
        <v>1</v>
      </c>
      <c r="L167" s="12">
        <f t="shared" si="69"/>
        <v>7.1535363506949664E-3</v>
      </c>
      <c r="M167" s="12">
        <f t="shared" si="56"/>
        <v>1.9613780572425978</v>
      </c>
      <c r="N167" s="12"/>
      <c r="O167" s="16">
        <f t="shared" si="70"/>
        <v>0.47211507587184198</v>
      </c>
      <c r="P167" s="12">
        <f t="shared" si="71"/>
        <v>4.30274084591885E-4</v>
      </c>
      <c r="Q167" s="12">
        <f t="shared" si="57"/>
        <v>0.70166516070737051</v>
      </c>
      <c r="R167" s="16">
        <f t="shared" si="72"/>
        <v>0.52788492412815791</v>
      </c>
      <c r="S167" s="12">
        <f t="shared" si="73"/>
        <v>2.8614145402779865E-3</v>
      </c>
      <c r="T167" s="12">
        <f t="shared" si="58"/>
        <v>0.78455122289703916</v>
      </c>
      <c r="U167" s="12">
        <f t="shared" si="74"/>
        <v>1.4862163836044098</v>
      </c>
      <c r="V167" s="12"/>
      <c r="W167" s="16">
        <f t="shared" si="75"/>
        <v>0.61069977683481824</v>
      </c>
      <c r="X167" s="12">
        <f t="shared" si="77"/>
        <v>5.7776497448412277E-4</v>
      </c>
      <c r="Y167" s="12">
        <f t="shared" si="59"/>
        <v>0.94218445449023835</v>
      </c>
      <c r="Z167" s="16">
        <f t="shared" si="76"/>
        <v>0.38930022316518181</v>
      </c>
      <c r="AA167" s="12">
        <f t="shared" si="78"/>
        <v>2.1905456178378776E-3</v>
      </c>
      <c r="AB167" s="12">
        <f t="shared" si="60"/>
        <v>0.60061036913564281</v>
      </c>
      <c r="AC167" s="12">
        <f t="shared" si="61"/>
        <v>1.5427948236258811</v>
      </c>
      <c r="AD167" s="14" t="b">
        <f t="shared" si="62"/>
        <v>0</v>
      </c>
      <c r="AE167" s="19">
        <f t="shared" si="63"/>
        <v>5</v>
      </c>
      <c r="AF167" s="20" t="b">
        <f t="shared" si="64"/>
        <v>0</v>
      </c>
      <c r="AG167" s="11" t="b">
        <f t="shared" si="65"/>
        <v>0</v>
      </c>
      <c r="AH167" s="11" t="b">
        <f t="shared" si="66"/>
        <v>0</v>
      </c>
    </row>
    <row r="168" spans="2:34" ht="15.75" x14ac:dyDescent="0.25">
      <c r="B168" s="15">
        <v>41453</v>
      </c>
      <c r="C168" s="11">
        <v>1606.28</v>
      </c>
      <c r="D168" s="11">
        <v>271.21800000000002</v>
      </c>
      <c r="E168" s="11">
        <f t="shared" si="53"/>
        <v>117.5538999721901</v>
      </c>
      <c r="G168" s="16">
        <f t="shared" si="67"/>
        <v>1</v>
      </c>
      <c r="H168" s="12">
        <f t="shared" si="68"/>
        <v>7.1712347431980832E-4</v>
      </c>
      <c r="I168" s="17">
        <f t="shared" si="54"/>
        <v>1.1519010943304218</v>
      </c>
      <c r="J168" s="12"/>
      <c r="K168" s="16">
        <f t="shared" si="55"/>
        <v>1</v>
      </c>
      <c r="L168" s="12">
        <f t="shared" si="69"/>
        <v>7.1535363506949664E-3</v>
      </c>
      <c r="M168" s="12">
        <f t="shared" si="56"/>
        <v>1.9401678219627876</v>
      </c>
      <c r="N168" s="12"/>
      <c r="O168" s="16">
        <f t="shared" si="70"/>
        <v>0.4710584713927648</v>
      </c>
      <c r="P168" s="12">
        <f t="shared" si="71"/>
        <v>4.30274084591885E-4</v>
      </c>
      <c r="Q168" s="12">
        <f t="shared" si="57"/>
        <v>0.69114065659825308</v>
      </c>
      <c r="R168" s="16">
        <f t="shared" si="72"/>
        <v>0.5289415286072352</v>
      </c>
      <c r="S168" s="12">
        <f t="shared" si="73"/>
        <v>2.8614145402779865E-3</v>
      </c>
      <c r="T168" s="12">
        <f t="shared" si="58"/>
        <v>0.77606712878511497</v>
      </c>
      <c r="U168" s="12">
        <f t="shared" si="74"/>
        <v>1.467207785383368</v>
      </c>
      <c r="V168" s="12"/>
      <c r="W168" s="16">
        <f t="shared" si="75"/>
        <v>0.60969123718769813</v>
      </c>
      <c r="X168" s="12">
        <f t="shared" si="77"/>
        <v>5.7776497448412277E-4</v>
      </c>
      <c r="Y168" s="12">
        <f t="shared" si="59"/>
        <v>0.92805232321435671</v>
      </c>
      <c r="Z168" s="16">
        <f t="shared" si="76"/>
        <v>0.39030876281230187</v>
      </c>
      <c r="AA168" s="12">
        <f t="shared" si="78"/>
        <v>2.1905456178378776E-3</v>
      </c>
      <c r="AB168" s="12">
        <f t="shared" si="60"/>
        <v>0.59411540137875352</v>
      </c>
      <c r="AC168" s="12">
        <f t="shared" si="61"/>
        <v>1.5221677245931102</v>
      </c>
      <c r="AD168" s="14" t="b">
        <f t="shared" si="62"/>
        <v>1</v>
      </c>
      <c r="AE168" s="19">
        <f t="shared" si="63"/>
        <v>6</v>
      </c>
      <c r="AF168" s="20" t="b">
        <f t="shared" si="64"/>
        <v>1</v>
      </c>
      <c r="AG168" s="11" t="b">
        <f t="shared" si="65"/>
        <v>0</v>
      </c>
      <c r="AH168" s="11" t="b">
        <f t="shared" si="66"/>
        <v>1</v>
      </c>
    </row>
    <row r="169" spans="2:34" ht="15.75" x14ac:dyDescent="0.25">
      <c r="B169" s="15">
        <v>41486</v>
      </c>
      <c r="C169" s="11">
        <v>1685.73</v>
      </c>
      <c r="D169" s="11">
        <v>271.69299999999998</v>
      </c>
      <c r="E169" s="11">
        <f t="shared" si="53"/>
        <v>123.36836404619369</v>
      </c>
      <c r="G169" s="16">
        <f t="shared" si="67"/>
        <v>1</v>
      </c>
      <c r="H169" s="12">
        <f t="shared" si="68"/>
        <v>7.1712347431980832E-4</v>
      </c>
      <c r="I169" s="17">
        <f t="shared" si="54"/>
        <v>1.2088765543651305</v>
      </c>
      <c r="J169" s="12"/>
      <c r="K169" s="16">
        <f t="shared" si="55"/>
        <v>1</v>
      </c>
      <c r="L169" s="12">
        <f t="shared" si="69"/>
        <v>7.1535363506949664E-3</v>
      </c>
      <c r="M169" s="12">
        <f t="shared" si="56"/>
        <v>1.9435657517293674</v>
      </c>
      <c r="N169" s="12"/>
      <c r="O169" s="16">
        <f t="shared" si="70"/>
        <v>0.48266501725374833</v>
      </c>
      <c r="P169" s="12">
        <f t="shared" si="71"/>
        <v>4.30274084591885E-4</v>
      </c>
      <c r="Q169" s="12">
        <f t="shared" si="57"/>
        <v>0.7253259326190783</v>
      </c>
      <c r="R169" s="16">
        <f t="shared" si="72"/>
        <v>0.51733498274625167</v>
      </c>
      <c r="S169" s="12">
        <f t="shared" si="73"/>
        <v>2.8614145402779865E-3</v>
      </c>
      <c r="T169" s="12">
        <f t="shared" si="58"/>
        <v>0.7774263006917469</v>
      </c>
      <c r="U169" s="12">
        <f t="shared" si="74"/>
        <v>1.5027522333108252</v>
      </c>
      <c r="V169" s="12"/>
      <c r="W169" s="16">
        <f t="shared" si="75"/>
        <v>0.61111299223770776</v>
      </c>
      <c r="X169" s="12">
        <f t="shared" si="77"/>
        <v>5.6858121545176816E-4</v>
      </c>
      <c r="Y169" s="12">
        <f t="shared" si="59"/>
        <v>0.95847441232350916</v>
      </c>
      <c r="Z169" s="16">
        <f t="shared" si="76"/>
        <v>0.38888700776229224</v>
      </c>
      <c r="AA169" s="12">
        <f t="shared" si="78"/>
        <v>2.244936139331623E-3</v>
      </c>
      <c r="AB169" s="12">
        <f t="shared" si="60"/>
        <v>0.60993343450342663</v>
      </c>
      <c r="AC169" s="12">
        <f t="shared" si="61"/>
        <v>1.5684078468269358</v>
      </c>
      <c r="AD169" s="14" t="b">
        <f t="shared" si="62"/>
        <v>0</v>
      </c>
      <c r="AE169" s="19">
        <f t="shared" si="63"/>
        <v>7</v>
      </c>
      <c r="AF169" s="20" t="b">
        <f t="shared" si="64"/>
        <v>0</v>
      </c>
      <c r="AG169" s="11" t="b">
        <f t="shared" si="65"/>
        <v>0</v>
      </c>
      <c r="AH169" s="11" t="b">
        <f t="shared" si="66"/>
        <v>0</v>
      </c>
    </row>
    <row r="170" spans="2:34" ht="15.75" x14ac:dyDescent="0.25">
      <c r="B170" s="15">
        <v>41516</v>
      </c>
      <c r="C170" s="11">
        <v>1632.97</v>
      </c>
      <c r="D170" s="11">
        <v>269.87599999999998</v>
      </c>
      <c r="E170" s="11">
        <f t="shared" si="53"/>
        <v>119.50717934456463</v>
      </c>
      <c r="G170" s="16">
        <f t="shared" si="67"/>
        <v>1</v>
      </c>
      <c r="H170" s="12">
        <f t="shared" si="68"/>
        <v>7.1712347431980832E-4</v>
      </c>
      <c r="I170" s="17">
        <f t="shared" si="54"/>
        <v>1.1710411198600175</v>
      </c>
      <c r="J170" s="12"/>
      <c r="K170" s="16">
        <f t="shared" si="55"/>
        <v>1</v>
      </c>
      <c r="L170" s="12">
        <f t="shared" si="69"/>
        <v>7.1535363506949664E-3</v>
      </c>
      <c r="M170" s="12">
        <f t="shared" si="56"/>
        <v>1.9305677761801545</v>
      </c>
      <c r="N170" s="12"/>
      <c r="O170" s="16">
        <f t="shared" si="70"/>
        <v>0.47640358190998977</v>
      </c>
      <c r="P170" s="12">
        <f t="shared" si="71"/>
        <v>4.30274084591885E-4</v>
      </c>
      <c r="Q170" s="12">
        <f t="shared" si="57"/>
        <v>0.70262467191601041</v>
      </c>
      <c r="R170" s="16">
        <f t="shared" si="72"/>
        <v>0.52359641809001023</v>
      </c>
      <c r="S170" s="12">
        <f t="shared" si="73"/>
        <v>2.8614145402779865E-3</v>
      </c>
      <c r="T170" s="12">
        <f t="shared" si="58"/>
        <v>0.77222711047206183</v>
      </c>
      <c r="U170" s="12">
        <f t="shared" si="74"/>
        <v>1.4748517823880722</v>
      </c>
      <c r="V170" s="12"/>
      <c r="W170" s="16">
        <f t="shared" si="75"/>
        <v>0.60513435395907444</v>
      </c>
      <c r="X170" s="12">
        <f t="shared" si="77"/>
        <v>5.6858121545176816E-4</v>
      </c>
      <c r="Y170" s="12">
        <f t="shared" si="59"/>
        <v>0.92847606739627386</v>
      </c>
      <c r="Z170" s="16">
        <f t="shared" si="76"/>
        <v>0.3948656460409255</v>
      </c>
      <c r="AA170" s="12">
        <f t="shared" si="78"/>
        <v>2.244936139331623E-3</v>
      </c>
      <c r="AB170" s="12">
        <f t="shared" si="60"/>
        <v>0.60585438553826099</v>
      </c>
      <c r="AC170" s="12">
        <f t="shared" si="61"/>
        <v>1.534330452934535</v>
      </c>
      <c r="AD170" s="14" t="b">
        <f t="shared" si="62"/>
        <v>0</v>
      </c>
      <c r="AE170" s="19">
        <f t="shared" si="63"/>
        <v>8</v>
      </c>
      <c r="AF170" s="20" t="b">
        <f t="shared" si="64"/>
        <v>0</v>
      </c>
      <c r="AG170" s="11" t="b">
        <f t="shared" si="65"/>
        <v>1</v>
      </c>
      <c r="AH170" s="11" t="b">
        <f t="shared" si="66"/>
        <v>0</v>
      </c>
    </row>
    <row r="171" spans="2:34" ht="15.75" x14ac:dyDescent="0.25">
      <c r="B171" s="15">
        <v>41547</v>
      </c>
      <c r="C171" s="11">
        <v>1681.55</v>
      </c>
      <c r="D171" s="11">
        <v>272.60700000000003</v>
      </c>
      <c r="E171" s="11">
        <f t="shared" si="53"/>
        <v>123.06245517483643</v>
      </c>
      <c r="G171" s="16">
        <f t="shared" si="67"/>
        <v>1</v>
      </c>
      <c r="H171" s="12">
        <f t="shared" si="68"/>
        <v>7.1712347431980832E-4</v>
      </c>
      <c r="I171" s="17">
        <f t="shared" si="54"/>
        <v>1.2058789782424737</v>
      </c>
      <c r="J171" s="12"/>
      <c r="K171" s="16">
        <f t="shared" si="55"/>
        <v>1</v>
      </c>
      <c r="L171" s="12">
        <f t="shared" si="69"/>
        <v>7.1535363506949664E-3</v>
      </c>
      <c r="M171" s="12">
        <f t="shared" si="56"/>
        <v>1.950104083953903</v>
      </c>
      <c r="N171" s="12"/>
      <c r="O171" s="16">
        <f t="shared" si="70"/>
        <v>0.48120663372797245</v>
      </c>
      <c r="P171" s="12">
        <f t="shared" si="71"/>
        <v>4.30274084591885E-4</v>
      </c>
      <c r="Q171" s="12">
        <f t="shared" si="57"/>
        <v>0.72352738694548424</v>
      </c>
      <c r="R171" s="16">
        <f t="shared" si="72"/>
        <v>0.51879336627202755</v>
      </c>
      <c r="S171" s="12">
        <f t="shared" si="73"/>
        <v>2.8614145402779865E-3</v>
      </c>
      <c r="T171" s="12">
        <f t="shared" si="58"/>
        <v>0.78004163358156109</v>
      </c>
      <c r="U171" s="12">
        <f t="shared" si="74"/>
        <v>1.5035690205270453</v>
      </c>
      <c r="V171" s="12"/>
      <c r="W171" s="16">
        <f t="shared" si="75"/>
        <v>0.60972391957571614</v>
      </c>
      <c r="X171" s="12">
        <f t="shared" si="77"/>
        <v>5.6858121545176816E-4</v>
      </c>
      <c r="Y171" s="12">
        <f t="shared" si="59"/>
        <v>0.95609774284292071</v>
      </c>
      <c r="Z171" s="16">
        <f t="shared" si="76"/>
        <v>0.39027608042428391</v>
      </c>
      <c r="AA171" s="12">
        <f t="shared" si="78"/>
        <v>2.244936139331623E-3</v>
      </c>
      <c r="AB171" s="12">
        <f t="shared" si="60"/>
        <v>0.61198530613477575</v>
      </c>
      <c r="AC171" s="12">
        <f t="shared" si="61"/>
        <v>1.5680830489776965</v>
      </c>
      <c r="AD171" s="14" t="b">
        <f t="shared" si="62"/>
        <v>1</v>
      </c>
      <c r="AE171" s="19">
        <f t="shared" si="63"/>
        <v>9</v>
      </c>
      <c r="AF171" s="20" t="b">
        <f t="shared" si="64"/>
        <v>1</v>
      </c>
      <c r="AG171" s="11" t="b">
        <f t="shared" si="65"/>
        <v>0</v>
      </c>
      <c r="AH171" s="11" t="b">
        <f t="shared" si="66"/>
        <v>0</v>
      </c>
    </row>
    <row r="172" spans="2:34" ht="15.75" x14ac:dyDescent="0.25">
      <c r="B172" s="15">
        <v>41578</v>
      </c>
      <c r="C172" s="11">
        <v>1756.54</v>
      </c>
      <c r="D172" s="11">
        <v>273.56099999999998</v>
      </c>
      <c r="E172" s="11">
        <f t="shared" si="53"/>
        <v>128.55051887413825</v>
      </c>
      <c r="G172" s="16">
        <f t="shared" si="67"/>
        <v>1</v>
      </c>
      <c r="H172" s="12">
        <f t="shared" si="68"/>
        <v>7.1712347431980832E-4</v>
      </c>
      <c r="I172" s="17">
        <f t="shared" si="54"/>
        <v>1.2596560675817161</v>
      </c>
      <c r="J172" s="12"/>
      <c r="K172" s="16">
        <f t="shared" si="55"/>
        <v>1</v>
      </c>
      <c r="L172" s="12">
        <f t="shared" si="69"/>
        <v>7.1535363506949664E-3</v>
      </c>
      <c r="M172" s="12">
        <f t="shared" si="56"/>
        <v>1.9569285576324655</v>
      </c>
      <c r="N172" s="12"/>
      <c r="O172" s="16">
        <f t="shared" si="70"/>
        <v>0.49123281064214552</v>
      </c>
      <c r="P172" s="12">
        <f t="shared" si="71"/>
        <v>4.30274084591885E-4</v>
      </c>
      <c r="Q172" s="12">
        <f t="shared" si="57"/>
        <v>0.75579364054902964</v>
      </c>
      <c r="R172" s="16">
        <f t="shared" si="72"/>
        <v>0.50876718935785448</v>
      </c>
      <c r="S172" s="12">
        <f t="shared" si="73"/>
        <v>2.8614145402779865E-3</v>
      </c>
      <c r="T172" s="12">
        <f t="shared" si="58"/>
        <v>0.78277142305298619</v>
      </c>
      <c r="U172" s="12">
        <f t="shared" si="74"/>
        <v>1.5385650636020158</v>
      </c>
      <c r="V172" s="12"/>
      <c r="W172" s="16">
        <f t="shared" si="75"/>
        <v>0.60959297982178651</v>
      </c>
      <c r="X172" s="12">
        <f t="shared" si="77"/>
        <v>5.5951344258964525E-4</v>
      </c>
      <c r="Y172" s="12">
        <f t="shared" si="59"/>
        <v>0.98280774244641544</v>
      </c>
      <c r="Z172" s="16">
        <f t="shared" si="76"/>
        <v>0.3904070201782136</v>
      </c>
      <c r="AA172" s="12">
        <f t="shared" si="78"/>
        <v>2.300869822092164E-3</v>
      </c>
      <c r="AB172" s="12">
        <f t="shared" si="60"/>
        <v>0.62942824940135444</v>
      </c>
      <c r="AC172" s="12">
        <f t="shared" si="61"/>
        <v>1.6122359918477698</v>
      </c>
      <c r="AD172" s="14" t="b">
        <f t="shared" si="62"/>
        <v>0</v>
      </c>
      <c r="AE172" s="19">
        <f t="shared" si="63"/>
        <v>10</v>
      </c>
      <c r="AF172" s="20" t="b">
        <f t="shared" si="64"/>
        <v>0</v>
      </c>
      <c r="AG172" s="11" t="b">
        <f t="shared" si="65"/>
        <v>0</v>
      </c>
      <c r="AH172" s="11" t="b">
        <f t="shared" si="66"/>
        <v>0</v>
      </c>
    </row>
    <row r="173" spans="2:34" ht="15.75" x14ac:dyDescent="0.25">
      <c r="B173" s="15">
        <v>41607</v>
      </c>
      <c r="C173" s="11">
        <v>1805.81</v>
      </c>
      <c r="D173" s="11">
        <v>273.41000000000003</v>
      </c>
      <c r="E173" s="11">
        <f t="shared" si="53"/>
        <v>132.15629162336614</v>
      </c>
      <c r="G173" s="16">
        <f t="shared" si="67"/>
        <v>1</v>
      </c>
      <c r="H173" s="12">
        <f t="shared" si="68"/>
        <v>7.1712347431980832E-4</v>
      </c>
      <c r="I173" s="17">
        <f t="shared" si="54"/>
        <v>1.2949887411614531</v>
      </c>
      <c r="J173" s="12"/>
      <c r="K173" s="16">
        <f t="shared" si="55"/>
        <v>1</v>
      </c>
      <c r="L173" s="12">
        <f t="shared" si="69"/>
        <v>7.1535363506949664E-3</v>
      </c>
      <c r="M173" s="12">
        <f t="shared" si="56"/>
        <v>1.9558483736435108</v>
      </c>
      <c r="N173" s="12"/>
      <c r="O173" s="16">
        <f t="shared" si="70"/>
        <v>0.49828577149590331</v>
      </c>
      <c r="P173" s="12">
        <f t="shared" si="71"/>
        <v>4.30274084591885E-4</v>
      </c>
      <c r="Q173" s="12">
        <f t="shared" si="57"/>
        <v>0.77699324469687181</v>
      </c>
      <c r="R173" s="16">
        <f t="shared" si="72"/>
        <v>0.50171422850409664</v>
      </c>
      <c r="S173" s="12">
        <f t="shared" si="73"/>
        <v>2.8614145402779865E-3</v>
      </c>
      <c r="T173" s="12">
        <f t="shared" si="58"/>
        <v>0.78233934945740435</v>
      </c>
      <c r="U173" s="12">
        <f t="shared" si="74"/>
        <v>1.5593325941542762</v>
      </c>
      <c r="V173" s="12"/>
      <c r="W173" s="16">
        <f t="shared" si="75"/>
        <v>0.6162868052121615</v>
      </c>
      <c r="X173" s="12">
        <f t="shared" si="77"/>
        <v>5.5951344258964525E-4</v>
      </c>
      <c r="Y173" s="12">
        <f t="shared" si="59"/>
        <v>1.0103749697628073</v>
      </c>
      <c r="Z173" s="16">
        <f t="shared" si="76"/>
        <v>0.38371319478783855</v>
      </c>
      <c r="AA173" s="12">
        <f t="shared" si="78"/>
        <v>2.300869822092164E-3</v>
      </c>
      <c r="AB173" s="12">
        <f t="shared" si="60"/>
        <v>0.62908081805821858</v>
      </c>
      <c r="AC173" s="12">
        <f t="shared" si="61"/>
        <v>1.6394557878210259</v>
      </c>
      <c r="AD173" s="14" t="b">
        <f t="shared" si="62"/>
        <v>0</v>
      </c>
      <c r="AE173" s="19">
        <f t="shared" si="63"/>
        <v>11</v>
      </c>
      <c r="AF173" s="20" t="b">
        <f t="shared" si="64"/>
        <v>0</v>
      </c>
      <c r="AG173" s="11" t="b">
        <f t="shared" si="65"/>
        <v>0</v>
      </c>
      <c r="AH173" s="11" t="b">
        <f t="shared" si="66"/>
        <v>0</v>
      </c>
    </row>
    <row r="174" spans="2:34" ht="15.75" x14ac:dyDescent="0.25">
      <c r="B174" s="15">
        <v>41639</v>
      </c>
      <c r="C174" s="11">
        <v>1848.36</v>
      </c>
      <c r="D174" s="11">
        <v>270.92599999999999</v>
      </c>
      <c r="E174" s="11">
        <f t="shared" si="53"/>
        <v>135.27026829232591</v>
      </c>
      <c r="G174" s="16">
        <f t="shared" si="67"/>
        <v>1</v>
      </c>
      <c r="H174" s="12">
        <f t="shared" si="68"/>
        <v>7.1712347431980832E-4</v>
      </c>
      <c r="I174" s="17">
        <f t="shared" si="54"/>
        <v>1.3255023449937609</v>
      </c>
      <c r="J174" s="12"/>
      <c r="K174" s="16">
        <f t="shared" si="55"/>
        <v>1</v>
      </c>
      <c r="L174" s="12">
        <f t="shared" si="69"/>
        <v>7.1535363506949664E-3</v>
      </c>
      <c r="M174" s="12">
        <f t="shared" si="56"/>
        <v>1.9380789893483843</v>
      </c>
      <c r="N174" s="12"/>
      <c r="O174" s="16">
        <f t="shared" si="70"/>
        <v>0.50638949045386006</v>
      </c>
      <c r="P174" s="12">
        <f t="shared" si="71"/>
        <v>4.30274084591885E-4</v>
      </c>
      <c r="Q174" s="12">
        <f t="shared" si="57"/>
        <v>0.79530140699625651</v>
      </c>
      <c r="R174" s="16">
        <f t="shared" si="72"/>
        <v>0.49361050954613994</v>
      </c>
      <c r="S174" s="12">
        <f t="shared" si="73"/>
        <v>2.8614145402779865E-3</v>
      </c>
      <c r="T174" s="12">
        <f t="shared" si="58"/>
        <v>0.77523159573935374</v>
      </c>
      <c r="U174" s="12">
        <f t="shared" si="74"/>
        <v>1.5705330027356101</v>
      </c>
      <c r="V174" s="12"/>
      <c r="W174" s="16">
        <f t="shared" si="75"/>
        <v>0.62392307121406487</v>
      </c>
      <c r="X174" s="12">
        <f t="shared" si="77"/>
        <v>5.5951344258964525E-4</v>
      </c>
      <c r="Y174" s="12">
        <f t="shared" si="59"/>
        <v>1.0341822667449967</v>
      </c>
      <c r="Z174" s="16">
        <f t="shared" si="76"/>
        <v>0.37607692878593518</v>
      </c>
      <c r="AA174" s="12">
        <f t="shared" si="78"/>
        <v>2.300869822092164E-3</v>
      </c>
      <c r="AB174" s="12">
        <f t="shared" si="60"/>
        <v>0.6233654574201416</v>
      </c>
      <c r="AC174" s="12">
        <f t="shared" si="61"/>
        <v>1.6575477241651382</v>
      </c>
      <c r="AD174" s="14" t="b">
        <f t="shared" si="62"/>
        <v>1</v>
      </c>
      <c r="AE174" s="19">
        <f t="shared" si="63"/>
        <v>12</v>
      </c>
      <c r="AF174" s="20" t="b">
        <f t="shared" si="64"/>
        <v>1</v>
      </c>
      <c r="AG174" s="11" t="b">
        <f t="shared" si="65"/>
        <v>1</v>
      </c>
      <c r="AH174" s="11" t="b">
        <f t="shared" si="66"/>
        <v>1</v>
      </c>
    </row>
    <row r="175" spans="2:34" ht="15.75" x14ac:dyDescent="0.25">
      <c r="B175" s="15">
        <v>41670</v>
      </c>
      <c r="C175" s="11">
        <v>1782.59</v>
      </c>
      <c r="D175" s="11">
        <v>273.85000000000002</v>
      </c>
      <c r="E175" s="11">
        <f t="shared" si="53"/>
        <v>130.45696052458246</v>
      </c>
      <c r="G175" s="16">
        <f t="shared" si="67"/>
        <v>1</v>
      </c>
      <c r="H175" s="12">
        <f t="shared" si="68"/>
        <v>7.1712347431980832E-4</v>
      </c>
      <c r="I175" s="17">
        <f t="shared" si="54"/>
        <v>1.278337134087747</v>
      </c>
      <c r="J175" s="12"/>
      <c r="K175" s="16">
        <f t="shared" si="55"/>
        <v>1</v>
      </c>
      <c r="L175" s="12">
        <f t="shared" si="69"/>
        <v>7.1535363506949664E-3</v>
      </c>
      <c r="M175" s="12">
        <f t="shared" si="56"/>
        <v>1.9589959296378168</v>
      </c>
      <c r="N175" s="12"/>
      <c r="O175" s="16">
        <f t="shared" si="70"/>
        <v>0.4946484959303421</v>
      </c>
      <c r="P175" s="12">
        <f t="shared" si="71"/>
        <v>4.30274084591885E-4</v>
      </c>
      <c r="Q175" s="12">
        <f t="shared" si="57"/>
        <v>0.76700228045264829</v>
      </c>
      <c r="R175" s="16">
        <f t="shared" si="72"/>
        <v>0.50535150406965779</v>
      </c>
      <c r="S175" s="12">
        <f t="shared" si="73"/>
        <v>2.8614145402779865E-3</v>
      </c>
      <c r="T175" s="12">
        <f t="shared" si="58"/>
        <v>0.78359837185512671</v>
      </c>
      <c r="U175" s="12">
        <f t="shared" si="74"/>
        <v>1.5506006523077751</v>
      </c>
      <c r="V175" s="12"/>
      <c r="W175" s="16">
        <f t="shared" si="75"/>
        <v>0.58867701670796457</v>
      </c>
      <c r="X175" s="12">
        <f t="shared" si="77"/>
        <v>5.3806002861946968E-4</v>
      </c>
      <c r="Y175" s="12">
        <f t="shared" si="59"/>
        <v>0.95914042641678043</v>
      </c>
      <c r="Z175" s="16">
        <f t="shared" si="76"/>
        <v>0.41132298329203543</v>
      </c>
      <c r="AA175" s="12">
        <f t="shared" si="78"/>
        <v>2.4472331546845092E-3</v>
      </c>
      <c r="AB175" s="12">
        <f t="shared" si="60"/>
        <v>0.67017479941035285</v>
      </c>
      <c r="AC175" s="12">
        <f t="shared" si="61"/>
        <v>1.6293152258271333</v>
      </c>
      <c r="AD175" s="14" t="b">
        <f t="shared" si="62"/>
        <v>0</v>
      </c>
      <c r="AE175" s="19">
        <f t="shared" si="63"/>
        <v>1</v>
      </c>
      <c r="AF175" s="20" t="b">
        <f t="shared" si="64"/>
        <v>0</v>
      </c>
      <c r="AG175" s="11" t="b">
        <f t="shared" si="65"/>
        <v>0</v>
      </c>
      <c r="AH175" s="11" t="b">
        <f t="shared" si="66"/>
        <v>0</v>
      </c>
    </row>
    <row r="176" spans="2:34" ht="15.75" x14ac:dyDescent="0.25">
      <c r="B176" s="15">
        <v>41698</v>
      </c>
      <c r="C176" s="11">
        <v>1859.45</v>
      </c>
      <c r="D176" s="11">
        <v>274.346</v>
      </c>
      <c r="E176" s="11">
        <f t="shared" si="53"/>
        <v>136.08187819264941</v>
      </c>
      <c r="G176" s="16">
        <f t="shared" si="67"/>
        <v>1</v>
      </c>
      <c r="H176" s="12">
        <f t="shared" si="68"/>
        <v>7.1712347431980832E-4</v>
      </c>
      <c r="I176" s="17">
        <f t="shared" si="54"/>
        <v>1.3334552443239676</v>
      </c>
      <c r="J176" s="12"/>
      <c r="K176" s="16">
        <f t="shared" si="55"/>
        <v>1</v>
      </c>
      <c r="L176" s="12">
        <f t="shared" si="69"/>
        <v>7.1535363506949664E-3</v>
      </c>
      <c r="M176" s="12">
        <f t="shared" si="56"/>
        <v>1.9625440836677612</v>
      </c>
      <c r="N176" s="12"/>
      <c r="O176" s="16">
        <f t="shared" si="70"/>
        <v>0.50474910122393501</v>
      </c>
      <c r="P176" s="12">
        <f t="shared" si="71"/>
        <v>4.30274084591885E-4</v>
      </c>
      <c r="Q176" s="12">
        <f t="shared" si="57"/>
        <v>0.80007314659438056</v>
      </c>
      <c r="R176" s="16">
        <f t="shared" si="72"/>
        <v>0.49525089877606504</v>
      </c>
      <c r="S176" s="12">
        <f t="shared" si="73"/>
        <v>2.8614145402779865E-3</v>
      </c>
      <c r="T176" s="12">
        <f t="shared" si="58"/>
        <v>0.78501763346710451</v>
      </c>
      <c r="U176" s="12">
        <f t="shared" si="74"/>
        <v>1.5850907800614851</v>
      </c>
      <c r="V176" s="12"/>
      <c r="W176" s="16">
        <f t="shared" si="75"/>
        <v>0.59842400094793835</v>
      </c>
      <c r="X176" s="12">
        <f t="shared" si="77"/>
        <v>5.3806002861946968E-4</v>
      </c>
      <c r="Y176" s="12">
        <f t="shared" si="59"/>
        <v>1.0004957202164728</v>
      </c>
      <c r="Z176" s="16">
        <f t="shared" si="76"/>
        <v>0.40157599905206165</v>
      </c>
      <c r="AA176" s="12">
        <f t="shared" si="78"/>
        <v>2.4472331546845092E-3</v>
      </c>
      <c r="AB176" s="12">
        <f t="shared" si="60"/>
        <v>0.6713886270550764</v>
      </c>
      <c r="AC176" s="12">
        <f t="shared" si="61"/>
        <v>1.6718843472715492</v>
      </c>
      <c r="AD176" s="14" t="b">
        <f t="shared" si="62"/>
        <v>0</v>
      </c>
      <c r="AE176" s="19">
        <f t="shared" si="63"/>
        <v>2</v>
      </c>
      <c r="AF176" s="20" t="b">
        <f t="shared" si="64"/>
        <v>0</v>
      </c>
      <c r="AG176" s="11" t="b">
        <f t="shared" si="65"/>
        <v>0</v>
      </c>
      <c r="AH176" s="11" t="b">
        <f t="shared" si="66"/>
        <v>0</v>
      </c>
    </row>
    <row r="177" spans="2:34" ht="15.75" x14ac:dyDescent="0.25">
      <c r="B177" s="15">
        <v>41729</v>
      </c>
      <c r="C177" s="11">
        <v>1872.34</v>
      </c>
      <c r="D177" s="11">
        <v>273.12299999999999</v>
      </c>
      <c r="E177" s="11">
        <f t="shared" si="53"/>
        <v>137.02521918590182</v>
      </c>
      <c r="G177" s="16">
        <f t="shared" si="67"/>
        <v>1</v>
      </c>
      <c r="H177" s="12">
        <f t="shared" si="68"/>
        <v>7.1712347431980832E-4</v>
      </c>
      <c r="I177" s="17">
        <f t="shared" si="54"/>
        <v>1.3426989659079498</v>
      </c>
      <c r="J177" s="12"/>
      <c r="K177" s="16">
        <f t="shared" si="55"/>
        <v>1</v>
      </c>
      <c r="L177" s="12">
        <f t="shared" si="69"/>
        <v>7.1535363506949664E-3</v>
      </c>
      <c r="M177" s="12">
        <f t="shared" si="56"/>
        <v>1.9537953087108613</v>
      </c>
      <c r="N177" s="12"/>
      <c r="O177" s="16">
        <f t="shared" si="70"/>
        <v>0.50759268053789519</v>
      </c>
      <c r="P177" s="12">
        <f t="shared" si="71"/>
        <v>4.30274084591885E-4</v>
      </c>
      <c r="Q177" s="12">
        <f t="shared" si="57"/>
        <v>0.80561937954476992</v>
      </c>
      <c r="R177" s="16">
        <f t="shared" si="72"/>
        <v>0.49240731946210481</v>
      </c>
      <c r="S177" s="12">
        <f t="shared" si="73"/>
        <v>2.8614145402779865E-3</v>
      </c>
      <c r="T177" s="12">
        <f t="shared" si="58"/>
        <v>0.78151812348434446</v>
      </c>
      <c r="U177" s="12">
        <f t="shared" si="74"/>
        <v>1.5871375030291144</v>
      </c>
      <c r="V177" s="12"/>
      <c r="W177" s="16">
        <f t="shared" si="75"/>
        <v>0.60115473081589299</v>
      </c>
      <c r="X177" s="12">
        <f t="shared" si="77"/>
        <v>5.3806002861946968E-4</v>
      </c>
      <c r="Y177" s="12">
        <f t="shared" si="59"/>
        <v>1.0074313139853779</v>
      </c>
      <c r="Z177" s="16">
        <f t="shared" si="76"/>
        <v>0.39884526918410695</v>
      </c>
      <c r="AA177" s="12">
        <f t="shared" si="78"/>
        <v>2.4472331546845092E-3</v>
      </c>
      <c r="AB177" s="12">
        <f t="shared" si="60"/>
        <v>0.66839566090689717</v>
      </c>
      <c r="AC177" s="12">
        <f t="shared" si="61"/>
        <v>1.6758269748922752</v>
      </c>
      <c r="AD177" s="14" t="b">
        <f t="shared" si="62"/>
        <v>1</v>
      </c>
      <c r="AE177" s="19">
        <f t="shared" si="63"/>
        <v>3</v>
      </c>
      <c r="AF177" s="20" t="b">
        <f t="shared" si="64"/>
        <v>1</v>
      </c>
      <c r="AG177" s="11" t="b">
        <f t="shared" si="65"/>
        <v>0</v>
      </c>
      <c r="AH177" s="11" t="b">
        <f t="shared" si="66"/>
        <v>0</v>
      </c>
    </row>
    <row r="178" spans="2:34" ht="15.75" x14ac:dyDescent="0.25">
      <c r="B178" s="15">
        <v>41759</v>
      </c>
      <c r="C178" s="11">
        <v>1883.95</v>
      </c>
      <c r="D178" s="11">
        <v>274.15100000000001</v>
      </c>
      <c r="E178" s="11">
        <f t="shared" si="53"/>
        <v>137.87488473529368</v>
      </c>
      <c r="G178" s="16">
        <f t="shared" si="67"/>
        <v>1</v>
      </c>
      <c r="H178" s="12">
        <f t="shared" si="68"/>
        <v>7.1712347431980832E-4</v>
      </c>
      <c r="I178" s="17">
        <f t="shared" si="54"/>
        <v>1.351024769444803</v>
      </c>
      <c r="J178" s="12"/>
      <c r="K178" s="16">
        <f t="shared" si="55"/>
        <v>1</v>
      </c>
      <c r="L178" s="12">
        <f t="shared" si="69"/>
        <v>7.1535363506949664E-3</v>
      </c>
      <c r="M178" s="12">
        <f t="shared" si="56"/>
        <v>1.9611491440793758</v>
      </c>
      <c r="N178" s="12"/>
      <c r="O178" s="16">
        <f t="shared" si="70"/>
        <v>0.5081987404722107</v>
      </c>
      <c r="P178" s="12">
        <f t="shared" si="71"/>
        <v>4.30274084591885E-4</v>
      </c>
      <c r="Q178" s="12">
        <f t="shared" si="57"/>
        <v>0.81061486166688179</v>
      </c>
      <c r="R178" s="16">
        <f t="shared" si="72"/>
        <v>0.4918012595277893</v>
      </c>
      <c r="S178" s="12">
        <f t="shared" si="73"/>
        <v>2.8614145402779865E-3</v>
      </c>
      <c r="T178" s="12">
        <f t="shared" si="58"/>
        <v>0.7844596576317503</v>
      </c>
      <c r="U178" s="12">
        <f t="shared" si="74"/>
        <v>1.595074519298632</v>
      </c>
      <c r="V178" s="12"/>
      <c r="W178" s="16">
        <f t="shared" si="75"/>
        <v>0.60058182136398652</v>
      </c>
      <c r="X178" s="12">
        <f t="shared" si="77"/>
        <v>5.3702649355104575E-4</v>
      </c>
      <c r="Y178" s="12">
        <f t="shared" si="59"/>
        <v>1.0117310625254927</v>
      </c>
      <c r="Z178" s="16">
        <f t="shared" si="76"/>
        <v>0.39941817863601359</v>
      </c>
      <c r="AA178" s="12">
        <f t="shared" si="78"/>
        <v>2.4543183472534721E-3</v>
      </c>
      <c r="AB178" s="12">
        <f t="shared" si="60"/>
        <v>0.67285382921788661</v>
      </c>
      <c r="AC178" s="12">
        <f t="shared" si="61"/>
        <v>1.6845848917433792</v>
      </c>
      <c r="AD178" s="14" t="b">
        <f t="shared" si="62"/>
        <v>0</v>
      </c>
      <c r="AE178" s="19">
        <f t="shared" si="63"/>
        <v>4</v>
      </c>
      <c r="AF178" s="20" t="b">
        <f t="shared" si="64"/>
        <v>0</v>
      </c>
      <c r="AG178" s="11" t="b">
        <f t="shared" si="65"/>
        <v>1</v>
      </c>
      <c r="AH178" s="11" t="b">
        <f t="shared" si="66"/>
        <v>0</v>
      </c>
    </row>
    <row r="179" spans="2:34" ht="15.75" x14ac:dyDescent="0.25">
      <c r="B179" s="15">
        <v>41789</v>
      </c>
      <c r="C179" s="11">
        <v>1923.57</v>
      </c>
      <c r="D179" s="11">
        <v>276.04500000000002</v>
      </c>
      <c r="E179" s="11">
        <f t="shared" si="53"/>
        <v>140.7744324585413</v>
      </c>
      <c r="G179" s="16">
        <f t="shared" si="67"/>
        <v>1</v>
      </c>
      <c r="H179" s="12">
        <f t="shared" si="68"/>
        <v>7.1712347431980832E-4</v>
      </c>
      <c r="I179" s="17">
        <f t="shared" si="54"/>
        <v>1.3794372014973537</v>
      </c>
      <c r="J179" s="12"/>
      <c r="K179" s="16">
        <f t="shared" si="55"/>
        <v>1</v>
      </c>
      <c r="L179" s="12">
        <f t="shared" si="69"/>
        <v>7.1535363506949664E-3</v>
      </c>
      <c r="M179" s="12">
        <f t="shared" si="56"/>
        <v>1.9746979419275921</v>
      </c>
      <c r="N179" s="12"/>
      <c r="O179" s="16">
        <f t="shared" si="70"/>
        <v>0.51167918850360672</v>
      </c>
      <c r="P179" s="12">
        <f t="shared" si="71"/>
        <v>4.30274084591885E-4</v>
      </c>
      <c r="Q179" s="12">
        <f t="shared" si="57"/>
        <v>0.82766232089841218</v>
      </c>
      <c r="R179" s="16">
        <f t="shared" si="72"/>
        <v>0.48832081149639339</v>
      </c>
      <c r="S179" s="12">
        <f t="shared" si="73"/>
        <v>2.8614145402779865E-3</v>
      </c>
      <c r="T179" s="12">
        <f t="shared" si="58"/>
        <v>0.78987917677103681</v>
      </c>
      <c r="U179" s="12">
        <f t="shared" si="74"/>
        <v>1.6175414976694489</v>
      </c>
      <c r="V179" s="12"/>
      <c r="W179" s="16">
        <f t="shared" si="75"/>
        <v>0.60391803296532098</v>
      </c>
      <c r="X179" s="12">
        <f t="shared" si="77"/>
        <v>5.3702649355104575E-4</v>
      </c>
      <c r="Y179" s="12">
        <f t="shared" si="59"/>
        <v>1.0330080521999851</v>
      </c>
      <c r="Z179" s="16">
        <f t="shared" si="76"/>
        <v>0.39608196703467902</v>
      </c>
      <c r="AA179" s="12">
        <f t="shared" si="78"/>
        <v>2.4543183472534721E-3</v>
      </c>
      <c r="AB179" s="12">
        <f t="shared" si="60"/>
        <v>0.67750230816758472</v>
      </c>
      <c r="AC179" s="12">
        <f t="shared" si="61"/>
        <v>1.7105103603675698</v>
      </c>
      <c r="AD179" s="14" t="b">
        <f t="shared" si="62"/>
        <v>0</v>
      </c>
      <c r="AE179" s="19">
        <f t="shared" si="63"/>
        <v>5</v>
      </c>
      <c r="AF179" s="20" t="b">
        <f t="shared" si="64"/>
        <v>0</v>
      </c>
      <c r="AG179" s="11" t="b">
        <f t="shared" si="65"/>
        <v>0</v>
      </c>
      <c r="AH179" s="11" t="b">
        <f t="shared" si="66"/>
        <v>0</v>
      </c>
    </row>
    <row r="180" spans="2:34" ht="15.75" x14ac:dyDescent="0.25">
      <c r="B180" s="15">
        <v>41820</v>
      </c>
      <c r="C180" s="11">
        <v>1960.23</v>
      </c>
      <c r="D180" s="11">
        <v>275.74700000000001</v>
      </c>
      <c r="E180" s="11">
        <f t="shared" si="53"/>
        <v>143.45735571786128</v>
      </c>
      <c r="G180" s="16">
        <f t="shared" si="67"/>
        <v>1</v>
      </c>
      <c r="H180" s="12">
        <f t="shared" si="68"/>
        <v>7.1712347431980832E-4</v>
      </c>
      <c r="I180" s="17">
        <f t="shared" si="54"/>
        <v>1.4057269480659178</v>
      </c>
      <c r="J180" s="12"/>
      <c r="K180" s="16">
        <f t="shared" si="55"/>
        <v>1</v>
      </c>
      <c r="L180" s="12">
        <f t="shared" si="69"/>
        <v>7.1535363506949664E-3</v>
      </c>
      <c r="M180" s="12">
        <f t="shared" si="56"/>
        <v>1.9725661880950851</v>
      </c>
      <c r="N180" s="12"/>
      <c r="O180" s="16">
        <f t="shared" si="70"/>
        <v>0.51666491230256018</v>
      </c>
      <c r="P180" s="12">
        <f t="shared" si="71"/>
        <v>4.30274084591885E-4</v>
      </c>
      <c r="Q180" s="12">
        <f t="shared" si="57"/>
        <v>0.84343616883955075</v>
      </c>
      <c r="R180" s="16">
        <f t="shared" si="72"/>
        <v>0.48333508769743982</v>
      </c>
      <c r="S180" s="12">
        <f t="shared" si="73"/>
        <v>2.8614145402779865E-3</v>
      </c>
      <c r="T180" s="12">
        <f t="shared" si="58"/>
        <v>0.78902647523803393</v>
      </c>
      <c r="U180" s="12">
        <f t="shared" si="74"/>
        <v>1.6324626440775847</v>
      </c>
      <c r="V180" s="12"/>
      <c r="W180" s="16">
        <f t="shared" si="75"/>
        <v>0.60868222991055587</v>
      </c>
      <c r="X180" s="12">
        <f t="shared" si="77"/>
        <v>5.3702649355104575E-4</v>
      </c>
      <c r="Y180" s="12">
        <f t="shared" si="59"/>
        <v>1.0526954434535665</v>
      </c>
      <c r="Z180" s="16">
        <f t="shared" si="76"/>
        <v>0.39131777008944413</v>
      </c>
      <c r="AA180" s="12">
        <f t="shared" si="78"/>
        <v>2.4543183472534721E-3</v>
      </c>
      <c r="AB180" s="12">
        <f t="shared" si="60"/>
        <v>0.67677092130010319</v>
      </c>
      <c r="AC180" s="12">
        <f t="shared" si="61"/>
        <v>1.7294663647536697</v>
      </c>
      <c r="AD180" s="14" t="b">
        <f t="shared" si="62"/>
        <v>1</v>
      </c>
      <c r="AE180" s="19">
        <f t="shared" si="63"/>
        <v>6</v>
      </c>
      <c r="AF180" s="20" t="b">
        <f t="shared" si="64"/>
        <v>1</v>
      </c>
      <c r="AG180" s="11" t="b">
        <f t="shared" si="65"/>
        <v>0</v>
      </c>
      <c r="AH180" s="11" t="b">
        <f t="shared" si="66"/>
        <v>1</v>
      </c>
    </row>
    <row r="181" spans="2:34" ht="15.75" x14ac:dyDescent="0.25">
      <c r="B181" s="15">
        <v>41851</v>
      </c>
      <c r="C181" s="11">
        <v>1930.67</v>
      </c>
      <c r="D181" s="11">
        <v>275.11500000000001</v>
      </c>
      <c r="E181" s="11">
        <f t="shared" si="53"/>
        <v>141.29403843620557</v>
      </c>
      <c r="G181" s="16">
        <f t="shared" si="67"/>
        <v>1</v>
      </c>
      <c r="H181" s="12">
        <f t="shared" si="68"/>
        <v>7.1712347431980832E-4</v>
      </c>
      <c r="I181" s="17">
        <f t="shared" si="54"/>
        <v>1.3845287781650244</v>
      </c>
      <c r="J181" s="12"/>
      <c r="K181" s="16">
        <f t="shared" si="55"/>
        <v>1</v>
      </c>
      <c r="L181" s="12">
        <f t="shared" si="69"/>
        <v>7.1535363506949664E-3</v>
      </c>
      <c r="M181" s="12">
        <f t="shared" si="56"/>
        <v>1.9680451531214458</v>
      </c>
      <c r="N181" s="12"/>
      <c r="O181" s="16">
        <f t="shared" si="70"/>
        <v>0.51344281347148757</v>
      </c>
      <c r="P181" s="12">
        <f t="shared" si="71"/>
        <v>4.30274084591885E-4</v>
      </c>
      <c r="Q181" s="12">
        <f t="shared" si="57"/>
        <v>0.83071726689901471</v>
      </c>
      <c r="R181" s="16">
        <f t="shared" si="72"/>
        <v>0.48655718652851238</v>
      </c>
      <c r="S181" s="12">
        <f t="shared" si="73"/>
        <v>2.8614145402779865E-3</v>
      </c>
      <c r="T181" s="12">
        <f t="shared" si="58"/>
        <v>0.78721806124857829</v>
      </c>
      <c r="U181" s="12">
        <f t="shared" si="74"/>
        <v>1.617935328147593</v>
      </c>
      <c r="V181" s="12"/>
      <c r="W181" s="16">
        <f t="shared" si="75"/>
        <v>0.59690001185651131</v>
      </c>
      <c r="X181" s="12">
        <f t="shared" si="77"/>
        <v>5.2936635948444923E-4</v>
      </c>
      <c r="Y181" s="12">
        <f t="shared" si="59"/>
        <v>1.0220317492658417</v>
      </c>
      <c r="Z181" s="16">
        <f t="shared" si="76"/>
        <v>0.40309998814348869</v>
      </c>
      <c r="AA181" s="12">
        <f t="shared" si="78"/>
        <v>2.5087727007056027E-3</v>
      </c>
      <c r="AB181" s="12">
        <f t="shared" si="60"/>
        <v>0.69020100155462194</v>
      </c>
      <c r="AC181" s="12">
        <f t="shared" si="61"/>
        <v>1.7122327508204638</v>
      </c>
      <c r="AD181" s="14" t="b">
        <f t="shared" si="62"/>
        <v>0</v>
      </c>
      <c r="AE181" s="19">
        <f t="shared" si="63"/>
        <v>7</v>
      </c>
      <c r="AF181" s="20" t="b">
        <f t="shared" si="64"/>
        <v>0</v>
      </c>
      <c r="AG181" s="11" t="b">
        <f t="shared" si="65"/>
        <v>0</v>
      </c>
      <c r="AH181" s="11" t="b">
        <f t="shared" si="66"/>
        <v>0</v>
      </c>
    </row>
    <row r="182" spans="2:34" ht="15.75" x14ac:dyDescent="0.25">
      <c r="B182" s="15">
        <v>41880</v>
      </c>
      <c r="C182" s="11">
        <v>2003.37</v>
      </c>
      <c r="D182" s="11">
        <v>276.90899999999999</v>
      </c>
      <c r="E182" s="11">
        <f t="shared" si="53"/>
        <v>146.61451091172552</v>
      </c>
      <c r="G182" s="16">
        <f t="shared" si="67"/>
        <v>1</v>
      </c>
      <c r="H182" s="12">
        <f t="shared" si="68"/>
        <v>7.1712347431980832E-4</v>
      </c>
      <c r="I182" s="17">
        <f t="shared" si="54"/>
        <v>1.4366636547480742</v>
      </c>
      <c r="J182" s="12"/>
      <c r="K182" s="16">
        <f t="shared" si="55"/>
        <v>1</v>
      </c>
      <c r="L182" s="12">
        <f t="shared" si="69"/>
        <v>7.1535363506949664E-3</v>
      </c>
      <c r="M182" s="12">
        <f t="shared" si="56"/>
        <v>1.9808785973345924</v>
      </c>
      <c r="N182" s="12"/>
      <c r="O182" s="16">
        <f t="shared" si="70"/>
        <v>0.52104958727495776</v>
      </c>
      <c r="P182" s="12">
        <f t="shared" si="71"/>
        <v>4.30274084591885E-4</v>
      </c>
      <c r="Q182" s="12">
        <f t="shared" si="57"/>
        <v>0.8619981928488446</v>
      </c>
      <c r="R182" s="16">
        <f t="shared" si="72"/>
        <v>0.47895041272504224</v>
      </c>
      <c r="S182" s="12">
        <f t="shared" si="73"/>
        <v>2.8614145402779865E-3</v>
      </c>
      <c r="T182" s="12">
        <f t="shared" si="58"/>
        <v>0.79235143893383697</v>
      </c>
      <c r="U182" s="12">
        <f t="shared" si="74"/>
        <v>1.6543496317826816</v>
      </c>
      <c r="V182" s="12"/>
      <c r="W182" s="16">
        <f t="shared" si="75"/>
        <v>0.60420781224373721</v>
      </c>
      <c r="X182" s="12">
        <f t="shared" si="77"/>
        <v>5.2936635948444923E-4</v>
      </c>
      <c r="Y182" s="12">
        <f t="shared" si="59"/>
        <v>1.060516683600361</v>
      </c>
      <c r="Z182" s="16">
        <f t="shared" si="76"/>
        <v>0.39579218775626274</v>
      </c>
      <c r="AA182" s="12">
        <f t="shared" si="78"/>
        <v>2.5087727007056027E-3</v>
      </c>
      <c r="AB182" s="12">
        <f t="shared" si="60"/>
        <v>0.69470173977968774</v>
      </c>
      <c r="AC182" s="12">
        <f t="shared" si="61"/>
        <v>1.7552184233800487</v>
      </c>
      <c r="AD182" s="14" t="b">
        <f t="shared" si="62"/>
        <v>0</v>
      </c>
      <c r="AE182" s="19">
        <f t="shared" si="63"/>
        <v>8</v>
      </c>
      <c r="AF182" s="20" t="b">
        <f t="shared" si="64"/>
        <v>0</v>
      </c>
      <c r="AG182" s="11" t="b">
        <f t="shared" si="65"/>
        <v>1</v>
      </c>
      <c r="AH182" s="11" t="b">
        <f t="shared" si="66"/>
        <v>0</v>
      </c>
    </row>
    <row r="183" spans="2:34" ht="15.75" x14ac:dyDescent="0.25">
      <c r="B183" s="15">
        <v>41912</v>
      </c>
      <c r="C183" s="11">
        <v>1972.29</v>
      </c>
      <c r="D183" s="11">
        <v>276.07</v>
      </c>
      <c r="E183" s="11">
        <f t="shared" si="53"/>
        <v>144.33995404048534</v>
      </c>
      <c r="G183" s="16">
        <f t="shared" si="67"/>
        <v>1</v>
      </c>
      <c r="H183" s="12">
        <f t="shared" si="68"/>
        <v>7.1712347431980832E-4</v>
      </c>
      <c r="I183" s="17">
        <f t="shared" si="54"/>
        <v>1.4143754571662148</v>
      </c>
      <c r="J183" s="12"/>
      <c r="K183" s="16">
        <f t="shared" si="55"/>
        <v>1</v>
      </c>
      <c r="L183" s="12">
        <f t="shared" si="69"/>
        <v>7.1535363506949664E-3</v>
      </c>
      <c r="M183" s="12">
        <f t="shared" si="56"/>
        <v>1.9748767803363594</v>
      </c>
      <c r="N183" s="12"/>
      <c r="O183" s="16">
        <f t="shared" si="70"/>
        <v>0.51790413220105458</v>
      </c>
      <c r="P183" s="12">
        <f t="shared" si="71"/>
        <v>4.30274084591885E-4</v>
      </c>
      <c r="Q183" s="12">
        <f t="shared" si="57"/>
        <v>0.84862527429972889</v>
      </c>
      <c r="R183" s="16">
        <f t="shared" si="72"/>
        <v>0.48209586779894542</v>
      </c>
      <c r="S183" s="12">
        <f t="shared" si="73"/>
        <v>2.8614145402779865E-3</v>
      </c>
      <c r="T183" s="12">
        <f t="shared" si="58"/>
        <v>0.78995071213454371</v>
      </c>
      <c r="U183" s="12">
        <f t="shared" si="74"/>
        <v>1.6385759864342726</v>
      </c>
      <c r="V183" s="12"/>
      <c r="W183" s="16">
        <f t="shared" si="75"/>
        <v>0.60119048181506585</v>
      </c>
      <c r="X183" s="12">
        <f t="shared" si="77"/>
        <v>5.2936635948444923E-4</v>
      </c>
      <c r="Y183" s="12">
        <f t="shared" si="59"/>
        <v>1.0440639771475844</v>
      </c>
      <c r="Z183" s="16">
        <f t="shared" si="76"/>
        <v>0.39880951818493421</v>
      </c>
      <c r="AA183" s="12">
        <f t="shared" si="78"/>
        <v>2.5087727007056027E-3</v>
      </c>
      <c r="AB183" s="12">
        <f t="shared" si="60"/>
        <v>0.69259687948379578</v>
      </c>
      <c r="AC183" s="12">
        <f t="shared" si="61"/>
        <v>1.7366608566313801</v>
      </c>
      <c r="AD183" s="14" t="b">
        <f t="shared" si="62"/>
        <v>1</v>
      </c>
      <c r="AE183" s="19">
        <f t="shared" si="63"/>
        <v>9</v>
      </c>
      <c r="AF183" s="20" t="b">
        <f t="shared" si="64"/>
        <v>1</v>
      </c>
      <c r="AG183" s="11" t="b">
        <f t="shared" si="65"/>
        <v>0</v>
      </c>
      <c r="AH183" s="11" t="b">
        <f t="shared" si="66"/>
        <v>0</v>
      </c>
    </row>
    <row r="184" spans="2:34" ht="15.75" x14ac:dyDescent="0.25">
      <c r="B184" s="15">
        <v>41943</v>
      </c>
      <c r="C184" s="11">
        <v>2018.05</v>
      </c>
      <c r="D184" s="11">
        <v>277.98200000000003</v>
      </c>
      <c r="E184" s="11">
        <f t="shared" si="53"/>
        <v>147.68885115850176</v>
      </c>
      <c r="G184" s="16">
        <f t="shared" si="67"/>
        <v>1</v>
      </c>
      <c r="H184" s="12">
        <f t="shared" si="68"/>
        <v>7.1712347431980832E-4</v>
      </c>
      <c r="I184" s="17">
        <f t="shared" si="54"/>
        <v>1.4471910273510891</v>
      </c>
      <c r="J184" s="12"/>
      <c r="K184" s="16">
        <f t="shared" si="55"/>
        <v>1</v>
      </c>
      <c r="L184" s="12">
        <f t="shared" si="69"/>
        <v>7.1535363506949664E-3</v>
      </c>
      <c r="M184" s="12">
        <f t="shared" si="56"/>
        <v>1.9885543418388882</v>
      </c>
      <c r="N184" s="12"/>
      <c r="O184" s="16">
        <f t="shared" si="70"/>
        <v>0.52190637943844109</v>
      </c>
      <c r="P184" s="12">
        <f t="shared" si="71"/>
        <v>4.30274084591885E-4</v>
      </c>
      <c r="Q184" s="12">
        <f t="shared" si="57"/>
        <v>0.86831461641065355</v>
      </c>
      <c r="R184" s="16">
        <f t="shared" si="72"/>
        <v>0.47809362056155885</v>
      </c>
      <c r="S184" s="12">
        <f t="shared" si="73"/>
        <v>2.8614145402779865E-3</v>
      </c>
      <c r="T184" s="12">
        <f t="shared" si="58"/>
        <v>0.79542173673555527</v>
      </c>
      <c r="U184" s="12">
        <f t="shared" si="74"/>
        <v>1.6637363531462088</v>
      </c>
      <c r="V184" s="12"/>
      <c r="W184" s="16">
        <f t="shared" si="75"/>
        <v>0.60384203424895655</v>
      </c>
      <c r="X184" s="12">
        <f t="shared" si="77"/>
        <v>5.2831810432483464E-4</v>
      </c>
      <c r="Y184" s="12">
        <f t="shared" si="59"/>
        <v>1.0661723504327325</v>
      </c>
      <c r="Z184" s="16">
        <f t="shared" si="76"/>
        <v>0.39615796575104339</v>
      </c>
      <c r="AA184" s="12">
        <f t="shared" si="78"/>
        <v>2.5162616099270187E-3</v>
      </c>
      <c r="AB184" s="12">
        <f t="shared" si="60"/>
        <v>0.6994754348507326</v>
      </c>
      <c r="AC184" s="12">
        <f t="shared" si="61"/>
        <v>1.7656477852834651</v>
      </c>
      <c r="AD184" s="14" t="b">
        <f t="shared" si="62"/>
        <v>0</v>
      </c>
      <c r="AE184" s="19">
        <f t="shared" si="63"/>
        <v>10</v>
      </c>
      <c r="AF184" s="20" t="b">
        <f t="shared" si="64"/>
        <v>0</v>
      </c>
      <c r="AG184" s="11" t="b">
        <f t="shared" si="65"/>
        <v>0</v>
      </c>
      <c r="AH184" s="11" t="b">
        <f t="shared" si="66"/>
        <v>0</v>
      </c>
    </row>
    <row r="185" spans="2:34" ht="15.75" x14ac:dyDescent="0.25">
      <c r="B185" s="15">
        <v>41971</v>
      </c>
      <c r="C185" s="11">
        <v>2067.56</v>
      </c>
      <c r="D185" s="11">
        <v>279.767</v>
      </c>
      <c r="E185" s="11">
        <f t="shared" si="53"/>
        <v>151.31218805345355</v>
      </c>
      <c r="G185" s="16">
        <f t="shared" si="67"/>
        <v>1</v>
      </c>
      <c r="H185" s="12">
        <f t="shared" si="68"/>
        <v>7.1712347431980832E-4</v>
      </c>
      <c r="I185" s="17">
        <f t="shared" si="54"/>
        <v>1.4826958105646628</v>
      </c>
      <c r="J185" s="12"/>
      <c r="K185" s="16">
        <f t="shared" si="55"/>
        <v>1</v>
      </c>
      <c r="L185" s="12">
        <f t="shared" si="69"/>
        <v>7.1535363506949664E-3</v>
      </c>
      <c r="M185" s="12">
        <f t="shared" si="56"/>
        <v>2.0013234042248786</v>
      </c>
      <c r="N185" s="12"/>
      <c r="O185" s="16">
        <f t="shared" si="70"/>
        <v>0.5263551432683945</v>
      </c>
      <c r="P185" s="12">
        <f t="shared" si="71"/>
        <v>4.30274084591885E-4</v>
      </c>
      <c r="Q185" s="12">
        <f t="shared" si="57"/>
        <v>0.88961748633879778</v>
      </c>
      <c r="R185" s="16">
        <f t="shared" si="72"/>
        <v>0.47364485673160545</v>
      </c>
      <c r="S185" s="12">
        <f t="shared" si="73"/>
        <v>2.8614145402779865E-3</v>
      </c>
      <c r="T185" s="12">
        <f t="shared" si="58"/>
        <v>0.80052936168995148</v>
      </c>
      <c r="U185" s="12">
        <f t="shared" si="74"/>
        <v>1.6901468480287494</v>
      </c>
      <c r="V185" s="12"/>
      <c r="W185" s="16">
        <f t="shared" si="75"/>
        <v>0.60810087649763322</v>
      </c>
      <c r="X185" s="12">
        <f t="shared" si="77"/>
        <v>5.2831810432483464E-4</v>
      </c>
      <c r="Y185" s="12">
        <f t="shared" si="59"/>
        <v>1.092329379777855</v>
      </c>
      <c r="Z185" s="16">
        <f t="shared" si="76"/>
        <v>0.39189912350236683</v>
      </c>
      <c r="AA185" s="12">
        <f t="shared" si="78"/>
        <v>2.5162616099270187E-3</v>
      </c>
      <c r="AB185" s="12">
        <f t="shared" si="60"/>
        <v>0.70396696182445229</v>
      </c>
      <c r="AC185" s="12">
        <f t="shared" si="61"/>
        <v>1.7962963416023072</v>
      </c>
      <c r="AD185" s="14" t="b">
        <f t="shared" si="62"/>
        <v>0</v>
      </c>
      <c r="AE185" s="19">
        <f t="shared" si="63"/>
        <v>11</v>
      </c>
      <c r="AF185" s="20" t="b">
        <f t="shared" si="64"/>
        <v>0</v>
      </c>
      <c r="AG185" s="11" t="b">
        <f t="shared" si="65"/>
        <v>0</v>
      </c>
      <c r="AH185" s="11" t="b">
        <f t="shared" si="66"/>
        <v>0</v>
      </c>
    </row>
    <row r="186" spans="2:34" ht="15.75" x14ac:dyDescent="0.25">
      <c r="B186" s="15">
        <v>42004</v>
      </c>
      <c r="C186" s="11">
        <v>2058.9</v>
      </c>
      <c r="D186" s="11">
        <v>278.78300000000002</v>
      </c>
      <c r="E186" s="11">
        <f t="shared" si="53"/>
        <v>150.67841512858416</v>
      </c>
      <c r="G186" s="16">
        <f t="shared" si="67"/>
        <v>1</v>
      </c>
      <c r="H186" s="12">
        <f t="shared" si="68"/>
        <v>7.1712347431980832E-4</v>
      </c>
      <c r="I186" s="17">
        <f t="shared" si="54"/>
        <v>1.4764855212770533</v>
      </c>
      <c r="J186" s="12"/>
      <c r="K186" s="16">
        <f t="shared" si="55"/>
        <v>1</v>
      </c>
      <c r="L186" s="12">
        <f t="shared" si="69"/>
        <v>7.1535363506949664E-3</v>
      </c>
      <c r="M186" s="12">
        <f t="shared" si="56"/>
        <v>1.9942843244557948</v>
      </c>
      <c r="N186" s="12"/>
      <c r="O186" s="16">
        <f t="shared" si="70"/>
        <v>0.52618713437993625</v>
      </c>
      <c r="P186" s="12">
        <f t="shared" si="71"/>
        <v>4.30274084591885E-4</v>
      </c>
      <c r="Q186" s="12">
        <f t="shared" si="57"/>
        <v>0.88589131276623212</v>
      </c>
      <c r="R186" s="16">
        <f t="shared" si="72"/>
        <v>0.47381286562006381</v>
      </c>
      <c r="S186" s="12">
        <f t="shared" si="73"/>
        <v>2.8614145402779865E-3</v>
      </c>
      <c r="T186" s="12">
        <f t="shared" si="58"/>
        <v>0.79771372978231792</v>
      </c>
      <c r="U186" s="12">
        <f t="shared" si="74"/>
        <v>1.68360504254855</v>
      </c>
      <c r="V186" s="12"/>
      <c r="W186" s="16">
        <f t="shared" si="75"/>
        <v>0.60794026582202465</v>
      </c>
      <c r="X186" s="12">
        <f t="shared" si="77"/>
        <v>5.2831810432483464E-4</v>
      </c>
      <c r="Y186" s="12">
        <f t="shared" si="59"/>
        <v>1.0877541449944022</v>
      </c>
      <c r="Z186" s="16">
        <f t="shared" si="76"/>
        <v>0.39205973417797529</v>
      </c>
      <c r="AA186" s="12">
        <f t="shared" si="78"/>
        <v>2.5162616099270187E-3</v>
      </c>
      <c r="AB186" s="12">
        <f t="shared" si="60"/>
        <v>0.70149096040028414</v>
      </c>
      <c r="AC186" s="12">
        <f t="shared" si="61"/>
        <v>1.7892451053946863</v>
      </c>
      <c r="AD186" s="14" t="b">
        <f t="shared" si="62"/>
        <v>1</v>
      </c>
      <c r="AE186" s="19">
        <f t="shared" si="63"/>
        <v>12</v>
      </c>
      <c r="AF186" s="20" t="b">
        <f t="shared" si="64"/>
        <v>1</v>
      </c>
      <c r="AG186" s="11" t="b">
        <f t="shared" si="65"/>
        <v>1</v>
      </c>
      <c r="AH186" s="11" t="b">
        <f t="shared" si="66"/>
        <v>1</v>
      </c>
    </row>
    <row r="187" spans="2:34" ht="15.75" x14ac:dyDescent="0.25">
      <c r="B187" s="15">
        <v>42034</v>
      </c>
      <c r="C187" s="11">
        <v>1994.99</v>
      </c>
      <c r="D187" s="11">
        <v>283.89400000000001</v>
      </c>
      <c r="E187" s="11">
        <f t="shared" si="53"/>
        <v>146.00122949020067</v>
      </c>
      <c r="G187" s="16">
        <f t="shared" si="67"/>
        <v>1</v>
      </c>
      <c r="H187" s="12">
        <f t="shared" si="68"/>
        <v>7.1712347431980832E-4</v>
      </c>
      <c r="I187" s="17">
        <f t="shared" si="54"/>
        <v>1.4306541600332745</v>
      </c>
      <c r="J187" s="12"/>
      <c r="K187" s="16">
        <f t="shared" si="55"/>
        <v>1</v>
      </c>
      <c r="L187" s="12">
        <f t="shared" si="69"/>
        <v>7.1535363506949664E-3</v>
      </c>
      <c r="M187" s="12">
        <f t="shared" si="56"/>
        <v>2.0308460487441966</v>
      </c>
      <c r="N187" s="12"/>
      <c r="O187" s="16">
        <f t="shared" si="70"/>
        <v>0.51378261337434372</v>
      </c>
      <c r="P187" s="12">
        <f t="shared" si="71"/>
        <v>4.30274084591885E-4</v>
      </c>
      <c r="Q187" s="12">
        <f t="shared" si="57"/>
        <v>0.8583924960199647</v>
      </c>
      <c r="R187" s="16">
        <f t="shared" si="72"/>
        <v>0.48621738662565633</v>
      </c>
      <c r="S187" s="12">
        <f t="shared" si="73"/>
        <v>2.8614145402779865E-3</v>
      </c>
      <c r="T187" s="12">
        <f t="shared" si="58"/>
        <v>0.81233841949767871</v>
      </c>
      <c r="U187" s="12">
        <f t="shared" si="74"/>
        <v>1.6707309155176433</v>
      </c>
      <c r="V187" s="12"/>
      <c r="W187" s="16">
        <f t="shared" si="75"/>
        <v>0.58801488900243259</v>
      </c>
      <c r="X187" s="12">
        <f t="shared" si="77"/>
        <v>5.2141777805469515E-4</v>
      </c>
      <c r="Y187" s="12">
        <f t="shared" si="59"/>
        <v>1.0402232530413362</v>
      </c>
      <c r="Z187" s="16">
        <f t="shared" si="76"/>
        <v>0.41198511099756746</v>
      </c>
      <c r="AA187" s="12">
        <f t="shared" si="78"/>
        <v>2.5672226863111256E-3</v>
      </c>
      <c r="AB187" s="12">
        <f t="shared" si="60"/>
        <v>0.72881911730761073</v>
      </c>
      <c r="AC187" s="12">
        <f t="shared" si="61"/>
        <v>1.7690423703489468</v>
      </c>
      <c r="AD187" s="14" t="b">
        <f t="shared" si="62"/>
        <v>0</v>
      </c>
      <c r="AE187" s="19">
        <f t="shared" si="63"/>
        <v>1</v>
      </c>
      <c r="AF187" s="20" t="b">
        <f t="shared" si="64"/>
        <v>0</v>
      </c>
      <c r="AG187" s="11" t="b">
        <f t="shared" si="65"/>
        <v>0</v>
      </c>
      <c r="AH187" s="11" t="b">
        <f t="shared" si="66"/>
        <v>0</v>
      </c>
    </row>
    <row r="188" spans="2:34" ht="15.75" x14ac:dyDescent="0.25">
      <c r="B188" s="15">
        <v>42062</v>
      </c>
      <c r="C188" s="11">
        <v>2104.5</v>
      </c>
      <c r="D188" s="11">
        <v>280.96600000000001</v>
      </c>
      <c r="E188" s="11">
        <f t="shared" si="53"/>
        <v>154.01560281611802</v>
      </c>
      <c r="G188" s="16">
        <f t="shared" si="67"/>
        <v>1</v>
      </c>
      <c r="H188" s="12">
        <f t="shared" si="68"/>
        <v>7.1712347431980832E-4</v>
      </c>
      <c r="I188" s="17">
        <f t="shared" si="54"/>
        <v>1.5091863517060367</v>
      </c>
      <c r="J188" s="12"/>
      <c r="K188" s="16">
        <f t="shared" si="55"/>
        <v>1</v>
      </c>
      <c r="L188" s="12">
        <f t="shared" si="69"/>
        <v>7.1535363506949664E-3</v>
      </c>
      <c r="M188" s="12">
        <f t="shared" si="56"/>
        <v>2.0099004943093619</v>
      </c>
      <c r="N188" s="12"/>
      <c r="O188" s="16">
        <f t="shared" si="70"/>
        <v>0.52970262536626445</v>
      </c>
      <c r="P188" s="12">
        <f t="shared" si="71"/>
        <v>4.30274084591885E-4</v>
      </c>
      <c r="Q188" s="12">
        <f t="shared" si="57"/>
        <v>0.90551181102362199</v>
      </c>
      <c r="R188" s="16">
        <f t="shared" si="72"/>
        <v>0.4702973746337355</v>
      </c>
      <c r="S188" s="12">
        <f t="shared" si="73"/>
        <v>2.8614145402779865E-3</v>
      </c>
      <c r="T188" s="12">
        <f t="shared" si="58"/>
        <v>0.80396019772374472</v>
      </c>
      <c r="U188" s="12">
        <f t="shared" si="74"/>
        <v>1.7094720087473667</v>
      </c>
      <c r="V188" s="12"/>
      <c r="W188" s="16">
        <f t="shared" si="75"/>
        <v>0.6033806357032041</v>
      </c>
      <c r="X188" s="12">
        <f t="shared" si="77"/>
        <v>5.2141777805469515E-4</v>
      </c>
      <c r="Y188" s="12">
        <f t="shared" si="59"/>
        <v>1.0973237139161058</v>
      </c>
      <c r="Z188" s="16">
        <f t="shared" si="76"/>
        <v>0.39661936429679584</v>
      </c>
      <c r="AA188" s="12">
        <f t="shared" si="78"/>
        <v>2.5672226863111256E-3</v>
      </c>
      <c r="AB188" s="12">
        <f t="shared" si="60"/>
        <v>0.72130228928209172</v>
      </c>
      <c r="AC188" s="12">
        <f t="shared" si="61"/>
        <v>1.8186260031981976</v>
      </c>
      <c r="AD188" s="14" t="b">
        <f t="shared" si="62"/>
        <v>0</v>
      </c>
      <c r="AE188" s="19">
        <f t="shared" si="63"/>
        <v>2</v>
      </c>
      <c r="AF188" s="20" t="b">
        <f t="shared" si="64"/>
        <v>0</v>
      </c>
      <c r="AG188" s="11" t="b">
        <f t="shared" si="65"/>
        <v>0</v>
      </c>
      <c r="AH188" s="11" t="b">
        <f t="shared" si="66"/>
        <v>0</v>
      </c>
    </row>
    <row r="189" spans="2:34" ht="15.75" x14ac:dyDescent="0.25">
      <c r="B189" s="15">
        <v>42094</v>
      </c>
      <c r="C189" s="11">
        <v>2067.89</v>
      </c>
      <c r="D189" s="11">
        <v>282.58100000000002</v>
      </c>
      <c r="E189" s="11">
        <f t="shared" si="53"/>
        <v>151.33633875382384</v>
      </c>
      <c r="G189" s="16">
        <f t="shared" si="67"/>
        <v>1</v>
      </c>
      <c r="H189" s="12">
        <f t="shared" si="68"/>
        <v>7.1712347431980832E-4</v>
      </c>
      <c r="I189" s="17">
        <f t="shared" si="54"/>
        <v>1.4829324613111883</v>
      </c>
      <c r="J189" s="12"/>
      <c r="K189" s="16">
        <f t="shared" si="55"/>
        <v>1</v>
      </c>
      <c r="L189" s="12">
        <f t="shared" si="69"/>
        <v>7.1535363506949664E-3</v>
      </c>
      <c r="M189" s="12">
        <f t="shared" si="56"/>
        <v>2.0214534555157346</v>
      </c>
      <c r="N189" s="12"/>
      <c r="O189" s="16">
        <f t="shared" si="70"/>
        <v>0.52389923499472069</v>
      </c>
      <c r="P189" s="12">
        <f t="shared" si="71"/>
        <v>4.30274084591885E-4</v>
      </c>
      <c r="Q189" s="12">
        <f t="shared" si="57"/>
        <v>0.88975947678671308</v>
      </c>
      <c r="R189" s="16">
        <f t="shared" si="72"/>
        <v>0.47610076500527926</v>
      </c>
      <c r="S189" s="12">
        <f t="shared" si="73"/>
        <v>2.8614145402779865E-3</v>
      </c>
      <c r="T189" s="12">
        <f t="shared" si="58"/>
        <v>0.80858138220629372</v>
      </c>
      <c r="U189" s="12">
        <f t="shared" si="74"/>
        <v>1.6983408589930069</v>
      </c>
      <c r="V189" s="12"/>
      <c r="W189" s="16">
        <f t="shared" si="75"/>
        <v>0.59779608234414494</v>
      </c>
      <c r="X189" s="12">
        <f t="shared" si="77"/>
        <v>5.2141777805469515E-4</v>
      </c>
      <c r="Y189" s="12">
        <f t="shared" si="59"/>
        <v>1.0782346090615236</v>
      </c>
      <c r="Z189" s="16">
        <f t="shared" si="76"/>
        <v>0.40220391765585511</v>
      </c>
      <c r="AA189" s="12">
        <f t="shared" si="78"/>
        <v>2.5672226863111256E-3</v>
      </c>
      <c r="AB189" s="12">
        <f t="shared" si="60"/>
        <v>0.72544835392048423</v>
      </c>
      <c r="AC189" s="12">
        <f t="shared" si="61"/>
        <v>1.8036829629820077</v>
      </c>
      <c r="AD189" s="14" t="b">
        <f t="shared" si="62"/>
        <v>1</v>
      </c>
      <c r="AE189" s="19">
        <f t="shared" si="63"/>
        <v>3</v>
      </c>
      <c r="AF189" s="20" t="b">
        <f t="shared" si="64"/>
        <v>1</v>
      </c>
      <c r="AG189" s="11" t="b">
        <f t="shared" si="65"/>
        <v>0</v>
      </c>
      <c r="AH189" s="11" t="b">
        <f t="shared" si="66"/>
        <v>0</v>
      </c>
    </row>
    <row r="190" spans="2:34" ht="15.75" x14ac:dyDescent="0.25">
      <c r="B190" s="15">
        <v>42124</v>
      </c>
      <c r="C190" s="11">
        <v>2085.5100000000002</v>
      </c>
      <c r="D190" s="11">
        <v>282.363</v>
      </c>
      <c r="E190" s="11">
        <f t="shared" si="53"/>
        <v>152.62583978571743</v>
      </c>
      <c r="G190" s="16">
        <f t="shared" si="67"/>
        <v>1</v>
      </c>
      <c r="H190" s="12">
        <f t="shared" si="68"/>
        <v>7.1712347431980832E-4</v>
      </c>
      <c r="I190" s="17">
        <f t="shared" si="54"/>
        <v>1.4955681769287037</v>
      </c>
      <c r="J190" s="12"/>
      <c r="K190" s="16">
        <f t="shared" si="55"/>
        <v>1</v>
      </c>
      <c r="L190" s="12">
        <f t="shared" si="69"/>
        <v>7.1535363506949664E-3</v>
      </c>
      <c r="M190" s="12">
        <f t="shared" si="56"/>
        <v>2.0198939845912829</v>
      </c>
      <c r="N190" s="12"/>
      <c r="O190" s="16">
        <f t="shared" si="70"/>
        <v>0.52620752681159266</v>
      </c>
      <c r="P190" s="12">
        <f t="shared" si="71"/>
        <v>4.30274084591885E-4</v>
      </c>
      <c r="Q190" s="12">
        <f t="shared" si="57"/>
        <v>0.89734090615722217</v>
      </c>
      <c r="R190" s="16">
        <f t="shared" si="72"/>
        <v>0.47379247318840734</v>
      </c>
      <c r="S190" s="12">
        <f t="shared" si="73"/>
        <v>2.8614145402779865E-3</v>
      </c>
      <c r="T190" s="12">
        <f t="shared" si="58"/>
        <v>0.80795759383651311</v>
      </c>
      <c r="U190" s="12">
        <f t="shared" si="74"/>
        <v>1.7052984999937353</v>
      </c>
      <c r="V190" s="12"/>
      <c r="W190" s="16">
        <f t="shared" si="75"/>
        <v>0.60221947144265953</v>
      </c>
      <c r="X190" s="12">
        <f t="shared" si="77"/>
        <v>5.2334010889805774E-4</v>
      </c>
      <c r="Y190" s="12">
        <f t="shared" si="59"/>
        <v>1.0914310305079886</v>
      </c>
      <c r="Z190" s="16">
        <f t="shared" si="76"/>
        <v>0.39778052855734047</v>
      </c>
      <c r="AA190" s="12">
        <f t="shared" si="78"/>
        <v>2.5531553260580262E-3</v>
      </c>
      <c r="AB190" s="12">
        <f t="shared" si="60"/>
        <v>0.72091659733172242</v>
      </c>
      <c r="AC190" s="12">
        <f t="shared" si="61"/>
        <v>1.812347627839711</v>
      </c>
      <c r="AD190" s="14" t="b">
        <f t="shared" si="62"/>
        <v>0</v>
      </c>
      <c r="AE190" s="19">
        <f t="shared" si="63"/>
        <v>4</v>
      </c>
      <c r="AF190" s="20" t="b">
        <f t="shared" si="64"/>
        <v>0</v>
      </c>
      <c r="AG190" s="11" t="b">
        <f t="shared" si="65"/>
        <v>1</v>
      </c>
      <c r="AH190" s="11" t="b">
        <f t="shared" si="66"/>
        <v>0</v>
      </c>
    </row>
    <row r="191" spans="2:34" ht="15.75" x14ac:dyDescent="0.25">
      <c r="B191" s="15">
        <v>42153</v>
      </c>
      <c r="C191" s="11">
        <v>2107.39</v>
      </c>
      <c r="D191" s="11">
        <v>282.197</v>
      </c>
      <c r="E191" s="11">
        <f t="shared" si="53"/>
        <v>154.22710440420951</v>
      </c>
      <c r="G191" s="16">
        <f t="shared" si="67"/>
        <v>1</v>
      </c>
      <c r="H191" s="12">
        <f t="shared" si="68"/>
        <v>7.1712347431980832E-4</v>
      </c>
      <c r="I191" s="17">
        <f t="shared" si="54"/>
        <v>1.5112588385468209</v>
      </c>
      <c r="J191" s="12"/>
      <c r="K191" s="16">
        <f t="shared" si="55"/>
        <v>1</v>
      </c>
      <c r="L191" s="12">
        <f t="shared" si="69"/>
        <v>7.1535363506949664E-3</v>
      </c>
      <c r="M191" s="12">
        <f t="shared" si="56"/>
        <v>2.0187064975570674</v>
      </c>
      <c r="N191" s="12"/>
      <c r="O191" s="16">
        <f t="shared" si="70"/>
        <v>0.52895534627390517</v>
      </c>
      <c r="P191" s="12">
        <f t="shared" si="71"/>
        <v>4.30274084591885E-4</v>
      </c>
      <c r="Q191" s="12">
        <f t="shared" si="57"/>
        <v>0.90675530312809249</v>
      </c>
      <c r="R191" s="16">
        <f t="shared" si="72"/>
        <v>0.47104465372609472</v>
      </c>
      <c r="S191" s="12">
        <f t="shared" si="73"/>
        <v>2.8614145402779865E-3</v>
      </c>
      <c r="T191" s="12">
        <f t="shared" si="58"/>
        <v>0.80748259902282693</v>
      </c>
      <c r="U191" s="12">
        <f t="shared" si="74"/>
        <v>1.7142379021509195</v>
      </c>
      <c r="V191" s="12"/>
      <c r="W191" s="16">
        <f t="shared" si="75"/>
        <v>0.60485748856171617</v>
      </c>
      <c r="X191" s="12">
        <f t="shared" si="77"/>
        <v>5.2334010889805774E-4</v>
      </c>
      <c r="Y191" s="12">
        <f t="shared" si="59"/>
        <v>1.1028817120906778</v>
      </c>
      <c r="Z191" s="16">
        <f t="shared" si="76"/>
        <v>0.39514251143828383</v>
      </c>
      <c r="AA191" s="12">
        <f t="shared" si="78"/>
        <v>2.5531553260580262E-3</v>
      </c>
      <c r="AB191" s="12">
        <f t="shared" si="60"/>
        <v>0.72049277354759678</v>
      </c>
      <c r="AC191" s="12">
        <f t="shared" si="61"/>
        <v>1.8233744856382745</v>
      </c>
      <c r="AD191" s="14" t="b">
        <f t="shared" si="62"/>
        <v>0</v>
      </c>
      <c r="AE191" s="19">
        <f t="shared" si="63"/>
        <v>5</v>
      </c>
      <c r="AF191" s="20" t="b">
        <f t="shared" si="64"/>
        <v>0</v>
      </c>
      <c r="AG191" s="11" t="b">
        <f t="shared" si="65"/>
        <v>0</v>
      </c>
      <c r="AH191" s="11" t="b">
        <f t="shared" si="66"/>
        <v>0</v>
      </c>
    </row>
    <row r="192" spans="2:34" ht="15.75" x14ac:dyDescent="0.25">
      <c r="B192" s="15">
        <v>42185</v>
      </c>
      <c r="C192" s="11">
        <v>2063.11</v>
      </c>
      <c r="D192" s="11">
        <v>281.07</v>
      </c>
      <c r="E192" s="11">
        <f t="shared" si="53"/>
        <v>150.98651951815694</v>
      </c>
      <c r="G192" s="16">
        <f t="shared" si="67"/>
        <v>1</v>
      </c>
      <c r="H192" s="12">
        <f t="shared" si="68"/>
        <v>7.1712347431980832E-4</v>
      </c>
      <c r="I192" s="17">
        <f t="shared" si="54"/>
        <v>1.4795046111039398</v>
      </c>
      <c r="J192" s="12"/>
      <c r="K192" s="16">
        <f t="shared" si="55"/>
        <v>1</v>
      </c>
      <c r="L192" s="12">
        <f t="shared" si="69"/>
        <v>7.1535363506949664E-3</v>
      </c>
      <c r="M192" s="12">
        <f t="shared" si="56"/>
        <v>2.0106444620898341</v>
      </c>
      <c r="N192" s="12"/>
      <c r="O192" s="16">
        <f t="shared" si="70"/>
        <v>0.52465925749643993</v>
      </c>
      <c r="P192" s="12">
        <f t="shared" si="71"/>
        <v>4.30274084591885E-4</v>
      </c>
      <c r="Q192" s="12">
        <f t="shared" si="57"/>
        <v>0.88770276666236392</v>
      </c>
      <c r="R192" s="16">
        <f t="shared" si="72"/>
        <v>0.47534074250356001</v>
      </c>
      <c r="S192" s="12">
        <f t="shared" si="73"/>
        <v>2.8614145402779865E-3</v>
      </c>
      <c r="T192" s="12">
        <f t="shared" si="58"/>
        <v>0.80425778483593369</v>
      </c>
      <c r="U192" s="12">
        <f t="shared" si="74"/>
        <v>1.6919605514982976</v>
      </c>
      <c r="V192" s="12"/>
      <c r="W192" s="16">
        <f t="shared" si="75"/>
        <v>0.60073112284584285</v>
      </c>
      <c r="X192" s="12">
        <f t="shared" si="77"/>
        <v>5.2334010889805774E-4</v>
      </c>
      <c r="Y192" s="12">
        <f t="shared" si="59"/>
        <v>1.0797082120686721</v>
      </c>
      <c r="Z192" s="16">
        <f t="shared" si="76"/>
        <v>0.39926887715415715</v>
      </c>
      <c r="AA192" s="12">
        <f t="shared" si="78"/>
        <v>2.5531553260580262E-3</v>
      </c>
      <c r="AB192" s="12">
        <f t="shared" si="60"/>
        <v>0.71761536749512944</v>
      </c>
      <c r="AC192" s="12">
        <f t="shared" si="61"/>
        <v>1.7973235795638014</v>
      </c>
      <c r="AD192" s="14" t="b">
        <f t="shared" si="62"/>
        <v>1</v>
      </c>
      <c r="AE192" s="19">
        <f t="shared" si="63"/>
        <v>6</v>
      </c>
      <c r="AF192" s="20" t="b">
        <f t="shared" si="64"/>
        <v>1</v>
      </c>
      <c r="AG192" s="11" t="b">
        <f t="shared" si="65"/>
        <v>0</v>
      </c>
      <c r="AH192" s="11" t="b">
        <f t="shared" si="66"/>
        <v>1</v>
      </c>
    </row>
    <row r="193" spans="2:34" ht="15.75" x14ac:dyDescent="0.25">
      <c r="B193" s="15">
        <v>42216</v>
      </c>
      <c r="C193" s="11">
        <v>2103.84</v>
      </c>
      <c r="D193" s="11">
        <v>282.65499999999997</v>
      </c>
      <c r="E193" s="11">
        <f t="shared" si="53"/>
        <v>153.96730141537742</v>
      </c>
      <c r="G193" s="16">
        <f t="shared" si="67"/>
        <v>1</v>
      </c>
      <c r="H193" s="12">
        <f t="shared" si="68"/>
        <v>7.1712347431980832E-4</v>
      </c>
      <c r="I193" s="17">
        <f t="shared" si="54"/>
        <v>1.5087130502129857</v>
      </c>
      <c r="J193" s="12"/>
      <c r="K193" s="16">
        <f t="shared" si="55"/>
        <v>1</v>
      </c>
      <c r="L193" s="12">
        <f t="shared" si="69"/>
        <v>7.1535363506949664E-3</v>
      </c>
      <c r="M193" s="12">
        <f t="shared" si="56"/>
        <v>2.0219828172056857</v>
      </c>
      <c r="N193" s="12"/>
      <c r="O193" s="16">
        <f t="shared" si="70"/>
        <v>0.52813113306786452</v>
      </c>
      <c r="P193" s="12">
        <f t="shared" si="71"/>
        <v>4.30274084591885E-4</v>
      </c>
      <c r="Q193" s="12">
        <f t="shared" si="57"/>
        <v>0.9052278301277914</v>
      </c>
      <c r="R193" s="16">
        <f t="shared" si="72"/>
        <v>0.47186886693213553</v>
      </c>
      <c r="S193" s="12">
        <f t="shared" si="73"/>
        <v>2.8614145402779865E-3</v>
      </c>
      <c r="T193" s="12">
        <f t="shared" si="58"/>
        <v>0.80879312688227423</v>
      </c>
      <c r="U193" s="12">
        <f t="shared" si="74"/>
        <v>1.7140209570100655</v>
      </c>
      <c r="V193" s="12"/>
      <c r="W193" s="16">
        <f t="shared" si="75"/>
        <v>0.60333762656970868</v>
      </c>
      <c r="X193" s="12">
        <f t="shared" si="77"/>
        <v>5.2270317517644758E-4</v>
      </c>
      <c r="Y193" s="12">
        <f t="shared" si="59"/>
        <v>1.0996838480632176</v>
      </c>
      <c r="Z193" s="16">
        <f t="shared" si="76"/>
        <v>0.39666237343029132</v>
      </c>
      <c r="AA193" s="12">
        <f t="shared" si="78"/>
        <v>2.557830546929664E-3</v>
      </c>
      <c r="AB193" s="12">
        <f t="shared" si="60"/>
        <v>0.72298359324240413</v>
      </c>
      <c r="AC193" s="12">
        <f t="shared" si="61"/>
        <v>1.8226674413056219</v>
      </c>
      <c r="AD193" s="14" t="b">
        <f t="shared" si="62"/>
        <v>0</v>
      </c>
      <c r="AE193" s="19">
        <f t="shared" si="63"/>
        <v>7</v>
      </c>
      <c r="AF193" s="20" t="b">
        <f t="shared" si="64"/>
        <v>0</v>
      </c>
      <c r="AG193" s="11" t="b">
        <f t="shared" si="65"/>
        <v>0</v>
      </c>
      <c r="AH193" s="11" t="b">
        <f t="shared" si="66"/>
        <v>0</v>
      </c>
    </row>
    <row r="194" spans="2:34" ht="15.75" x14ac:dyDescent="0.25">
      <c r="B194" s="15">
        <v>42247</v>
      </c>
      <c r="C194" s="11">
        <v>1972.18</v>
      </c>
      <c r="D194" s="11">
        <v>282.517</v>
      </c>
      <c r="E194" s="11">
        <f t="shared" si="53"/>
        <v>144.3319038070286</v>
      </c>
      <c r="G194" s="16">
        <f t="shared" si="67"/>
        <v>1</v>
      </c>
      <c r="H194" s="12">
        <f t="shared" si="68"/>
        <v>7.1712347431980832E-4</v>
      </c>
      <c r="I194" s="17">
        <f t="shared" si="54"/>
        <v>1.4142965735840396</v>
      </c>
      <c r="J194" s="12"/>
      <c r="K194" s="16">
        <f t="shared" si="55"/>
        <v>1</v>
      </c>
      <c r="L194" s="12">
        <f t="shared" si="69"/>
        <v>7.1535363506949664E-3</v>
      </c>
      <c r="M194" s="12">
        <f t="shared" si="56"/>
        <v>2.0209956291892897</v>
      </c>
      <c r="N194" s="12"/>
      <c r="O194" s="16">
        <f t="shared" si="70"/>
        <v>0.51212440244341439</v>
      </c>
      <c r="P194" s="12">
        <f t="shared" si="71"/>
        <v>4.30274084591885E-4</v>
      </c>
      <c r="Q194" s="12">
        <f t="shared" si="57"/>
        <v>0.84857794415042376</v>
      </c>
      <c r="R194" s="16">
        <f t="shared" si="72"/>
        <v>0.48787559755658566</v>
      </c>
      <c r="S194" s="12">
        <f t="shared" si="73"/>
        <v>2.8614145402779865E-3</v>
      </c>
      <c r="T194" s="12">
        <f t="shared" si="58"/>
        <v>0.80839825167571588</v>
      </c>
      <c r="U194" s="12">
        <f t="shared" si="74"/>
        <v>1.6569761958261395</v>
      </c>
      <c r="V194" s="12"/>
      <c r="W194" s="16">
        <f t="shared" si="75"/>
        <v>0.5878913461393277</v>
      </c>
      <c r="X194" s="12">
        <f t="shared" si="77"/>
        <v>5.2270317517644758E-4</v>
      </c>
      <c r="Y194" s="12">
        <f t="shared" si="59"/>
        <v>1.0308647480194864</v>
      </c>
      <c r="Z194" s="16">
        <f t="shared" si="76"/>
        <v>0.4121086538606723</v>
      </c>
      <c r="AA194" s="12">
        <f t="shared" si="78"/>
        <v>2.557830546929664E-3</v>
      </c>
      <c r="AB194" s="12">
        <f t="shared" si="60"/>
        <v>0.72263061262692785</v>
      </c>
      <c r="AC194" s="12">
        <f t="shared" si="61"/>
        <v>1.7534953606464141</v>
      </c>
      <c r="AD194" s="14" t="b">
        <f t="shared" si="62"/>
        <v>0</v>
      </c>
      <c r="AE194" s="19">
        <f t="shared" si="63"/>
        <v>8</v>
      </c>
      <c r="AF194" s="20" t="b">
        <f t="shared" si="64"/>
        <v>0</v>
      </c>
      <c r="AG194" s="11" t="b">
        <f t="shared" si="65"/>
        <v>1</v>
      </c>
      <c r="AH194" s="11" t="b">
        <f t="shared" si="66"/>
        <v>0</v>
      </c>
    </row>
    <row r="195" spans="2:34" ht="15.75" x14ac:dyDescent="0.25">
      <c r="B195" s="15">
        <v>42277</v>
      </c>
      <c r="C195" s="11">
        <v>1920.03</v>
      </c>
      <c r="D195" s="11">
        <v>285.01600000000002</v>
      </c>
      <c r="E195" s="11">
        <f t="shared" si="53"/>
        <v>140.51536130911433</v>
      </c>
      <c r="G195" s="16">
        <f t="shared" si="67"/>
        <v>1</v>
      </c>
      <c r="H195" s="12">
        <f t="shared" si="68"/>
        <v>7.1712347431980832E-4</v>
      </c>
      <c r="I195" s="17">
        <f t="shared" si="54"/>
        <v>1.3768985843982615</v>
      </c>
      <c r="J195" s="12"/>
      <c r="K195" s="16">
        <f t="shared" si="55"/>
        <v>1</v>
      </c>
      <c r="L195" s="12">
        <f t="shared" si="69"/>
        <v>7.1535363506949664E-3</v>
      </c>
      <c r="M195" s="12">
        <f t="shared" si="56"/>
        <v>2.0388723165296767</v>
      </c>
      <c r="N195" s="12"/>
      <c r="O195" s="16">
        <f t="shared" si="70"/>
        <v>0.50322540687656714</v>
      </c>
      <c r="P195" s="12">
        <f t="shared" si="71"/>
        <v>4.30274084591885E-4</v>
      </c>
      <c r="Q195" s="12">
        <f t="shared" si="57"/>
        <v>0.82613915063895693</v>
      </c>
      <c r="R195" s="16">
        <f t="shared" si="72"/>
        <v>0.49677459312343281</v>
      </c>
      <c r="S195" s="12">
        <f t="shared" si="73"/>
        <v>2.8614145402779865E-3</v>
      </c>
      <c r="T195" s="12">
        <f t="shared" si="58"/>
        <v>0.81554892661187062</v>
      </c>
      <c r="U195" s="12">
        <f t="shared" si="74"/>
        <v>1.6416880772508275</v>
      </c>
      <c r="V195" s="12"/>
      <c r="W195" s="16">
        <f t="shared" si="75"/>
        <v>0.57923890226772756</v>
      </c>
      <c r="X195" s="12">
        <f t="shared" si="77"/>
        <v>5.2270317517644758E-4</v>
      </c>
      <c r="Y195" s="12">
        <f t="shared" si="59"/>
        <v>1.0036057774340346</v>
      </c>
      <c r="Z195" s="16">
        <f t="shared" si="76"/>
        <v>0.42076109773227238</v>
      </c>
      <c r="AA195" s="12">
        <f t="shared" si="78"/>
        <v>2.557830546929664E-3</v>
      </c>
      <c r="AB195" s="12">
        <f t="shared" si="60"/>
        <v>0.72902263116370514</v>
      </c>
      <c r="AC195" s="12">
        <f t="shared" si="61"/>
        <v>1.7326284085977397</v>
      </c>
      <c r="AD195" s="14" t="b">
        <f t="shared" si="62"/>
        <v>1</v>
      </c>
      <c r="AE195" s="19">
        <f t="shared" si="63"/>
        <v>9</v>
      </c>
      <c r="AF195" s="20" t="b">
        <f t="shared" si="64"/>
        <v>1</v>
      </c>
      <c r="AG195" s="11" t="b">
        <f t="shared" si="65"/>
        <v>0</v>
      </c>
      <c r="AH195" s="11" t="b">
        <f t="shared" si="66"/>
        <v>0</v>
      </c>
    </row>
    <row r="196" spans="2:34" ht="15.75" x14ac:dyDescent="0.25">
      <c r="B196" s="15">
        <v>42307</v>
      </c>
      <c r="C196" s="11">
        <v>2079.36</v>
      </c>
      <c r="D196" s="11">
        <v>283.93200000000002</v>
      </c>
      <c r="E196" s="11">
        <f t="shared" si="53"/>
        <v>152.17575855154345</v>
      </c>
      <c r="G196" s="16">
        <f t="shared" si="67"/>
        <v>1</v>
      </c>
      <c r="H196" s="12">
        <f t="shared" si="68"/>
        <v>7.1712347431980832E-4</v>
      </c>
      <c r="I196" s="17">
        <f t="shared" si="54"/>
        <v>1.4911578675616368</v>
      </c>
      <c r="J196" s="12"/>
      <c r="K196" s="16">
        <f t="shared" si="55"/>
        <v>1</v>
      </c>
      <c r="L196" s="12">
        <f t="shared" si="69"/>
        <v>7.1535363506949664E-3</v>
      </c>
      <c r="M196" s="12">
        <f t="shared" si="56"/>
        <v>2.0311178831255234</v>
      </c>
      <c r="N196" s="12"/>
      <c r="O196" s="16">
        <f t="shared" si="70"/>
        <v>0.52408925952484298</v>
      </c>
      <c r="P196" s="12">
        <f t="shared" si="71"/>
        <v>4.30274084591885E-4</v>
      </c>
      <c r="Q196" s="12">
        <f t="shared" si="57"/>
        <v>0.89469472053698207</v>
      </c>
      <c r="R196" s="16">
        <f t="shared" si="72"/>
        <v>0.47591074047515702</v>
      </c>
      <c r="S196" s="12">
        <f t="shared" si="73"/>
        <v>2.8614145402779865E-3</v>
      </c>
      <c r="T196" s="12">
        <f t="shared" si="58"/>
        <v>0.81244715325020933</v>
      </c>
      <c r="U196" s="12">
        <f t="shared" si="74"/>
        <v>1.7071418737871915</v>
      </c>
      <c r="V196" s="12"/>
      <c r="W196" s="16">
        <f t="shared" si="75"/>
        <v>0.61986965085705359</v>
      </c>
      <c r="X196" s="12">
        <f t="shared" si="77"/>
        <v>5.4143791771932921E-4</v>
      </c>
      <c r="Y196" s="12">
        <f t="shared" si="59"/>
        <v>1.1258443485888645</v>
      </c>
      <c r="Z196" s="16">
        <f t="shared" si="76"/>
        <v>0.38013034914294647</v>
      </c>
      <c r="AA196" s="12">
        <f t="shared" si="78"/>
        <v>2.4316226578125293E-3</v>
      </c>
      <c r="AB196" s="12">
        <f t="shared" si="60"/>
        <v>0.69041548447802714</v>
      </c>
      <c r="AC196" s="12">
        <f t="shared" si="61"/>
        <v>1.8162598330668915</v>
      </c>
      <c r="AD196" s="14" t="b">
        <f t="shared" si="62"/>
        <v>0</v>
      </c>
      <c r="AE196" s="19">
        <f t="shared" si="63"/>
        <v>10</v>
      </c>
      <c r="AF196" s="20" t="b">
        <f t="shared" si="64"/>
        <v>0</v>
      </c>
      <c r="AG196" s="11" t="b">
        <f t="shared" si="65"/>
        <v>0</v>
      </c>
      <c r="AH196" s="11" t="b">
        <f t="shared" si="66"/>
        <v>0</v>
      </c>
    </row>
    <row r="197" spans="2:34" ht="15.75" x14ac:dyDescent="0.25">
      <c r="B197" s="15">
        <v>42338</v>
      </c>
      <c r="C197" s="11">
        <v>2080.41</v>
      </c>
      <c r="D197" s="11">
        <v>282.98399999999998</v>
      </c>
      <c r="E197" s="11">
        <f t="shared" si="53"/>
        <v>152.25260168908531</v>
      </c>
      <c r="G197" s="16">
        <f t="shared" si="67"/>
        <v>1</v>
      </c>
      <c r="H197" s="12">
        <f t="shared" si="68"/>
        <v>7.1712347431980832E-4</v>
      </c>
      <c r="I197" s="17">
        <f t="shared" si="54"/>
        <v>1.4919108472096723</v>
      </c>
      <c r="J197" s="12"/>
      <c r="K197" s="16">
        <f t="shared" si="55"/>
        <v>1</v>
      </c>
      <c r="L197" s="12">
        <f t="shared" si="69"/>
        <v>7.1535363506949664E-3</v>
      </c>
      <c r="M197" s="12">
        <f t="shared" si="56"/>
        <v>2.0243363306650641</v>
      </c>
      <c r="N197" s="12"/>
      <c r="O197" s="16">
        <f t="shared" si="70"/>
        <v>0.52504924801971165</v>
      </c>
      <c r="P197" s="12">
        <f t="shared" si="71"/>
        <v>4.30274084591885E-4</v>
      </c>
      <c r="Q197" s="12">
        <f t="shared" si="57"/>
        <v>0.89514650832580345</v>
      </c>
      <c r="R197" s="16">
        <f t="shared" si="72"/>
        <v>0.4749507519802883</v>
      </c>
      <c r="S197" s="12">
        <f t="shared" si="73"/>
        <v>2.8614145402779865E-3</v>
      </c>
      <c r="T197" s="12">
        <f t="shared" si="58"/>
        <v>0.80973453226602565</v>
      </c>
      <c r="U197" s="12">
        <f t="shared" si="74"/>
        <v>1.7048810405918291</v>
      </c>
      <c r="V197" s="12"/>
      <c r="W197" s="16">
        <f t="shared" si="75"/>
        <v>0.62077623497864098</v>
      </c>
      <c r="X197" s="12">
        <f t="shared" si="77"/>
        <v>5.4143791771932921E-4</v>
      </c>
      <c r="Y197" s="12">
        <f t="shared" si="59"/>
        <v>1.1264128584024695</v>
      </c>
      <c r="Z197" s="16">
        <f t="shared" si="76"/>
        <v>0.37922376502135902</v>
      </c>
      <c r="AA197" s="12">
        <f t="shared" si="78"/>
        <v>2.4316226578125293E-3</v>
      </c>
      <c r="AB197" s="12">
        <f t="shared" si="60"/>
        <v>0.68811030619842073</v>
      </c>
      <c r="AC197" s="12">
        <f t="shared" si="61"/>
        <v>1.8145231646008901</v>
      </c>
      <c r="AD197" s="14" t="b">
        <f t="shared" si="62"/>
        <v>0</v>
      </c>
      <c r="AE197" s="19">
        <f t="shared" si="63"/>
        <v>11</v>
      </c>
      <c r="AF197" s="20" t="b">
        <f t="shared" si="64"/>
        <v>0</v>
      </c>
      <c r="AG197" s="11" t="b">
        <f t="shared" si="65"/>
        <v>0</v>
      </c>
      <c r="AH197" s="11" t="b">
        <f t="shared" si="66"/>
        <v>0</v>
      </c>
    </row>
    <row r="198" spans="2:34" ht="15.75" x14ac:dyDescent="0.25">
      <c r="B198" s="15">
        <v>42369</v>
      </c>
      <c r="C198" s="11">
        <v>2043.94</v>
      </c>
      <c r="D198" s="11">
        <v>282.43</v>
      </c>
      <c r="E198" s="11">
        <f t="shared" si="53"/>
        <v>149.58358337846343</v>
      </c>
      <c r="G198" s="16">
        <f t="shared" si="67"/>
        <v>1</v>
      </c>
      <c r="H198" s="12">
        <f t="shared" si="68"/>
        <v>7.1712347431980832E-4</v>
      </c>
      <c r="I198" s="17">
        <f t="shared" si="54"/>
        <v>1.465757354101229</v>
      </c>
      <c r="J198" s="12"/>
      <c r="K198" s="16">
        <f t="shared" si="55"/>
        <v>1</v>
      </c>
      <c r="L198" s="12">
        <f t="shared" si="69"/>
        <v>7.1535363506949664E-3</v>
      </c>
      <c r="M198" s="12">
        <f t="shared" si="56"/>
        <v>2.0203732715267795</v>
      </c>
      <c r="N198" s="12"/>
      <c r="O198" s="16">
        <f t="shared" si="70"/>
        <v>0.52112613967358234</v>
      </c>
      <c r="P198" s="12">
        <f t="shared" si="71"/>
        <v>4.30274084591885E-4</v>
      </c>
      <c r="Q198" s="12">
        <f t="shared" si="57"/>
        <v>0.87945441246073741</v>
      </c>
      <c r="R198" s="16">
        <f t="shared" si="72"/>
        <v>0.4788738603264176</v>
      </c>
      <c r="S198" s="12">
        <f t="shared" si="73"/>
        <v>2.8614145402779865E-3</v>
      </c>
      <c r="T198" s="12">
        <f t="shared" si="58"/>
        <v>0.80814930861071177</v>
      </c>
      <c r="U198" s="12">
        <f t="shared" si="74"/>
        <v>1.6876037210714492</v>
      </c>
      <c r="V198" s="12"/>
      <c r="W198" s="16">
        <f t="shared" si="75"/>
        <v>0.61706714954104369</v>
      </c>
      <c r="X198" s="12">
        <f t="shared" si="77"/>
        <v>5.4143791771932921E-4</v>
      </c>
      <c r="Y198" s="12">
        <f t="shared" si="59"/>
        <v>1.1066666175432458</v>
      </c>
      <c r="Z198" s="16">
        <f t="shared" si="76"/>
        <v>0.38293285045895631</v>
      </c>
      <c r="AA198" s="12">
        <f t="shared" si="78"/>
        <v>2.4316226578125293E-3</v>
      </c>
      <c r="AB198" s="12">
        <f t="shared" si="60"/>
        <v>0.68676318724599272</v>
      </c>
      <c r="AC198" s="12">
        <f t="shared" si="61"/>
        <v>1.7934298047892385</v>
      </c>
      <c r="AD198" s="14" t="b">
        <f t="shared" si="62"/>
        <v>1</v>
      </c>
      <c r="AE198" s="19">
        <f t="shared" si="63"/>
        <v>12</v>
      </c>
      <c r="AF198" s="20" t="b">
        <f t="shared" si="64"/>
        <v>1</v>
      </c>
      <c r="AG198" s="11" t="b">
        <f t="shared" si="65"/>
        <v>1</v>
      </c>
      <c r="AH198" s="11" t="b">
        <f t="shared" si="66"/>
        <v>1</v>
      </c>
    </row>
    <row r="199" spans="2:34" ht="15.75" x14ac:dyDescent="0.25">
      <c r="B199" s="15">
        <v>42398</v>
      </c>
      <c r="C199" s="11">
        <v>1940.24</v>
      </c>
      <c r="D199" s="11">
        <v>286.97300000000001</v>
      </c>
      <c r="E199" s="11">
        <f t="shared" si="53"/>
        <v>141.99440874694454</v>
      </c>
      <c r="G199" s="16">
        <f t="shared" si="67"/>
        <v>1</v>
      </c>
      <c r="H199" s="12">
        <f t="shared" si="68"/>
        <v>7.1712347431980832E-4</v>
      </c>
      <c r="I199" s="17">
        <f t="shared" si="54"/>
        <v>1.3913916498142649</v>
      </c>
      <c r="J199" s="12"/>
      <c r="K199" s="16">
        <f t="shared" si="55"/>
        <v>1</v>
      </c>
      <c r="L199" s="12">
        <f t="shared" si="69"/>
        <v>7.1535363506949664E-3</v>
      </c>
      <c r="M199" s="12">
        <f t="shared" si="56"/>
        <v>2.0528717871679869</v>
      </c>
      <c r="N199" s="12"/>
      <c r="O199" s="16">
        <f t="shared" si="70"/>
        <v>0.50413237007769429</v>
      </c>
      <c r="P199" s="12">
        <f t="shared" si="71"/>
        <v>4.30274084591885E-4</v>
      </c>
      <c r="Q199" s="12">
        <f t="shared" si="57"/>
        <v>0.83483498988855898</v>
      </c>
      <c r="R199" s="16">
        <f t="shared" si="72"/>
        <v>0.4958676299223056</v>
      </c>
      <c r="S199" s="12">
        <f t="shared" si="73"/>
        <v>2.8614145402779865E-3</v>
      </c>
      <c r="T199" s="12">
        <f t="shared" si="58"/>
        <v>0.82114871486719465</v>
      </c>
      <c r="U199" s="12">
        <f t="shared" si="74"/>
        <v>1.6559837047557537</v>
      </c>
      <c r="V199" s="12"/>
      <c r="W199" s="16">
        <f t="shared" si="75"/>
        <v>0.58356855035041155</v>
      </c>
      <c r="X199" s="12">
        <f t="shared" si="77"/>
        <v>5.2646255901520739E-4</v>
      </c>
      <c r="Y199" s="12">
        <f t="shared" si="59"/>
        <v>1.0214637155036659</v>
      </c>
      <c r="Z199" s="16">
        <f t="shared" si="76"/>
        <v>0.41643144964958839</v>
      </c>
      <c r="AA199" s="12">
        <f t="shared" si="78"/>
        <v>2.5399990153868054E-3</v>
      </c>
      <c r="AB199" s="12">
        <f t="shared" si="60"/>
        <v>0.72891113744259772</v>
      </c>
      <c r="AC199" s="12">
        <f t="shared" si="61"/>
        <v>1.7503748529462637</v>
      </c>
      <c r="AD199" s="14" t="b">
        <f t="shared" si="62"/>
        <v>0</v>
      </c>
      <c r="AE199" s="19">
        <f t="shared" si="63"/>
        <v>1</v>
      </c>
      <c r="AF199" s="20" t="b">
        <f t="shared" si="64"/>
        <v>0</v>
      </c>
      <c r="AG199" s="11" t="b">
        <f t="shared" si="65"/>
        <v>0</v>
      </c>
      <c r="AH199" s="11" t="b">
        <f t="shared" si="66"/>
        <v>0</v>
      </c>
    </row>
    <row r="200" spans="2:34" ht="15.75" x14ac:dyDescent="0.25">
      <c r="B200" s="15">
        <v>42429</v>
      </c>
      <c r="C200" s="11">
        <v>1932.23</v>
      </c>
      <c r="D200" s="11">
        <v>288.49799999999999</v>
      </c>
      <c r="E200" s="11">
        <f t="shared" ref="E200:E205" si="79">(C200/$C$8)*100</f>
        <v>141.40820538341066</v>
      </c>
      <c r="G200" s="16">
        <f t="shared" si="67"/>
        <v>1</v>
      </c>
      <c r="H200" s="12">
        <f t="shared" si="68"/>
        <v>7.1712347431980832E-4</v>
      </c>
      <c r="I200" s="17">
        <f t="shared" ref="I200:I205" si="80">H200*C200</f>
        <v>1.3856474907849632</v>
      </c>
      <c r="J200" s="12"/>
      <c r="K200" s="16">
        <f t="shared" ref="K200:K205" si="81">M200/M200</f>
        <v>1</v>
      </c>
      <c r="L200" s="12">
        <f t="shared" si="69"/>
        <v>7.1535363506949664E-3</v>
      </c>
      <c r="M200" s="12">
        <f t="shared" ref="M200:M205" si="82">L200*D200</f>
        <v>2.0637809301027965</v>
      </c>
      <c r="N200" s="12"/>
      <c r="O200" s="16">
        <f t="shared" si="70"/>
        <v>0.50177322691677662</v>
      </c>
      <c r="P200" s="12">
        <f t="shared" si="71"/>
        <v>4.30274084591885E-4</v>
      </c>
      <c r="Q200" s="12">
        <f t="shared" ref="Q200:Q205" si="83">P200*C200</f>
        <v>0.83138849447097796</v>
      </c>
      <c r="R200" s="16">
        <f t="shared" si="72"/>
        <v>0.49822677308322338</v>
      </c>
      <c r="S200" s="12">
        <f t="shared" si="73"/>
        <v>2.8614145402779865E-3</v>
      </c>
      <c r="T200" s="12">
        <f t="shared" ref="T200:T205" si="84">S200*D200</f>
        <v>0.82551237204111849</v>
      </c>
      <c r="U200" s="12">
        <f t="shared" si="74"/>
        <v>1.6569008665120966</v>
      </c>
      <c r="V200" s="12"/>
      <c r="W200" s="16">
        <f t="shared" si="75"/>
        <v>0.58127343220359962</v>
      </c>
      <c r="X200" s="12">
        <f t="shared" si="77"/>
        <v>5.2646255901520739E-4</v>
      </c>
      <c r="Y200" s="12">
        <f t="shared" ref="Y200:Y205" si="85">X200*C200</f>
        <v>1.0172467504059541</v>
      </c>
      <c r="Z200" s="16">
        <f t="shared" si="76"/>
        <v>0.41872656779640033</v>
      </c>
      <c r="AA200" s="12">
        <f t="shared" si="78"/>
        <v>2.5399990153868054E-3</v>
      </c>
      <c r="AB200" s="12">
        <f t="shared" ref="AB200:AB205" si="86">AA200*D200</f>
        <v>0.73278463594106258</v>
      </c>
      <c r="AC200" s="12">
        <f t="shared" ref="AC200:AC205" si="87">AB200+Y200</f>
        <v>1.7500313863470167</v>
      </c>
      <c r="AD200" s="14" t="b">
        <f t="shared" ref="AD200:AD205" si="88">IF($AD$6=4,AF200,IF($AD$6=3,AG200,IF($AD$6=6,AH200,TRUE)))</f>
        <v>0</v>
      </c>
      <c r="AE200" s="19">
        <f t="shared" ref="AE200:AE205" si="89">MONTH(B200)</f>
        <v>2</v>
      </c>
      <c r="AF200" s="20" t="b">
        <f t="shared" ref="AF200:AF205" si="90">OR(AE200=3,AE200=6,AE200=9,AE200=12)</f>
        <v>0</v>
      </c>
      <c r="AG200" s="11" t="b">
        <f t="shared" ref="AG200:AG205" si="91">OR(AE200=4,AE200=8,AE200=12)</f>
        <v>0</v>
      </c>
      <c r="AH200" s="11" t="b">
        <f t="shared" ref="AH200:AH205" si="92">OR(AE200=6,AE200=12)</f>
        <v>0</v>
      </c>
    </row>
    <row r="201" spans="2:34" ht="15.75" x14ac:dyDescent="0.25">
      <c r="B201" s="15">
        <v>42460</v>
      </c>
      <c r="C201" s="11">
        <v>2059.7399999999998</v>
      </c>
      <c r="D201" s="11">
        <v>289.09500000000003</v>
      </c>
      <c r="E201" s="11">
        <f t="shared" si="79"/>
        <v>150.73988963861768</v>
      </c>
      <c r="G201" s="16">
        <f t="shared" ref="G201:G205" si="93">I201/I201</f>
        <v>1</v>
      </c>
      <c r="H201" s="12">
        <f t="shared" ref="H201:H205" si="94">H200</f>
        <v>7.1712347431980832E-4</v>
      </c>
      <c r="I201" s="17">
        <f t="shared" si="80"/>
        <v>1.4770879049954819</v>
      </c>
      <c r="J201" s="12"/>
      <c r="K201" s="16">
        <f t="shared" si="81"/>
        <v>1</v>
      </c>
      <c r="L201" s="12">
        <f t="shared" ref="L201:L205" si="95">L200</f>
        <v>7.1535363506949664E-3</v>
      </c>
      <c r="M201" s="12">
        <f t="shared" si="82"/>
        <v>2.0680515913041617</v>
      </c>
      <c r="N201" s="12"/>
      <c r="O201" s="16">
        <f t="shared" ref="O201:O205" si="96">Q201/$U201</f>
        <v>0.51722586040181073</v>
      </c>
      <c r="P201" s="12">
        <f t="shared" ref="P201:P205" si="97">P200</f>
        <v>4.30274084591885E-4</v>
      </c>
      <c r="Q201" s="12">
        <f t="shared" si="83"/>
        <v>0.88625274299728918</v>
      </c>
      <c r="R201" s="16">
        <f t="shared" ref="R201:R205" si="98">T201/$U201</f>
        <v>0.48277413959818932</v>
      </c>
      <c r="S201" s="12">
        <f t="shared" ref="S201:S205" si="99">S200</f>
        <v>2.8614145402779865E-3</v>
      </c>
      <c r="T201" s="12">
        <f t="shared" si="84"/>
        <v>0.82722063652166455</v>
      </c>
      <c r="U201" s="12">
        <f t="shared" ref="U201:U205" si="100">T201+Q201</f>
        <v>1.7134733795189536</v>
      </c>
      <c r="V201" s="12"/>
      <c r="W201" s="16">
        <f t="shared" ref="W201:W205" si="101">Y201/AC201</f>
        <v>0.5962444058705606</v>
      </c>
      <c r="X201" s="12">
        <f t="shared" si="77"/>
        <v>5.2646255901520739E-4</v>
      </c>
      <c r="Y201" s="12">
        <f t="shared" si="85"/>
        <v>1.0843759913059832</v>
      </c>
      <c r="Z201" s="16">
        <f t="shared" ref="Z201:Z205" si="102">AB201/AC201</f>
        <v>0.4037555941294394</v>
      </c>
      <c r="AA201" s="12">
        <f t="shared" si="78"/>
        <v>2.5399990153868054E-3</v>
      </c>
      <c r="AB201" s="12">
        <f t="shared" si="86"/>
        <v>0.73430101535324854</v>
      </c>
      <c r="AC201" s="12">
        <f t="shared" si="87"/>
        <v>1.8186770066592317</v>
      </c>
      <c r="AD201" s="14" t="b">
        <f t="shared" si="88"/>
        <v>1</v>
      </c>
      <c r="AE201" s="19">
        <f t="shared" si="89"/>
        <v>3</v>
      </c>
      <c r="AF201" s="20" t="b">
        <f t="shared" si="90"/>
        <v>1</v>
      </c>
      <c r="AG201" s="11" t="b">
        <f t="shared" si="91"/>
        <v>0</v>
      </c>
      <c r="AH201" s="11" t="b">
        <f t="shared" si="92"/>
        <v>0</v>
      </c>
    </row>
    <row r="202" spans="2:34" ht="15.75" x14ac:dyDescent="0.25">
      <c r="B202" s="15">
        <v>42489</v>
      </c>
      <c r="C202" s="11">
        <v>2065.3000000000002</v>
      </c>
      <c r="D202" s="11">
        <v>288.67899999999997</v>
      </c>
      <c r="E202" s="11">
        <f t="shared" si="79"/>
        <v>151.14679234788719</v>
      </c>
      <c r="G202" s="16">
        <f t="shared" si="93"/>
        <v>1</v>
      </c>
      <c r="H202" s="12">
        <f t="shared" si="94"/>
        <v>7.1712347431980832E-4</v>
      </c>
      <c r="I202" s="17">
        <f t="shared" si="80"/>
        <v>1.4810751115127003</v>
      </c>
      <c r="J202" s="12"/>
      <c r="K202" s="16">
        <f t="shared" si="81"/>
        <v>1</v>
      </c>
      <c r="L202" s="12">
        <f t="shared" si="95"/>
        <v>7.1535363506949664E-3</v>
      </c>
      <c r="M202" s="12">
        <f t="shared" si="82"/>
        <v>2.0650757201822718</v>
      </c>
      <c r="N202" s="12"/>
      <c r="O202" s="16">
        <f t="shared" si="96"/>
        <v>0.51825849384632416</v>
      </c>
      <c r="P202" s="12">
        <f t="shared" si="97"/>
        <v>4.30274084591885E-4</v>
      </c>
      <c r="Q202" s="12">
        <f t="shared" si="83"/>
        <v>0.88864506690762013</v>
      </c>
      <c r="R202" s="16">
        <f t="shared" si="98"/>
        <v>0.48174150615367584</v>
      </c>
      <c r="S202" s="12">
        <f t="shared" si="99"/>
        <v>2.8614145402779865E-3</v>
      </c>
      <c r="T202" s="12">
        <f t="shared" si="84"/>
        <v>0.82603028807290879</v>
      </c>
      <c r="U202" s="12">
        <f t="shared" si="100"/>
        <v>1.7146753549805289</v>
      </c>
      <c r="V202" s="12"/>
      <c r="W202" s="16">
        <f t="shared" si="101"/>
        <v>0.60099216650696385</v>
      </c>
      <c r="X202" s="12">
        <f t="shared" ref="X202:X205" si="103">IF(AD201,($W$7*AC201)/C201,X201)</f>
        <v>5.2977861477445656E-4</v>
      </c>
      <c r="Y202" s="12">
        <f t="shared" si="85"/>
        <v>1.0941517730936852</v>
      </c>
      <c r="Z202" s="16">
        <f t="shared" si="102"/>
        <v>0.39900783349303615</v>
      </c>
      <c r="AA202" s="12">
        <f t="shared" si="78"/>
        <v>2.5163728278375366E-3</v>
      </c>
      <c r="AB202" s="12">
        <f t="shared" si="86"/>
        <v>0.72642399156731219</v>
      </c>
      <c r="AC202" s="12">
        <f t="shared" si="87"/>
        <v>1.8205757646609975</v>
      </c>
      <c r="AD202" s="14" t="b">
        <f t="shared" si="88"/>
        <v>0</v>
      </c>
      <c r="AE202" s="19">
        <f t="shared" si="89"/>
        <v>4</v>
      </c>
      <c r="AF202" s="20" t="b">
        <f t="shared" si="90"/>
        <v>0</v>
      </c>
      <c r="AG202" s="11" t="b">
        <f t="shared" si="91"/>
        <v>1</v>
      </c>
      <c r="AH202" s="11" t="b">
        <f t="shared" si="92"/>
        <v>0</v>
      </c>
    </row>
    <row r="203" spans="2:34" ht="15.75" x14ac:dyDescent="0.25">
      <c r="B203" s="15">
        <v>42521</v>
      </c>
      <c r="C203" s="11">
        <v>2096.96</v>
      </c>
      <c r="D203" s="11">
        <v>288.31200000000001</v>
      </c>
      <c r="E203" s="11">
        <f t="shared" si="79"/>
        <v>153.46379590462669</v>
      </c>
      <c r="G203" s="16">
        <f t="shared" si="93"/>
        <v>1</v>
      </c>
      <c r="H203" s="12">
        <f t="shared" si="94"/>
        <v>7.1712347431980832E-4</v>
      </c>
      <c r="I203" s="17">
        <f t="shared" si="80"/>
        <v>1.5037792407096653</v>
      </c>
      <c r="J203" s="12"/>
      <c r="K203" s="16">
        <f t="shared" si="81"/>
        <v>1</v>
      </c>
      <c r="L203" s="12">
        <f t="shared" si="95"/>
        <v>7.1535363506949664E-3</v>
      </c>
      <c r="M203" s="12">
        <f t="shared" si="82"/>
        <v>2.062450372341567</v>
      </c>
      <c r="N203" s="12"/>
      <c r="O203" s="16">
        <f t="shared" si="96"/>
        <v>0.52237299137413162</v>
      </c>
      <c r="P203" s="12">
        <f t="shared" si="97"/>
        <v>4.30274084591885E-4</v>
      </c>
      <c r="Q203" s="12">
        <f t="shared" si="83"/>
        <v>0.90226754442579915</v>
      </c>
      <c r="R203" s="16">
        <f t="shared" si="98"/>
        <v>0.47762700862586849</v>
      </c>
      <c r="S203" s="12">
        <f t="shared" si="99"/>
        <v>2.8614145402779865E-3</v>
      </c>
      <c r="T203" s="12">
        <f t="shared" si="84"/>
        <v>0.82498014893662686</v>
      </c>
      <c r="U203" s="12">
        <f t="shared" si="100"/>
        <v>1.7272476933624259</v>
      </c>
      <c r="V203" s="12"/>
      <c r="W203" s="16">
        <f t="shared" si="101"/>
        <v>0.60493869106566478</v>
      </c>
      <c r="X203" s="12">
        <f t="shared" si="103"/>
        <v>5.2977861477445656E-4</v>
      </c>
      <c r="Y203" s="12">
        <f t="shared" si="85"/>
        <v>1.1109245640374446</v>
      </c>
      <c r="Z203" s="16">
        <f t="shared" si="102"/>
        <v>0.39506130893433522</v>
      </c>
      <c r="AA203" s="12">
        <f t="shared" ref="AA203:AA205" si="104">IF(AD202,($Z$7*AC202)/D202,AA202)</f>
        <v>2.5163728278375366E-3</v>
      </c>
      <c r="AB203" s="12">
        <f t="shared" si="86"/>
        <v>0.72550048273949586</v>
      </c>
      <c r="AC203" s="12">
        <f t="shared" si="87"/>
        <v>1.8364250467769403</v>
      </c>
      <c r="AD203" s="14" t="b">
        <f t="shared" si="88"/>
        <v>0</v>
      </c>
      <c r="AE203" s="19">
        <f t="shared" si="89"/>
        <v>5</v>
      </c>
      <c r="AF203" s="20" t="b">
        <f t="shared" si="90"/>
        <v>0</v>
      </c>
      <c r="AG203" s="11" t="b">
        <f t="shared" si="91"/>
        <v>0</v>
      </c>
      <c r="AH203" s="11" t="b">
        <f t="shared" si="92"/>
        <v>0</v>
      </c>
    </row>
    <row r="204" spans="2:34" ht="15.75" x14ac:dyDescent="0.25">
      <c r="B204" s="15">
        <v>42551</v>
      </c>
      <c r="C204" s="11">
        <v>2098.86</v>
      </c>
      <c r="D204" s="11">
        <v>292.76499999999999</v>
      </c>
      <c r="E204" s="11">
        <f t="shared" si="79"/>
        <v>153.60284539160727</v>
      </c>
      <c r="G204" s="16">
        <f t="shared" si="93"/>
        <v>1</v>
      </c>
      <c r="H204" s="12">
        <f t="shared" si="94"/>
        <v>7.1712347431980832E-4</v>
      </c>
      <c r="I204" s="17">
        <f t="shared" si="80"/>
        <v>1.5051417753108729</v>
      </c>
      <c r="J204" s="12"/>
      <c r="K204" s="16">
        <f t="shared" si="81"/>
        <v>1</v>
      </c>
      <c r="L204" s="12">
        <f t="shared" si="95"/>
        <v>7.1535363506949664E-3</v>
      </c>
      <c r="M204" s="12">
        <f t="shared" si="82"/>
        <v>2.0943050697112118</v>
      </c>
      <c r="N204" s="12"/>
      <c r="O204" s="16">
        <f t="shared" si="96"/>
        <v>0.51877377383232348</v>
      </c>
      <c r="P204" s="12">
        <f t="shared" si="97"/>
        <v>4.30274084591885E-4</v>
      </c>
      <c r="Q204" s="12">
        <f t="shared" si="83"/>
        <v>0.90308506518652376</v>
      </c>
      <c r="R204" s="16">
        <f t="shared" si="98"/>
        <v>0.48122622616767657</v>
      </c>
      <c r="S204" s="12">
        <f t="shared" si="99"/>
        <v>2.8614145402779865E-3</v>
      </c>
      <c r="T204" s="12">
        <f t="shared" si="84"/>
        <v>0.83772202788448469</v>
      </c>
      <c r="U204" s="12">
        <f t="shared" si="100"/>
        <v>1.7408070930710084</v>
      </c>
      <c r="V204" s="12"/>
      <c r="W204" s="16">
        <f t="shared" si="101"/>
        <v>0.60148699974414555</v>
      </c>
      <c r="X204" s="12">
        <f t="shared" si="103"/>
        <v>5.2977861477445656E-4</v>
      </c>
      <c r="Y204" s="12">
        <f t="shared" si="85"/>
        <v>1.1119311434055159</v>
      </c>
      <c r="Z204" s="16">
        <f t="shared" si="102"/>
        <v>0.39851300025585445</v>
      </c>
      <c r="AA204" s="12">
        <f t="shared" si="104"/>
        <v>2.5163728278375366E-3</v>
      </c>
      <c r="AB204" s="12">
        <f t="shared" si="86"/>
        <v>0.73670589094185635</v>
      </c>
      <c r="AC204" s="12">
        <f t="shared" si="87"/>
        <v>1.8486370343473721</v>
      </c>
      <c r="AD204" s="14" t="b">
        <f t="shared" si="88"/>
        <v>1</v>
      </c>
      <c r="AE204" s="19">
        <f t="shared" si="89"/>
        <v>6</v>
      </c>
      <c r="AF204" s="20" t="b">
        <f t="shared" si="90"/>
        <v>1</v>
      </c>
      <c r="AG204" s="11" t="b">
        <f t="shared" si="91"/>
        <v>0</v>
      </c>
      <c r="AH204" s="11" t="b">
        <f t="shared" si="92"/>
        <v>1</v>
      </c>
    </row>
    <row r="205" spans="2:34" ht="15.75" x14ac:dyDescent="0.25">
      <c r="B205" s="15">
        <v>42580</v>
      </c>
      <c r="C205" s="11">
        <v>2173.6</v>
      </c>
      <c r="D205" s="11">
        <v>292.75299999999999</v>
      </c>
      <c r="E205" s="11">
        <f t="shared" si="79"/>
        <v>159.07261310578005</v>
      </c>
      <c r="G205" s="16">
        <f t="shared" si="93"/>
        <v>1</v>
      </c>
      <c r="H205" s="12">
        <f t="shared" si="94"/>
        <v>7.1712347431980832E-4</v>
      </c>
      <c r="I205" s="17">
        <f t="shared" si="80"/>
        <v>1.5587395837815352</v>
      </c>
      <c r="J205" s="12"/>
      <c r="K205" s="16">
        <f t="shared" si="81"/>
        <v>1</v>
      </c>
      <c r="L205" s="12">
        <f t="shared" si="95"/>
        <v>7.1535363506949664E-3</v>
      </c>
      <c r="M205" s="12">
        <f t="shared" si="82"/>
        <v>2.0942192272750035</v>
      </c>
      <c r="N205" s="12"/>
      <c r="O205" s="16">
        <f t="shared" si="96"/>
        <v>0.5275126429293987</v>
      </c>
      <c r="P205" s="12">
        <f t="shared" si="97"/>
        <v>4.30274084591885E-4</v>
      </c>
      <c r="Q205" s="12">
        <f t="shared" si="83"/>
        <v>0.93524375026892126</v>
      </c>
      <c r="R205" s="16">
        <f t="shared" si="98"/>
        <v>0.47248735707060124</v>
      </c>
      <c r="S205" s="12">
        <f t="shared" si="99"/>
        <v>2.8614145402779865E-3</v>
      </c>
      <c r="T205" s="12">
        <f t="shared" si="84"/>
        <v>0.83768769091000128</v>
      </c>
      <c r="U205" s="12">
        <f t="shared" si="100"/>
        <v>1.7729314411789225</v>
      </c>
      <c r="V205" s="12"/>
      <c r="W205" s="16">
        <f t="shared" si="101"/>
        <v>0.60837733906861013</v>
      </c>
      <c r="X205" s="12">
        <f t="shared" si="103"/>
        <v>5.2846889292683798E-4</v>
      </c>
      <c r="Y205" s="12">
        <f t="shared" si="85"/>
        <v>1.148679985665775</v>
      </c>
      <c r="Z205" s="16">
        <f t="shared" si="102"/>
        <v>0.39162266093138987</v>
      </c>
      <c r="AA205" s="12">
        <f t="shared" si="104"/>
        <v>2.5257623477497274E-3</v>
      </c>
      <c r="AB205" s="12">
        <f t="shared" si="86"/>
        <v>0.73942450459077591</v>
      </c>
      <c r="AC205" s="12">
        <f t="shared" si="87"/>
        <v>1.8881044902565509</v>
      </c>
      <c r="AD205" s="14" t="b">
        <f t="shared" si="88"/>
        <v>0</v>
      </c>
      <c r="AE205" s="19">
        <f t="shared" si="89"/>
        <v>7</v>
      </c>
      <c r="AF205" s="20" t="b">
        <f t="shared" si="90"/>
        <v>0</v>
      </c>
      <c r="AG205" s="11" t="b">
        <f t="shared" si="91"/>
        <v>0</v>
      </c>
      <c r="AH205" s="11" t="b">
        <f t="shared" si="92"/>
        <v>0</v>
      </c>
    </row>
  </sheetData>
  <mergeCells count="10">
    <mergeCell ref="G4:I4"/>
    <mergeCell ref="K4:M4"/>
    <mergeCell ref="O4:U4"/>
    <mergeCell ref="W4:AD4"/>
    <mergeCell ref="G5:I5"/>
    <mergeCell ref="K5:M5"/>
    <mergeCell ref="O5:Q5"/>
    <mergeCell ref="R5:T5"/>
    <mergeCell ref="W5:Y5"/>
    <mergeCell ref="Z5:AB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8E10-B802-4D3C-881B-4BF0D1312820}">
  <dimension ref="B1:AI203"/>
  <sheetViews>
    <sheetView tabSelected="1" workbookViewId="0">
      <selection activeCell="I12" sqref="I12"/>
    </sheetView>
  </sheetViews>
  <sheetFormatPr defaultRowHeight="15" x14ac:dyDescent="0.25"/>
  <cols>
    <col min="1" max="1" width="9" style="11"/>
    <col min="2" max="2" width="9.375" style="11" bestFit="1" customWidth="1"/>
    <col min="3" max="3" width="8.5" style="11" bestFit="1" customWidth="1"/>
    <col min="4" max="4" width="9.5" style="11" bestFit="1" customWidth="1"/>
    <col min="5" max="5" width="12.5" style="11" bestFit="1" customWidth="1"/>
    <col min="6" max="12" width="9" style="11"/>
    <col min="13" max="13" width="10.5" style="11" bestFit="1" customWidth="1"/>
    <col min="14" max="19" width="9" style="11"/>
    <col min="20" max="20" width="10.5" style="11" bestFit="1" customWidth="1"/>
    <col min="21" max="27" width="9" style="11"/>
    <col min="28" max="28" width="10.5" style="11" bestFit="1" customWidth="1"/>
    <col min="29" max="30" width="9" style="11"/>
    <col min="31" max="31" width="10.875" style="11" bestFit="1" customWidth="1"/>
    <col min="32" max="16384" width="9" style="11"/>
  </cols>
  <sheetData>
    <row r="1" spans="2:35" x14ac:dyDescent="0.25">
      <c r="H1" s="11">
        <v>1</v>
      </c>
    </row>
    <row r="2" spans="2:35" ht="15.75" x14ac:dyDescent="0.25">
      <c r="H2" s="21" t="s">
        <v>46</v>
      </c>
      <c r="I2" s="22"/>
      <c r="J2" s="22"/>
      <c r="L2" s="21" t="s">
        <v>47</v>
      </c>
      <c r="M2" s="22"/>
      <c r="N2" s="22"/>
      <c r="P2" s="25" t="s">
        <v>30</v>
      </c>
      <c r="Q2" s="26"/>
      <c r="R2" s="26"/>
      <c r="S2" s="26"/>
      <c r="T2" s="26"/>
      <c r="U2" s="26"/>
      <c r="V2" s="27"/>
      <c r="X2" s="28" t="s">
        <v>31</v>
      </c>
      <c r="Y2" s="29"/>
      <c r="Z2" s="29"/>
      <c r="AA2" s="29"/>
      <c r="AB2" s="29"/>
      <c r="AC2" s="29"/>
      <c r="AD2" s="29"/>
      <c r="AE2" s="30"/>
      <c r="AG2" s="11">
        <v>3</v>
      </c>
      <c r="AH2" s="11">
        <v>4</v>
      </c>
      <c r="AI2" s="11">
        <v>6</v>
      </c>
    </row>
    <row r="3" spans="2:35" x14ac:dyDescent="0.25">
      <c r="H3" s="25" t="s">
        <v>48</v>
      </c>
      <c r="I3" s="26"/>
      <c r="J3" s="27"/>
      <c r="L3" s="25" t="s">
        <v>49</v>
      </c>
      <c r="M3" s="26"/>
      <c r="N3" s="27"/>
      <c r="P3" s="25" t="s">
        <v>48</v>
      </c>
      <c r="Q3" s="26"/>
      <c r="R3" s="27"/>
      <c r="S3" s="25" t="s">
        <v>49</v>
      </c>
      <c r="T3" s="26"/>
      <c r="U3" s="27"/>
      <c r="V3" s="13" t="s">
        <v>34</v>
      </c>
      <c r="X3" s="25" t="s">
        <v>48</v>
      </c>
      <c r="Y3" s="26"/>
      <c r="Z3" s="27"/>
      <c r="AA3" s="25" t="s">
        <v>49</v>
      </c>
      <c r="AB3" s="26"/>
      <c r="AC3" s="27"/>
      <c r="AD3" s="12" t="s">
        <v>34</v>
      </c>
      <c r="AE3" s="12" t="s">
        <v>35</v>
      </c>
      <c r="AF3" s="11" t="s">
        <v>36</v>
      </c>
      <c r="AG3" s="11" t="s">
        <v>37</v>
      </c>
      <c r="AH3" s="11" t="s">
        <v>38</v>
      </c>
      <c r="AI3" s="11" t="s">
        <v>39</v>
      </c>
    </row>
    <row r="4" spans="2:35" x14ac:dyDescent="0.25">
      <c r="C4" s="11" t="s">
        <v>40</v>
      </c>
      <c r="D4" s="11" t="s">
        <v>50</v>
      </c>
      <c r="E4" s="11" t="s">
        <v>51</v>
      </c>
      <c r="F4" s="11" t="s">
        <v>52</v>
      </c>
      <c r="H4" s="12" t="s">
        <v>43</v>
      </c>
      <c r="I4" s="12" t="s">
        <v>44</v>
      </c>
      <c r="J4" s="12" t="s">
        <v>45</v>
      </c>
      <c r="L4" s="12" t="s">
        <v>43</v>
      </c>
      <c r="M4" s="12" t="s">
        <v>44</v>
      </c>
      <c r="N4" s="12" t="s">
        <v>45</v>
      </c>
      <c r="P4" s="12" t="s">
        <v>43</v>
      </c>
      <c r="Q4" s="12" t="s">
        <v>44</v>
      </c>
      <c r="R4" s="12" t="s">
        <v>45</v>
      </c>
      <c r="S4" s="12" t="s">
        <v>43</v>
      </c>
      <c r="T4" s="12" t="s">
        <v>44</v>
      </c>
      <c r="U4" s="12" t="s">
        <v>45</v>
      </c>
      <c r="V4" s="12"/>
      <c r="X4" s="12" t="s">
        <v>43</v>
      </c>
      <c r="Y4" s="12" t="s">
        <v>44</v>
      </c>
      <c r="Z4" s="12" t="s">
        <v>45</v>
      </c>
      <c r="AA4" s="12" t="s">
        <v>43</v>
      </c>
      <c r="AB4" s="12" t="s">
        <v>44</v>
      </c>
      <c r="AC4" s="12" t="s">
        <v>45</v>
      </c>
      <c r="AD4" s="12"/>
      <c r="AE4" s="14">
        <v>3</v>
      </c>
    </row>
    <row r="5" spans="2:35" x14ac:dyDescent="0.25">
      <c r="B5" s="15">
        <v>36556</v>
      </c>
      <c r="C5" s="11">
        <v>1394.46</v>
      </c>
      <c r="D5" s="11">
        <v>16388.27</v>
      </c>
      <c r="E5" s="11">
        <v>1.784</v>
      </c>
      <c r="F5" s="11">
        <f>C5*E5</f>
        <v>2487.7166400000001</v>
      </c>
      <c r="H5" s="11">
        <f>J5/J5</f>
        <v>1</v>
      </c>
      <c r="I5" s="11">
        <f>H1/F5</f>
        <v>4.0197504165908541E-4</v>
      </c>
      <c r="J5" s="11">
        <f>I5*F5</f>
        <v>1</v>
      </c>
      <c r="L5" s="11">
        <f>N5/N5</f>
        <v>1</v>
      </c>
      <c r="M5" s="11">
        <f>H1/D5</f>
        <v>6.1019253405026888E-5</v>
      </c>
      <c r="N5" s="11">
        <f>M5*D5</f>
        <v>1</v>
      </c>
      <c r="P5" s="23">
        <v>0.5</v>
      </c>
      <c r="Q5" s="11">
        <f>(P5*H1)/F5</f>
        <v>2.0098752082954271E-4</v>
      </c>
      <c r="R5" s="11">
        <f>Q5*F5</f>
        <v>0.5</v>
      </c>
      <c r="S5" s="11">
        <f>1-P5</f>
        <v>0.5</v>
      </c>
      <c r="T5" s="11">
        <f>(S5*H1)/D5</f>
        <v>3.0509626702513444E-5</v>
      </c>
      <c r="U5" s="11">
        <f>T5*D5</f>
        <v>0.5</v>
      </c>
      <c r="V5" s="11">
        <f>R5+U5</f>
        <v>1</v>
      </c>
      <c r="X5" s="18">
        <f>P5</f>
        <v>0.5</v>
      </c>
      <c r="Y5" s="12">
        <f>(X5*H1)/F5</f>
        <v>2.0098752082954271E-4</v>
      </c>
      <c r="Z5" s="12">
        <f>F5*Y5</f>
        <v>0.5</v>
      </c>
      <c r="AA5" s="18">
        <f>S5</f>
        <v>0.5</v>
      </c>
      <c r="AB5" s="12">
        <f>(AA5*H1)/D5</f>
        <v>3.0509626702513444E-5</v>
      </c>
      <c r="AC5" s="12">
        <f>AB5*D5</f>
        <v>0.5</v>
      </c>
      <c r="AD5" s="12">
        <f>AC5+Z5</f>
        <v>1</v>
      </c>
      <c r="AE5" s="14" t="b">
        <f>IF($AE$4=4,AG5,IF($AE$4=3,AH5,IF($AE$4=6,AI5,TRUE)))</f>
        <v>0</v>
      </c>
      <c r="AF5" s="19">
        <f>MONTH(B5)</f>
        <v>1</v>
      </c>
      <c r="AG5" s="20" t="b">
        <f>OR(AF5=3,AF5=6,AF5=9,AF5=12)</f>
        <v>0</v>
      </c>
      <c r="AH5" s="11" t="b">
        <f>OR(AF5=4,AF5=8,AF5=12)</f>
        <v>0</v>
      </c>
      <c r="AI5" s="11" t="b">
        <f>OR(AF5=6,AF5=12)</f>
        <v>0</v>
      </c>
    </row>
    <row r="6" spans="2:35" ht="15.75" x14ac:dyDescent="0.25">
      <c r="B6" s="15">
        <v>36585</v>
      </c>
      <c r="C6" s="11">
        <v>1366.42</v>
      </c>
      <c r="D6" s="11">
        <v>17660.2</v>
      </c>
      <c r="E6" s="11">
        <v>1.7665</v>
      </c>
      <c r="F6" s="11">
        <f t="shared" ref="F6:F69" si="0">C6*E6</f>
        <v>2413.7809299999999</v>
      </c>
      <c r="H6" s="11">
        <f t="shared" ref="H6:H69" si="1">J6/J6</f>
        <v>1</v>
      </c>
      <c r="I6" s="11">
        <f>I5</f>
        <v>4.0197504165908541E-4</v>
      </c>
      <c r="J6" s="11">
        <f t="shared" ref="J6:J69" si="2">I6*F6</f>
        <v>0.97027968989265589</v>
      </c>
      <c r="L6" s="11">
        <f>N6/N6</f>
        <v>1</v>
      </c>
      <c r="M6" s="11">
        <f>M5</f>
        <v>6.1019253405026888E-5</v>
      </c>
      <c r="N6" s="11">
        <f>M6*D6</f>
        <v>1.0776122189834558</v>
      </c>
      <c r="P6" s="23">
        <f>R6/V6</f>
        <v>0.47379438616227937</v>
      </c>
      <c r="Q6" s="11">
        <f>Q5</f>
        <v>2.0098752082954271E-4</v>
      </c>
      <c r="R6" s="11">
        <f t="shared" ref="R6:R69" si="3">Q6*F6</f>
        <v>0.48513984494632795</v>
      </c>
      <c r="S6" s="11">
        <f>U6/V6</f>
        <v>0.52620561383772069</v>
      </c>
      <c r="T6" s="11">
        <f>T5</f>
        <v>3.0509626702513444E-5</v>
      </c>
      <c r="U6" s="11">
        <f t="shared" ref="U6:U69" si="4">T6*D6</f>
        <v>0.53880610949172791</v>
      </c>
      <c r="V6" s="11">
        <f t="shared" ref="V6:V69" si="5">R6+U6</f>
        <v>1.0239459544380558</v>
      </c>
      <c r="X6" s="16">
        <f>Z6/AD6</f>
        <v>0.47379438616227937</v>
      </c>
      <c r="Y6" s="12">
        <f>IF(AE5,($X$5*AD5)/F5,Y5)</f>
        <v>2.0098752082954271E-4</v>
      </c>
      <c r="Z6" s="12">
        <f t="shared" ref="Z6:Z69" si="6">F6*Y6</f>
        <v>0.48513984494632795</v>
      </c>
      <c r="AA6" s="16">
        <f>AC6/AD6</f>
        <v>0.52620561383772069</v>
      </c>
      <c r="AB6" s="12">
        <f>IF(AE5,($AA$5*AD5)/D5,AB5)</f>
        <v>3.0509626702513444E-5</v>
      </c>
      <c r="AC6" s="12">
        <f t="shared" ref="AC6:AC69" si="7">AB6*D6</f>
        <v>0.53880610949172791</v>
      </c>
      <c r="AD6" s="12">
        <f t="shared" ref="AD6:AD69" si="8">AC6+Z6</f>
        <v>1.0239459544380558</v>
      </c>
      <c r="AE6" s="14" t="b">
        <f t="shared" ref="AE6:AE69" si="9">IF($AE$4=4,AG6,IF($AE$4=3,AH6,IF($AE$4=6,AI6,TRUE)))</f>
        <v>0</v>
      </c>
      <c r="AF6" s="19">
        <f t="shared" ref="AF6:AF69" si="10">MONTH(B6)</f>
        <v>2</v>
      </c>
      <c r="AG6" s="20" t="b">
        <f t="shared" ref="AG6:AG69" si="11">OR(AF6=3,AF6=6,AF6=9,AF6=12)</f>
        <v>0</v>
      </c>
      <c r="AH6" s="11" t="b">
        <f t="shared" ref="AH6:AH69" si="12">OR(AF6=4,AF6=8,AF6=12)</f>
        <v>0</v>
      </c>
      <c r="AI6" s="11" t="b">
        <f t="shared" ref="AI6:AI69" si="13">OR(AF6=6,AF6=12)</f>
        <v>0</v>
      </c>
    </row>
    <row r="7" spans="2:35" ht="15.75" x14ac:dyDescent="0.25">
      <c r="B7" s="15">
        <v>36616</v>
      </c>
      <c r="C7" s="11">
        <v>1498.58</v>
      </c>
      <c r="D7" s="11">
        <v>17820.37</v>
      </c>
      <c r="E7" s="11">
        <v>1.736</v>
      </c>
      <c r="F7" s="11">
        <f t="shared" si="0"/>
        <v>2601.5348799999997</v>
      </c>
      <c r="H7" s="11">
        <f t="shared" si="1"/>
        <v>1</v>
      </c>
      <c r="I7" s="11">
        <f t="shared" ref="I7:I70" si="14">I6</f>
        <v>4.0197504165908541E-4</v>
      </c>
      <c r="J7" s="11">
        <f t="shared" si="2"/>
        <v>1.0457520917655636</v>
      </c>
      <c r="L7" s="11">
        <f t="shared" ref="L7:L70" si="15">N7/N7</f>
        <v>1</v>
      </c>
      <c r="M7" s="11">
        <f t="shared" ref="M7:M70" si="16">M6</f>
        <v>6.1019253405026888E-5</v>
      </c>
      <c r="N7" s="11">
        <f t="shared" ref="N7:N70" si="17">M7*D7</f>
        <v>1.0873856728013389</v>
      </c>
      <c r="P7" s="23">
        <f t="shared" ref="P7:P70" si="18">R7/V7</f>
        <v>0.49024123483083415</v>
      </c>
      <c r="Q7" s="11">
        <f t="shared" ref="Q7:Q70" si="19">Q6</f>
        <v>2.0098752082954271E-4</v>
      </c>
      <c r="R7" s="11">
        <f t="shared" si="3"/>
        <v>0.5228760458827818</v>
      </c>
      <c r="S7" s="11">
        <f t="shared" ref="S7:S70" si="20">U7/V7</f>
        <v>0.50975876516916574</v>
      </c>
      <c r="T7" s="11">
        <f t="shared" ref="T7:T70" si="21">T6</f>
        <v>3.0509626702513444E-5</v>
      </c>
      <c r="U7" s="11">
        <f t="shared" si="4"/>
        <v>0.54369283640066945</v>
      </c>
      <c r="V7" s="11">
        <f t="shared" si="5"/>
        <v>1.0665688822834514</v>
      </c>
      <c r="X7" s="16">
        <f t="shared" ref="X7:X70" si="22">Z7/AD7</f>
        <v>0.49024123483083415</v>
      </c>
      <c r="Y7" s="12">
        <f t="shared" ref="Y7:Y70" si="23">IF(AE6,($X$5*AD6)/F6,Y6)</f>
        <v>2.0098752082954271E-4</v>
      </c>
      <c r="Z7" s="12">
        <f t="shared" si="6"/>
        <v>0.5228760458827818</v>
      </c>
      <c r="AA7" s="16">
        <f t="shared" ref="AA7:AA70" si="24">AC7/AD7</f>
        <v>0.50975876516916574</v>
      </c>
      <c r="AB7" s="12">
        <f t="shared" ref="AB7:AB70" si="25">IF(AE6,($AA$5*AD6)/D6,AB6)</f>
        <v>3.0509626702513444E-5</v>
      </c>
      <c r="AC7" s="12">
        <f t="shared" si="7"/>
        <v>0.54369283640066945</v>
      </c>
      <c r="AD7" s="12">
        <f t="shared" si="8"/>
        <v>1.0665688822834514</v>
      </c>
      <c r="AE7" s="14" t="b">
        <f t="shared" si="9"/>
        <v>0</v>
      </c>
      <c r="AF7" s="19">
        <f t="shared" si="10"/>
        <v>3</v>
      </c>
      <c r="AG7" s="20" t="b">
        <f t="shared" si="11"/>
        <v>1</v>
      </c>
      <c r="AH7" s="11" t="b">
        <f t="shared" si="12"/>
        <v>0</v>
      </c>
      <c r="AI7" s="11" t="b">
        <f t="shared" si="13"/>
        <v>0</v>
      </c>
    </row>
    <row r="8" spans="2:35" ht="15.75" x14ac:dyDescent="0.25">
      <c r="B8" s="15">
        <v>36644</v>
      </c>
      <c r="C8" s="11">
        <v>1452.43</v>
      </c>
      <c r="D8" s="11">
        <v>15537.6</v>
      </c>
      <c r="E8" s="11">
        <v>1.8069999999999999</v>
      </c>
      <c r="F8" s="11">
        <f t="shared" si="0"/>
        <v>2624.5410099999999</v>
      </c>
      <c r="H8" s="11">
        <f t="shared" si="1"/>
        <v>1</v>
      </c>
      <c r="I8" s="11">
        <f t="shared" si="14"/>
        <v>4.0197504165908541E-4</v>
      </c>
      <c r="J8" s="11">
        <f t="shared" si="2"/>
        <v>1.0549999818307281</v>
      </c>
      <c r="L8" s="11">
        <f t="shared" si="15"/>
        <v>1</v>
      </c>
      <c r="M8" s="11">
        <f t="shared" si="16"/>
        <v>6.1019253405026888E-5</v>
      </c>
      <c r="N8" s="11">
        <f t="shared" si="17"/>
        <v>0.94809275170594576</v>
      </c>
      <c r="P8" s="23">
        <f t="shared" si="18"/>
        <v>0.52668554189601258</v>
      </c>
      <c r="Q8" s="11">
        <f t="shared" si="19"/>
        <v>2.0098752082954271E-4</v>
      </c>
      <c r="R8" s="11">
        <f t="shared" si="3"/>
        <v>0.52749999091536404</v>
      </c>
      <c r="S8" s="11">
        <f t="shared" si="20"/>
        <v>0.47331445810398748</v>
      </c>
      <c r="T8" s="11">
        <f t="shared" si="21"/>
        <v>3.0509626702513444E-5</v>
      </c>
      <c r="U8" s="11">
        <f t="shared" si="4"/>
        <v>0.47404637585297288</v>
      </c>
      <c r="V8" s="11">
        <f t="shared" si="5"/>
        <v>1.0015463667683369</v>
      </c>
      <c r="X8" s="16">
        <f t="shared" si="22"/>
        <v>0.52668554189601258</v>
      </c>
      <c r="Y8" s="12">
        <f t="shared" si="23"/>
        <v>2.0098752082954271E-4</v>
      </c>
      <c r="Z8" s="12">
        <f t="shared" si="6"/>
        <v>0.52749999091536404</v>
      </c>
      <c r="AA8" s="16">
        <f t="shared" si="24"/>
        <v>0.47331445810398748</v>
      </c>
      <c r="AB8" s="12">
        <f t="shared" si="25"/>
        <v>3.0509626702513444E-5</v>
      </c>
      <c r="AC8" s="12">
        <f t="shared" si="7"/>
        <v>0.47404637585297288</v>
      </c>
      <c r="AD8" s="12">
        <f t="shared" si="8"/>
        <v>1.0015463667683369</v>
      </c>
      <c r="AE8" s="14" t="b">
        <f t="shared" si="9"/>
        <v>1</v>
      </c>
      <c r="AF8" s="19">
        <f t="shared" si="10"/>
        <v>4</v>
      </c>
      <c r="AG8" s="20" t="b">
        <f t="shared" si="11"/>
        <v>0</v>
      </c>
      <c r="AH8" s="11" t="b">
        <f t="shared" si="12"/>
        <v>1</v>
      </c>
      <c r="AI8" s="11" t="b">
        <f t="shared" si="13"/>
        <v>0</v>
      </c>
    </row>
    <row r="9" spans="2:35" ht="15.75" x14ac:dyDescent="0.25">
      <c r="B9" s="15">
        <v>36677</v>
      </c>
      <c r="C9" s="11">
        <v>1420.6</v>
      </c>
      <c r="D9" s="11">
        <v>14956.61</v>
      </c>
      <c r="E9" s="11">
        <v>1.8239999999999998</v>
      </c>
      <c r="F9" s="11">
        <f t="shared" si="0"/>
        <v>2591.1743999999994</v>
      </c>
      <c r="H9" s="11">
        <f t="shared" si="1"/>
        <v>1</v>
      </c>
      <c r="I9" s="11">
        <f t="shared" si="14"/>
        <v>4.0197504165908541E-4</v>
      </c>
      <c r="J9" s="11">
        <f t="shared" si="2"/>
        <v>1.0415874373859555</v>
      </c>
      <c r="L9" s="11">
        <f t="shared" si="15"/>
        <v>1</v>
      </c>
      <c r="M9" s="11">
        <f t="shared" si="16"/>
        <v>6.1019253405026888E-5</v>
      </c>
      <c r="N9" s="11">
        <f t="shared" si="17"/>
        <v>0.91264117567015923</v>
      </c>
      <c r="P9" s="23">
        <f t="shared" si="18"/>
        <v>0.5329916010988458</v>
      </c>
      <c r="Q9" s="11">
        <f t="shared" si="19"/>
        <v>2.0098752082954271E-4</v>
      </c>
      <c r="R9" s="11">
        <f t="shared" si="3"/>
        <v>0.52079371869297775</v>
      </c>
      <c r="S9" s="11">
        <f t="shared" si="20"/>
        <v>0.46700839890115414</v>
      </c>
      <c r="T9" s="11">
        <f t="shared" si="21"/>
        <v>3.0509626702513444E-5</v>
      </c>
      <c r="U9" s="11">
        <f t="shared" si="4"/>
        <v>0.45632058783507962</v>
      </c>
      <c r="V9" s="11">
        <f t="shared" si="5"/>
        <v>0.97711430652805742</v>
      </c>
      <c r="X9" s="16">
        <f t="shared" si="22"/>
        <v>0.50632834507127922</v>
      </c>
      <c r="Y9" s="12">
        <f t="shared" si="23"/>
        <v>1.9080409926007156E-4</v>
      </c>
      <c r="Z9" s="12">
        <f t="shared" si="6"/>
        <v>0.49440669741775622</v>
      </c>
      <c r="AA9" s="16">
        <f t="shared" si="24"/>
        <v>0.49367165492872089</v>
      </c>
      <c r="AB9" s="12">
        <f t="shared" si="25"/>
        <v>3.2229764145309982E-5</v>
      </c>
      <c r="AC9" s="12">
        <f t="shared" si="7"/>
        <v>0.48204801271338477</v>
      </c>
      <c r="AD9" s="12">
        <f t="shared" si="8"/>
        <v>0.97645471013114093</v>
      </c>
      <c r="AE9" s="14" t="b">
        <f t="shared" si="9"/>
        <v>0</v>
      </c>
      <c r="AF9" s="19">
        <f t="shared" si="10"/>
        <v>5</v>
      </c>
      <c r="AG9" s="20" t="b">
        <f t="shared" si="11"/>
        <v>0</v>
      </c>
      <c r="AH9" s="11" t="b">
        <f t="shared" si="12"/>
        <v>0</v>
      </c>
      <c r="AI9" s="11" t="b">
        <f t="shared" si="13"/>
        <v>0</v>
      </c>
    </row>
    <row r="10" spans="2:35" ht="15.75" x14ac:dyDescent="0.25">
      <c r="B10" s="15">
        <v>36707</v>
      </c>
      <c r="C10" s="11">
        <v>1454.6</v>
      </c>
      <c r="D10" s="11">
        <v>16727.95</v>
      </c>
      <c r="E10" s="11">
        <v>1.806</v>
      </c>
      <c r="F10" s="11">
        <f t="shared" si="0"/>
        <v>2627.0075999999999</v>
      </c>
      <c r="H10" s="11">
        <f t="shared" si="1"/>
        <v>1</v>
      </c>
      <c r="I10" s="11">
        <f t="shared" si="14"/>
        <v>4.0197504165908541E-4</v>
      </c>
      <c r="J10" s="11">
        <f t="shared" si="2"/>
        <v>1.0559914894487339</v>
      </c>
      <c r="L10" s="11">
        <f t="shared" si="15"/>
        <v>1</v>
      </c>
      <c r="M10" s="11">
        <f t="shared" si="16"/>
        <v>6.1019253405026888E-5</v>
      </c>
      <c r="N10" s="11">
        <f t="shared" si="17"/>
        <v>1.0207270199966196</v>
      </c>
      <c r="P10" s="23">
        <f t="shared" si="18"/>
        <v>0.50849043076654921</v>
      </c>
      <c r="Q10" s="11">
        <f t="shared" si="19"/>
        <v>2.0098752082954271E-4</v>
      </c>
      <c r="R10" s="11">
        <f t="shared" si="3"/>
        <v>0.52799574472436694</v>
      </c>
      <c r="S10" s="11">
        <f t="shared" si="20"/>
        <v>0.49150956923345074</v>
      </c>
      <c r="T10" s="11">
        <f t="shared" si="21"/>
        <v>3.0509626702513444E-5</v>
      </c>
      <c r="U10" s="11">
        <f t="shared" si="4"/>
        <v>0.51036350999830982</v>
      </c>
      <c r="V10" s="11">
        <f t="shared" si="5"/>
        <v>1.0383592547226768</v>
      </c>
      <c r="X10" s="16">
        <f t="shared" si="22"/>
        <v>0.48178838391993045</v>
      </c>
      <c r="Y10" s="12">
        <f t="shared" si="23"/>
        <v>1.9080409926007156E-4</v>
      </c>
      <c r="Z10" s="12">
        <f t="shared" si="6"/>
        <v>0.50124381886736236</v>
      </c>
      <c r="AA10" s="16">
        <f t="shared" si="24"/>
        <v>0.51821161608006949</v>
      </c>
      <c r="AB10" s="12">
        <f t="shared" si="25"/>
        <v>3.2229764145309982E-5</v>
      </c>
      <c r="AC10" s="12">
        <f t="shared" si="7"/>
        <v>0.53913788313453814</v>
      </c>
      <c r="AD10" s="12">
        <f t="shared" si="8"/>
        <v>1.0403817020019006</v>
      </c>
      <c r="AE10" s="14" t="b">
        <f t="shared" si="9"/>
        <v>0</v>
      </c>
      <c r="AF10" s="19">
        <f t="shared" si="10"/>
        <v>6</v>
      </c>
      <c r="AG10" s="20" t="b">
        <f t="shared" si="11"/>
        <v>1</v>
      </c>
      <c r="AH10" s="11" t="b">
        <f t="shared" si="12"/>
        <v>0</v>
      </c>
      <c r="AI10" s="11" t="b">
        <f t="shared" si="13"/>
        <v>1</v>
      </c>
    </row>
    <row r="11" spans="2:35" ht="15.75" x14ac:dyDescent="0.25">
      <c r="B11" s="15">
        <v>36738</v>
      </c>
      <c r="C11" s="11">
        <v>1430.83</v>
      </c>
      <c r="D11" s="11">
        <v>16454.599999999999</v>
      </c>
      <c r="E11" s="11">
        <v>1.7814999999999999</v>
      </c>
      <c r="F11" s="11">
        <f t="shared" si="0"/>
        <v>2549.0236449999998</v>
      </c>
      <c r="H11" s="11">
        <f t="shared" si="1"/>
        <v>1</v>
      </c>
      <c r="I11" s="11">
        <f t="shared" si="14"/>
        <v>4.0197504165908541E-4</v>
      </c>
      <c r="J11" s="11">
        <f t="shared" si="2"/>
        <v>1.0246438858888687</v>
      </c>
      <c r="L11" s="11">
        <f t="shared" si="15"/>
        <v>1</v>
      </c>
      <c r="M11" s="11">
        <f t="shared" si="16"/>
        <v>6.1019253405026888E-5</v>
      </c>
      <c r="N11" s="11">
        <f t="shared" si="17"/>
        <v>1.0040474070783554</v>
      </c>
      <c r="P11" s="23">
        <f t="shared" si="18"/>
        <v>0.5050762969412631</v>
      </c>
      <c r="Q11" s="11">
        <f t="shared" si="19"/>
        <v>2.0098752082954271E-4</v>
      </c>
      <c r="R11" s="11">
        <f t="shared" si="3"/>
        <v>0.51232194294443434</v>
      </c>
      <c r="S11" s="11">
        <f t="shared" si="20"/>
        <v>0.4949237030587369</v>
      </c>
      <c r="T11" s="11">
        <f t="shared" si="21"/>
        <v>3.0509626702513444E-5</v>
      </c>
      <c r="U11" s="11">
        <f t="shared" si="4"/>
        <v>0.50202370353917769</v>
      </c>
      <c r="V11" s="11">
        <f t="shared" si="5"/>
        <v>1.014345646483612</v>
      </c>
      <c r="X11" s="16">
        <f t="shared" si="22"/>
        <v>0.47837903962108747</v>
      </c>
      <c r="Y11" s="12">
        <f t="shared" si="23"/>
        <v>1.9080409926007156E-4</v>
      </c>
      <c r="Z11" s="12">
        <f t="shared" si="6"/>
        <v>0.48636416057684934</v>
      </c>
      <c r="AA11" s="16">
        <f t="shared" si="24"/>
        <v>0.52162096037891248</v>
      </c>
      <c r="AB11" s="12">
        <f t="shared" si="25"/>
        <v>3.2229764145309982E-5</v>
      </c>
      <c r="AC11" s="12">
        <f t="shared" si="7"/>
        <v>0.53032787710541762</v>
      </c>
      <c r="AD11" s="12">
        <f t="shared" si="8"/>
        <v>1.016692037682267</v>
      </c>
      <c r="AE11" s="14" t="b">
        <f t="shared" si="9"/>
        <v>0</v>
      </c>
      <c r="AF11" s="19">
        <f t="shared" si="10"/>
        <v>7</v>
      </c>
      <c r="AG11" s="20" t="b">
        <f t="shared" si="11"/>
        <v>0</v>
      </c>
      <c r="AH11" s="11" t="b">
        <f t="shared" si="12"/>
        <v>0</v>
      </c>
      <c r="AI11" s="11" t="b">
        <f t="shared" si="13"/>
        <v>0</v>
      </c>
    </row>
    <row r="12" spans="2:35" ht="15.75" x14ac:dyDescent="0.25">
      <c r="B12" s="15">
        <v>36769</v>
      </c>
      <c r="C12" s="11">
        <v>1517.68</v>
      </c>
      <c r="D12" s="11">
        <v>17346.7</v>
      </c>
      <c r="E12" s="11">
        <v>1.8235000000000001</v>
      </c>
      <c r="F12" s="11">
        <f t="shared" si="0"/>
        <v>2767.4894800000002</v>
      </c>
      <c r="H12" s="11">
        <f t="shared" si="1"/>
        <v>1</v>
      </c>
      <c r="I12" s="11">
        <f t="shared" si="14"/>
        <v>4.0197504165908541E-4</v>
      </c>
      <c r="J12" s="11">
        <f t="shared" si="2"/>
        <v>1.1124616990140808</v>
      </c>
      <c r="L12" s="11">
        <f t="shared" si="15"/>
        <v>1</v>
      </c>
      <c r="M12" s="11">
        <f t="shared" si="16"/>
        <v>6.1019253405026888E-5</v>
      </c>
      <c r="N12" s="11">
        <f t="shared" si="17"/>
        <v>1.0584826830409799</v>
      </c>
      <c r="P12" s="23">
        <f t="shared" si="18"/>
        <v>0.51243215082322902</v>
      </c>
      <c r="Q12" s="11">
        <f t="shared" si="19"/>
        <v>2.0098752082954271E-4</v>
      </c>
      <c r="R12" s="11">
        <f t="shared" si="3"/>
        <v>0.55623084950704038</v>
      </c>
      <c r="S12" s="11">
        <f t="shared" si="20"/>
        <v>0.48756784917677087</v>
      </c>
      <c r="T12" s="11">
        <f t="shared" si="21"/>
        <v>3.0509626702513444E-5</v>
      </c>
      <c r="U12" s="11">
        <f t="shared" si="4"/>
        <v>0.52924134152048996</v>
      </c>
      <c r="V12" s="11">
        <f t="shared" si="5"/>
        <v>1.0854721910275305</v>
      </c>
      <c r="X12" s="16">
        <f t="shared" si="22"/>
        <v>0.48572766904841425</v>
      </c>
      <c r="Y12" s="12">
        <f t="shared" si="23"/>
        <v>1.9080409926007156E-4</v>
      </c>
      <c r="Z12" s="12">
        <f t="shared" si="6"/>
        <v>0.52804833744312385</v>
      </c>
      <c r="AA12" s="16">
        <f t="shared" si="24"/>
        <v>0.51427233095158575</v>
      </c>
      <c r="AB12" s="12">
        <f t="shared" si="25"/>
        <v>3.2229764145309982E-5</v>
      </c>
      <c r="AC12" s="12">
        <f t="shared" si="7"/>
        <v>0.55908004969944869</v>
      </c>
      <c r="AD12" s="12">
        <f t="shared" si="8"/>
        <v>1.0871283871425725</v>
      </c>
      <c r="AE12" s="14" t="b">
        <f t="shared" si="9"/>
        <v>1</v>
      </c>
      <c r="AF12" s="19">
        <f t="shared" si="10"/>
        <v>8</v>
      </c>
      <c r="AG12" s="20" t="b">
        <f t="shared" si="11"/>
        <v>0</v>
      </c>
      <c r="AH12" s="11" t="b">
        <f t="shared" si="12"/>
        <v>1</v>
      </c>
      <c r="AI12" s="11" t="b">
        <f t="shared" si="13"/>
        <v>0</v>
      </c>
    </row>
    <row r="13" spans="2:35" ht="15.75" x14ac:dyDescent="0.25">
      <c r="B13" s="15">
        <v>36798</v>
      </c>
      <c r="C13" s="11">
        <v>1436.51</v>
      </c>
      <c r="D13" s="11">
        <v>15928.39</v>
      </c>
      <c r="E13" s="11">
        <v>1.8439999999999999</v>
      </c>
      <c r="F13" s="11">
        <f t="shared" si="0"/>
        <v>2648.9244399999998</v>
      </c>
      <c r="H13" s="11">
        <f t="shared" si="1"/>
        <v>1</v>
      </c>
      <c r="I13" s="11">
        <f t="shared" si="14"/>
        <v>4.0197504165908541E-4</v>
      </c>
      <c r="J13" s="11">
        <f t="shared" si="2"/>
        <v>1.0648015121207695</v>
      </c>
      <c r="L13" s="11">
        <f t="shared" si="15"/>
        <v>1</v>
      </c>
      <c r="M13" s="11">
        <f t="shared" si="16"/>
        <v>6.1019253405026888E-5</v>
      </c>
      <c r="N13" s="11">
        <f t="shared" si="17"/>
        <v>0.97193846574409615</v>
      </c>
      <c r="P13" s="23">
        <f t="shared" si="18"/>
        <v>0.52279698129999463</v>
      </c>
      <c r="Q13" s="11">
        <f t="shared" si="19"/>
        <v>2.0098752082954271E-4</v>
      </c>
      <c r="R13" s="11">
        <f t="shared" si="3"/>
        <v>0.53240075606038473</v>
      </c>
      <c r="S13" s="11">
        <f t="shared" si="20"/>
        <v>0.47720301870000548</v>
      </c>
      <c r="T13" s="11">
        <f t="shared" si="21"/>
        <v>3.0509626702513444E-5</v>
      </c>
      <c r="U13" s="11">
        <f t="shared" si="4"/>
        <v>0.48596923287204807</v>
      </c>
      <c r="V13" s="11">
        <f t="shared" si="5"/>
        <v>1.0183699889324327</v>
      </c>
      <c r="X13" s="16">
        <f t="shared" si="22"/>
        <v>0.51037659402751212</v>
      </c>
      <c r="Y13" s="12">
        <f t="shared" si="23"/>
        <v>1.9641057265059098E-4</v>
      </c>
      <c r="Z13" s="12">
        <f t="shared" si="6"/>
        <v>0.52027676616854601</v>
      </c>
      <c r="AA13" s="16">
        <f t="shared" si="24"/>
        <v>0.48962340597248788</v>
      </c>
      <c r="AB13" s="12">
        <f t="shared" si="25"/>
        <v>3.1335308362471609E-5</v>
      </c>
      <c r="AC13" s="12">
        <f t="shared" si="7"/>
        <v>0.49912101236770912</v>
      </c>
      <c r="AD13" s="12">
        <f t="shared" si="8"/>
        <v>1.0193977785362551</v>
      </c>
      <c r="AE13" s="14" t="b">
        <f t="shared" si="9"/>
        <v>0</v>
      </c>
      <c r="AF13" s="19">
        <f t="shared" si="10"/>
        <v>9</v>
      </c>
      <c r="AG13" s="20" t="b">
        <f t="shared" si="11"/>
        <v>1</v>
      </c>
      <c r="AH13" s="11" t="b">
        <f t="shared" si="12"/>
        <v>0</v>
      </c>
      <c r="AI13" s="11" t="b">
        <f t="shared" si="13"/>
        <v>0</v>
      </c>
    </row>
    <row r="14" spans="2:35" ht="15.75" x14ac:dyDescent="0.25">
      <c r="B14" s="15">
        <v>36830</v>
      </c>
      <c r="C14" s="11">
        <v>1429.4</v>
      </c>
      <c r="D14" s="11">
        <v>14867.23</v>
      </c>
      <c r="E14" s="11">
        <v>1.901</v>
      </c>
      <c r="F14" s="11">
        <f t="shared" si="0"/>
        <v>2717.2894000000001</v>
      </c>
      <c r="H14" s="11">
        <f t="shared" si="1"/>
        <v>1</v>
      </c>
      <c r="I14" s="11">
        <f t="shared" si="14"/>
        <v>4.0197504165908541E-4</v>
      </c>
      <c r="J14" s="11">
        <f t="shared" si="2"/>
        <v>1.0922825197647912</v>
      </c>
      <c r="L14" s="11">
        <f t="shared" si="15"/>
        <v>1</v>
      </c>
      <c r="M14" s="11">
        <f t="shared" si="16"/>
        <v>6.1019253405026888E-5</v>
      </c>
      <c r="N14" s="11">
        <f t="shared" si="17"/>
        <v>0.90718727480081784</v>
      </c>
      <c r="P14" s="23">
        <f t="shared" si="18"/>
        <v>0.54628608180704874</v>
      </c>
      <c r="Q14" s="11">
        <f t="shared" si="19"/>
        <v>2.0098752082954271E-4</v>
      </c>
      <c r="R14" s="11">
        <f t="shared" si="3"/>
        <v>0.54614125988239559</v>
      </c>
      <c r="S14" s="11">
        <f t="shared" si="20"/>
        <v>0.45371391819295126</v>
      </c>
      <c r="T14" s="11">
        <f t="shared" si="21"/>
        <v>3.0509626702513444E-5</v>
      </c>
      <c r="U14" s="11">
        <f t="shared" si="4"/>
        <v>0.45359363740040892</v>
      </c>
      <c r="V14" s="11">
        <f t="shared" si="5"/>
        <v>0.99973489728280451</v>
      </c>
      <c r="X14" s="16">
        <f t="shared" si="22"/>
        <v>0.53393203377790366</v>
      </c>
      <c r="Y14" s="12">
        <f t="shared" si="23"/>
        <v>1.9641057265059098E-4</v>
      </c>
      <c r="Z14" s="12">
        <f t="shared" si="6"/>
        <v>0.53370436711138081</v>
      </c>
      <c r="AA14" s="16">
        <f t="shared" si="24"/>
        <v>0.46606796622209623</v>
      </c>
      <c r="AB14" s="12">
        <f t="shared" si="25"/>
        <v>3.1335308362471609E-5</v>
      </c>
      <c r="AC14" s="12">
        <f t="shared" si="7"/>
        <v>0.46586923654578877</v>
      </c>
      <c r="AD14" s="12">
        <f t="shared" si="8"/>
        <v>0.99957360365716963</v>
      </c>
      <c r="AE14" s="14" t="b">
        <f t="shared" si="9"/>
        <v>0</v>
      </c>
      <c r="AF14" s="19">
        <f t="shared" si="10"/>
        <v>10</v>
      </c>
      <c r="AG14" s="20" t="b">
        <f t="shared" si="11"/>
        <v>0</v>
      </c>
      <c r="AH14" s="11" t="b">
        <f t="shared" si="12"/>
        <v>0</v>
      </c>
      <c r="AI14" s="11" t="b">
        <f t="shared" si="13"/>
        <v>0</v>
      </c>
    </row>
    <row r="15" spans="2:35" ht="15.75" x14ac:dyDescent="0.25">
      <c r="B15" s="15">
        <v>36860</v>
      </c>
      <c r="C15" s="11">
        <v>1314.95</v>
      </c>
      <c r="D15" s="11">
        <v>13287.39</v>
      </c>
      <c r="E15" s="11">
        <v>1.98</v>
      </c>
      <c r="F15" s="11">
        <f t="shared" si="0"/>
        <v>2603.6010000000001</v>
      </c>
      <c r="H15" s="11">
        <f t="shared" si="1"/>
        <v>1</v>
      </c>
      <c r="I15" s="11">
        <f t="shared" si="14"/>
        <v>4.0197504165908541E-4</v>
      </c>
      <c r="J15" s="11">
        <f t="shared" si="2"/>
        <v>1.0465826204386366</v>
      </c>
      <c r="L15" s="11">
        <f t="shared" si="15"/>
        <v>1</v>
      </c>
      <c r="M15" s="11">
        <f t="shared" si="16"/>
        <v>6.1019253405026888E-5</v>
      </c>
      <c r="N15" s="11">
        <f t="shared" si="17"/>
        <v>0.81078661750142023</v>
      </c>
      <c r="P15" s="23">
        <f t="shared" si="18"/>
        <v>0.56347580172016021</v>
      </c>
      <c r="Q15" s="11">
        <f t="shared" si="19"/>
        <v>2.0098752082954271E-4</v>
      </c>
      <c r="R15" s="11">
        <f t="shared" si="3"/>
        <v>0.5232913102193183</v>
      </c>
      <c r="S15" s="11">
        <f t="shared" si="20"/>
        <v>0.43652419827983974</v>
      </c>
      <c r="T15" s="11">
        <f t="shared" si="21"/>
        <v>3.0509626702513444E-5</v>
      </c>
      <c r="U15" s="11">
        <f t="shared" si="4"/>
        <v>0.40539330875071011</v>
      </c>
      <c r="V15" s="11">
        <f t="shared" si="5"/>
        <v>0.92868461897002841</v>
      </c>
      <c r="X15" s="16">
        <f t="shared" si="22"/>
        <v>0.55120528359861987</v>
      </c>
      <c r="Y15" s="12">
        <f t="shared" si="23"/>
        <v>1.9641057265059098E-4</v>
      </c>
      <c r="Z15" s="12">
        <f t="shared" si="6"/>
        <v>0.5113747633636514</v>
      </c>
      <c r="AA15" s="16">
        <f t="shared" si="24"/>
        <v>0.44879471640138008</v>
      </c>
      <c r="AB15" s="12">
        <f t="shared" si="25"/>
        <v>3.1335308362471609E-5</v>
      </c>
      <c r="AC15" s="12">
        <f t="shared" si="7"/>
        <v>0.41636446298242163</v>
      </c>
      <c r="AD15" s="12">
        <f t="shared" si="8"/>
        <v>0.92773922634607309</v>
      </c>
      <c r="AE15" s="14" t="b">
        <f t="shared" si="9"/>
        <v>0</v>
      </c>
      <c r="AF15" s="19">
        <f t="shared" si="10"/>
        <v>11</v>
      </c>
      <c r="AG15" s="20" t="b">
        <f t="shared" si="11"/>
        <v>0</v>
      </c>
      <c r="AH15" s="11" t="b">
        <f t="shared" si="12"/>
        <v>0</v>
      </c>
      <c r="AI15" s="11" t="b">
        <f t="shared" si="13"/>
        <v>0</v>
      </c>
    </row>
    <row r="16" spans="2:35" ht="15.75" x14ac:dyDescent="0.25">
      <c r="B16" s="15">
        <v>36889</v>
      </c>
      <c r="C16" s="11">
        <v>1320.28</v>
      </c>
      <c r="D16" s="11">
        <v>15259.29</v>
      </c>
      <c r="E16" s="11">
        <v>1.95</v>
      </c>
      <c r="F16" s="11">
        <f t="shared" si="0"/>
        <v>2574.5459999999998</v>
      </c>
      <c r="H16" s="11">
        <f t="shared" si="1"/>
        <v>1</v>
      </c>
      <c r="I16" s="11">
        <f t="shared" si="14"/>
        <v>4.0197504165908541E-4</v>
      </c>
      <c r="J16" s="11">
        <f t="shared" si="2"/>
        <v>1.0349032356032317</v>
      </c>
      <c r="L16" s="11">
        <f t="shared" si="15"/>
        <v>1</v>
      </c>
      <c r="M16" s="11">
        <f t="shared" si="16"/>
        <v>6.1019253405026888E-5</v>
      </c>
      <c r="N16" s="11">
        <f t="shared" si="17"/>
        <v>0.93111048329079282</v>
      </c>
      <c r="P16" s="23">
        <f t="shared" si="18"/>
        <v>0.52639675179144407</v>
      </c>
      <c r="Q16" s="11">
        <f t="shared" si="19"/>
        <v>2.0098752082954271E-4</v>
      </c>
      <c r="R16" s="11">
        <f t="shared" si="3"/>
        <v>0.51745161780161586</v>
      </c>
      <c r="S16" s="11">
        <f t="shared" si="20"/>
        <v>0.47360324820855593</v>
      </c>
      <c r="T16" s="11">
        <f t="shared" si="21"/>
        <v>3.0509626702513444E-5</v>
      </c>
      <c r="U16" s="11">
        <f t="shared" si="4"/>
        <v>0.46555524164539641</v>
      </c>
      <c r="V16" s="11">
        <f t="shared" si="5"/>
        <v>0.98300685944701227</v>
      </c>
      <c r="X16" s="16">
        <f t="shared" si="22"/>
        <v>0.51398295602541233</v>
      </c>
      <c r="Y16" s="12">
        <f t="shared" si="23"/>
        <v>1.9641057265059098E-4</v>
      </c>
      <c r="Z16" s="12">
        <f t="shared" si="6"/>
        <v>0.50566805417528837</v>
      </c>
      <c r="AA16" s="16">
        <f t="shared" si="24"/>
        <v>0.48601704397458761</v>
      </c>
      <c r="AB16" s="12">
        <f t="shared" si="25"/>
        <v>3.1335308362471609E-5</v>
      </c>
      <c r="AC16" s="12">
        <f t="shared" si="7"/>
        <v>0.4781545575423794</v>
      </c>
      <c r="AD16" s="12">
        <f t="shared" si="8"/>
        <v>0.98382261171766783</v>
      </c>
      <c r="AE16" s="14" t="b">
        <f t="shared" si="9"/>
        <v>1</v>
      </c>
      <c r="AF16" s="19">
        <f t="shared" si="10"/>
        <v>12</v>
      </c>
      <c r="AG16" s="20" t="b">
        <f t="shared" si="11"/>
        <v>1</v>
      </c>
      <c r="AH16" s="11" t="b">
        <f t="shared" si="12"/>
        <v>1</v>
      </c>
      <c r="AI16" s="11" t="b">
        <f t="shared" si="13"/>
        <v>1</v>
      </c>
    </row>
    <row r="17" spans="2:35" ht="15.75" x14ac:dyDescent="0.25">
      <c r="B17" s="15">
        <v>36922</v>
      </c>
      <c r="C17" s="11">
        <v>1366.01</v>
      </c>
      <c r="D17" s="11">
        <v>17672.77</v>
      </c>
      <c r="E17" s="11">
        <v>1.972</v>
      </c>
      <c r="F17" s="11">
        <f t="shared" si="0"/>
        <v>2693.7717199999997</v>
      </c>
      <c r="H17" s="11">
        <f t="shared" si="1"/>
        <v>1</v>
      </c>
      <c r="I17" s="11">
        <f t="shared" si="14"/>
        <v>4.0197504165908541E-4</v>
      </c>
      <c r="J17" s="11">
        <f t="shared" si="2"/>
        <v>1.0828289993670661</v>
      </c>
      <c r="L17" s="11">
        <f t="shared" si="15"/>
        <v>1</v>
      </c>
      <c r="M17" s="11">
        <f t="shared" si="16"/>
        <v>6.1019253405026888E-5</v>
      </c>
      <c r="N17" s="11">
        <f t="shared" si="17"/>
        <v>1.078379230998757</v>
      </c>
      <c r="P17" s="23">
        <f t="shared" si="18"/>
        <v>0.50102946312756635</v>
      </c>
      <c r="Q17" s="11">
        <f t="shared" si="19"/>
        <v>2.0098752082954271E-4</v>
      </c>
      <c r="R17" s="11">
        <f t="shared" si="3"/>
        <v>0.54141449968353306</v>
      </c>
      <c r="S17" s="11">
        <f t="shared" si="20"/>
        <v>0.49897053687243365</v>
      </c>
      <c r="T17" s="11">
        <f t="shared" si="21"/>
        <v>3.0509626702513444E-5</v>
      </c>
      <c r="U17" s="11">
        <f t="shared" si="4"/>
        <v>0.53918961549937849</v>
      </c>
      <c r="V17" s="11">
        <f t="shared" si="5"/>
        <v>1.0806041151829116</v>
      </c>
      <c r="X17" s="16">
        <f t="shared" si="22"/>
        <v>0.47462995366458571</v>
      </c>
      <c r="Y17" s="12">
        <f t="shared" si="23"/>
        <v>1.910672040269756E-4</v>
      </c>
      <c r="Z17" s="12">
        <f t="shared" si="6"/>
        <v>0.51469143082733693</v>
      </c>
      <c r="AA17" s="16">
        <f t="shared" si="24"/>
        <v>0.5253700463354144</v>
      </c>
      <c r="AB17" s="12">
        <f t="shared" si="25"/>
        <v>3.2236841023326374E-5</v>
      </c>
      <c r="AC17" s="12">
        <f t="shared" si="7"/>
        <v>0.56971427693181165</v>
      </c>
      <c r="AD17" s="12">
        <f t="shared" si="8"/>
        <v>1.0844057077591485</v>
      </c>
      <c r="AE17" s="14" t="b">
        <f t="shared" si="9"/>
        <v>0</v>
      </c>
      <c r="AF17" s="19">
        <f t="shared" si="10"/>
        <v>1</v>
      </c>
      <c r="AG17" s="20" t="b">
        <f t="shared" si="11"/>
        <v>0</v>
      </c>
      <c r="AH17" s="11" t="b">
        <f t="shared" si="12"/>
        <v>0</v>
      </c>
      <c r="AI17" s="11" t="b">
        <f t="shared" si="13"/>
        <v>0</v>
      </c>
    </row>
    <row r="18" spans="2:35" ht="15.75" x14ac:dyDescent="0.25">
      <c r="B18" s="15">
        <v>36950</v>
      </c>
      <c r="C18" s="11">
        <v>1239.94</v>
      </c>
      <c r="D18" s="11">
        <v>15891.41</v>
      </c>
      <c r="E18" s="11">
        <v>2.0459999999999998</v>
      </c>
      <c r="F18" s="11">
        <f t="shared" si="0"/>
        <v>2536.9172399999998</v>
      </c>
      <c r="H18" s="11">
        <f t="shared" si="1"/>
        <v>1</v>
      </c>
      <c r="I18" s="11">
        <f t="shared" si="14"/>
        <v>4.0197504165908541E-4</v>
      </c>
      <c r="J18" s="11">
        <f t="shared" si="2"/>
        <v>1.019777413234652</v>
      </c>
      <c r="L18" s="11">
        <f t="shared" si="15"/>
        <v>1</v>
      </c>
      <c r="M18" s="11">
        <f t="shared" si="16"/>
        <v>6.1019253405026888E-5</v>
      </c>
      <c r="N18" s="11">
        <f t="shared" si="17"/>
        <v>0.96968197375317833</v>
      </c>
      <c r="P18" s="23">
        <f t="shared" si="18"/>
        <v>0.51259021415795814</v>
      </c>
      <c r="Q18" s="11">
        <f t="shared" si="19"/>
        <v>2.0098752082954271E-4</v>
      </c>
      <c r="R18" s="11">
        <f t="shared" si="3"/>
        <v>0.50988870661732599</v>
      </c>
      <c r="S18" s="11">
        <f t="shared" si="20"/>
        <v>0.48740978584204192</v>
      </c>
      <c r="T18" s="11">
        <f t="shared" si="21"/>
        <v>3.0509626702513444E-5</v>
      </c>
      <c r="U18" s="11">
        <f t="shared" si="4"/>
        <v>0.48484098687658916</v>
      </c>
      <c r="V18" s="11">
        <f t="shared" si="5"/>
        <v>0.99472969349391516</v>
      </c>
      <c r="X18" s="16">
        <f t="shared" si="22"/>
        <v>0.48617508403430154</v>
      </c>
      <c r="Y18" s="12">
        <f t="shared" si="23"/>
        <v>1.910672040269756E-4</v>
      </c>
      <c r="Z18" s="12">
        <f t="shared" si="6"/>
        <v>0.48472168389463177</v>
      </c>
      <c r="AA18" s="16">
        <f t="shared" si="24"/>
        <v>0.51382491596569846</v>
      </c>
      <c r="AB18" s="12">
        <f t="shared" si="25"/>
        <v>3.2236841023326374E-5</v>
      </c>
      <c r="AC18" s="12">
        <f t="shared" si="7"/>
        <v>0.51228885780649902</v>
      </c>
      <c r="AD18" s="12">
        <f t="shared" si="8"/>
        <v>0.99701054170113079</v>
      </c>
      <c r="AE18" s="14" t="b">
        <f t="shared" si="9"/>
        <v>0</v>
      </c>
      <c r="AF18" s="19">
        <f t="shared" si="10"/>
        <v>2</v>
      </c>
      <c r="AG18" s="20" t="b">
        <f t="shared" si="11"/>
        <v>0</v>
      </c>
      <c r="AH18" s="11" t="b">
        <f t="shared" si="12"/>
        <v>0</v>
      </c>
      <c r="AI18" s="11" t="b">
        <f t="shared" si="13"/>
        <v>0</v>
      </c>
    </row>
    <row r="19" spans="2:35" ht="15.75" x14ac:dyDescent="0.25">
      <c r="B19" s="15">
        <v>36980</v>
      </c>
      <c r="C19" s="11">
        <v>1160.33</v>
      </c>
      <c r="D19" s="11">
        <v>14438.45</v>
      </c>
      <c r="E19" s="11">
        <v>2.1524999999999999</v>
      </c>
      <c r="F19" s="11">
        <f t="shared" si="0"/>
        <v>2497.6103249999996</v>
      </c>
      <c r="H19" s="11">
        <f t="shared" si="1"/>
        <v>1</v>
      </c>
      <c r="I19" s="11">
        <f t="shared" si="14"/>
        <v>4.0197504165908541E-4</v>
      </c>
      <c r="J19" s="11">
        <f t="shared" si="2"/>
        <v>1.0039770144400366</v>
      </c>
      <c r="L19" s="11">
        <f t="shared" si="15"/>
        <v>1</v>
      </c>
      <c r="M19" s="11">
        <f t="shared" si="16"/>
        <v>6.1019253405026888E-5</v>
      </c>
      <c r="N19" s="11">
        <f t="shared" si="17"/>
        <v>0.88102343932581051</v>
      </c>
      <c r="P19" s="23">
        <f t="shared" si="18"/>
        <v>0.53261367255073866</v>
      </c>
      <c r="Q19" s="11">
        <f t="shared" si="19"/>
        <v>2.0098752082954271E-4</v>
      </c>
      <c r="R19" s="11">
        <f t="shared" si="3"/>
        <v>0.50198850722001831</v>
      </c>
      <c r="S19" s="11">
        <f t="shared" si="20"/>
        <v>0.4673863274492614</v>
      </c>
      <c r="T19" s="11">
        <f t="shared" si="21"/>
        <v>3.0509626702513444E-5</v>
      </c>
      <c r="U19" s="11">
        <f t="shared" si="4"/>
        <v>0.44051171966290525</v>
      </c>
      <c r="V19" s="11">
        <f t="shared" si="5"/>
        <v>0.94250022688292356</v>
      </c>
      <c r="X19" s="16">
        <f t="shared" si="22"/>
        <v>0.50623840320026936</v>
      </c>
      <c r="Y19" s="12">
        <f t="shared" si="23"/>
        <v>1.910672040269756E-4</v>
      </c>
      <c r="Z19" s="12">
        <f t="shared" si="6"/>
        <v>0.4772114215466558</v>
      </c>
      <c r="AA19" s="16">
        <f t="shared" si="24"/>
        <v>0.4937615967997307</v>
      </c>
      <c r="AB19" s="12">
        <f t="shared" si="25"/>
        <v>3.2236841023326374E-5</v>
      </c>
      <c r="AC19" s="12">
        <f t="shared" si="7"/>
        <v>0.4654500172732467</v>
      </c>
      <c r="AD19" s="12">
        <f t="shared" si="8"/>
        <v>0.9426614388199025</v>
      </c>
      <c r="AE19" s="14" t="b">
        <f t="shared" si="9"/>
        <v>0</v>
      </c>
      <c r="AF19" s="19">
        <f t="shared" si="10"/>
        <v>3</v>
      </c>
      <c r="AG19" s="20" t="b">
        <f t="shared" si="11"/>
        <v>1</v>
      </c>
      <c r="AH19" s="11" t="b">
        <f t="shared" si="12"/>
        <v>0</v>
      </c>
      <c r="AI19" s="11" t="b">
        <f t="shared" si="13"/>
        <v>0</v>
      </c>
    </row>
    <row r="20" spans="2:35" ht="15.75" x14ac:dyDescent="0.25">
      <c r="B20" s="15">
        <v>37011</v>
      </c>
      <c r="C20" s="11">
        <v>1249.46</v>
      </c>
      <c r="D20" s="11">
        <v>14917.54</v>
      </c>
      <c r="E20" s="11">
        <v>2.2000000000000002</v>
      </c>
      <c r="F20" s="11">
        <f t="shared" si="0"/>
        <v>2748.8120000000004</v>
      </c>
      <c r="H20" s="11">
        <f t="shared" si="1"/>
        <v>1</v>
      </c>
      <c r="I20" s="11">
        <f t="shared" si="14"/>
        <v>4.0197504165908541E-4</v>
      </c>
      <c r="J20" s="11">
        <f t="shared" si="2"/>
        <v>1.1049538182129941</v>
      </c>
      <c r="L20" s="11">
        <f t="shared" si="15"/>
        <v>1</v>
      </c>
      <c r="M20" s="11">
        <f t="shared" si="16"/>
        <v>6.1019253405026888E-5</v>
      </c>
      <c r="N20" s="11">
        <f t="shared" si="17"/>
        <v>0.91025715343962488</v>
      </c>
      <c r="P20" s="23">
        <f t="shared" si="18"/>
        <v>0.54830676974076409</v>
      </c>
      <c r="Q20" s="11">
        <f t="shared" si="19"/>
        <v>2.0098752082954271E-4</v>
      </c>
      <c r="R20" s="11">
        <f t="shared" si="3"/>
        <v>0.55247690910649705</v>
      </c>
      <c r="S20" s="11">
        <f t="shared" si="20"/>
        <v>0.45169323025923586</v>
      </c>
      <c r="T20" s="11">
        <f t="shared" si="21"/>
        <v>3.0509626702513444E-5</v>
      </c>
      <c r="U20" s="11">
        <f t="shared" si="4"/>
        <v>0.45512857671981244</v>
      </c>
      <c r="V20" s="11">
        <f t="shared" si="5"/>
        <v>1.0076054858263095</v>
      </c>
      <c r="X20" s="16">
        <f t="shared" si="22"/>
        <v>0.5220223443977644</v>
      </c>
      <c r="Y20" s="12">
        <f t="shared" si="23"/>
        <v>1.910672040269756E-4</v>
      </c>
      <c r="Z20" s="12">
        <f t="shared" si="6"/>
        <v>0.52520782323579895</v>
      </c>
      <c r="AA20" s="16">
        <f t="shared" si="24"/>
        <v>0.4779776556022356</v>
      </c>
      <c r="AB20" s="12">
        <f t="shared" si="25"/>
        <v>3.2236841023326374E-5</v>
      </c>
      <c r="AC20" s="12">
        <f t="shared" si="7"/>
        <v>0.48089436543911213</v>
      </c>
      <c r="AD20" s="12">
        <f t="shared" si="8"/>
        <v>1.0061021886749111</v>
      </c>
      <c r="AE20" s="14" t="b">
        <f t="shared" si="9"/>
        <v>1</v>
      </c>
      <c r="AF20" s="19">
        <f t="shared" si="10"/>
        <v>4</v>
      </c>
      <c r="AG20" s="20" t="b">
        <f t="shared" si="11"/>
        <v>0</v>
      </c>
      <c r="AH20" s="11" t="b">
        <f t="shared" si="12"/>
        <v>1</v>
      </c>
      <c r="AI20" s="11" t="b">
        <f t="shared" si="13"/>
        <v>0</v>
      </c>
    </row>
    <row r="21" spans="2:35" ht="15.75" x14ac:dyDescent="0.25">
      <c r="B21" s="15">
        <v>37042</v>
      </c>
      <c r="C21" s="11">
        <v>1255.82</v>
      </c>
      <c r="D21" s="11">
        <v>14649.98</v>
      </c>
      <c r="E21" s="11">
        <v>2.3820000000000001</v>
      </c>
      <c r="F21" s="11">
        <f t="shared" si="0"/>
        <v>2991.3632400000001</v>
      </c>
      <c r="H21" s="11">
        <f t="shared" si="1"/>
        <v>1</v>
      </c>
      <c r="I21" s="11">
        <f t="shared" si="14"/>
        <v>4.0197504165908541E-4</v>
      </c>
      <c r="J21" s="11">
        <f t="shared" si="2"/>
        <v>1.2024533630164567</v>
      </c>
      <c r="L21" s="11">
        <f t="shared" si="15"/>
        <v>1</v>
      </c>
      <c r="M21" s="11">
        <f t="shared" si="16"/>
        <v>6.1019253405026888E-5</v>
      </c>
      <c r="N21" s="11">
        <f t="shared" si="17"/>
        <v>0.89393084199857575</v>
      </c>
      <c r="P21" s="23">
        <f t="shared" si="18"/>
        <v>0.57358444131562913</v>
      </c>
      <c r="Q21" s="11">
        <f t="shared" si="19"/>
        <v>2.0098752082954271E-4</v>
      </c>
      <c r="R21" s="11">
        <f t="shared" si="3"/>
        <v>0.60122668150822833</v>
      </c>
      <c r="S21" s="11">
        <f t="shared" si="20"/>
        <v>0.42641555868437087</v>
      </c>
      <c r="T21" s="11">
        <f t="shared" si="21"/>
        <v>3.0509626702513444E-5</v>
      </c>
      <c r="U21" s="11">
        <f t="shared" si="4"/>
        <v>0.44696542099928788</v>
      </c>
      <c r="V21" s="11">
        <f t="shared" si="5"/>
        <v>1.0481921025075163</v>
      </c>
      <c r="X21" s="16">
        <f t="shared" si="22"/>
        <v>0.52564226630896549</v>
      </c>
      <c r="Y21" s="12">
        <f t="shared" si="23"/>
        <v>1.8300672957534219E-4</v>
      </c>
      <c r="Z21" s="12">
        <f t="shared" si="6"/>
        <v>0.54743960352429943</v>
      </c>
      <c r="AA21" s="16">
        <f t="shared" si="24"/>
        <v>0.47435773369103462</v>
      </c>
      <c r="AB21" s="12">
        <f t="shared" si="25"/>
        <v>3.3722121364343956E-5</v>
      </c>
      <c r="AC21" s="12">
        <f t="shared" si="7"/>
        <v>0.49402840354521166</v>
      </c>
      <c r="AD21" s="12">
        <f t="shared" si="8"/>
        <v>1.041468007069511</v>
      </c>
      <c r="AE21" s="14" t="b">
        <f t="shared" si="9"/>
        <v>0</v>
      </c>
      <c r="AF21" s="19">
        <f t="shared" si="10"/>
        <v>5</v>
      </c>
      <c r="AG21" s="20" t="b">
        <f t="shared" si="11"/>
        <v>0</v>
      </c>
      <c r="AH21" s="11" t="b">
        <f t="shared" si="12"/>
        <v>0</v>
      </c>
      <c r="AI21" s="11" t="b">
        <f t="shared" si="13"/>
        <v>0</v>
      </c>
    </row>
    <row r="22" spans="2:35" ht="15.75" x14ac:dyDescent="0.25">
      <c r="B22" s="15">
        <v>37071</v>
      </c>
      <c r="C22" s="11">
        <v>1224.42</v>
      </c>
      <c r="D22" s="11">
        <v>14559.79</v>
      </c>
      <c r="E22" s="11">
        <v>2.3105000000000002</v>
      </c>
      <c r="F22" s="11">
        <f t="shared" si="0"/>
        <v>2829.0224100000005</v>
      </c>
      <c r="H22" s="11">
        <f t="shared" si="1"/>
        <v>1</v>
      </c>
      <c r="I22" s="11">
        <f t="shared" si="14"/>
        <v>4.0197504165908541E-4</v>
      </c>
      <c r="J22" s="11">
        <f t="shared" si="2"/>
        <v>1.1371964011142364</v>
      </c>
      <c r="L22" s="11">
        <f t="shared" si="15"/>
        <v>1</v>
      </c>
      <c r="M22" s="11">
        <f t="shared" si="16"/>
        <v>6.1019253405026888E-5</v>
      </c>
      <c r="N22" s="11">
        <f t="shared" si="17"/>
        <v>0.88842751553397648</v>
      </c>
      <c r="P22" s="23">
        <f t="shared" si="18"/>
        <v>0.56140549673008799</v>
      </c>
      <c r="Q22" s="11">
        <f t="shared" si="19"/>
        <v>2.0098752082954271E-4</v>
      </c>
      <c r="R22" s="11">
        <f t="shared" si="3"/>
        <v>0.56859820055711818</v>
      </c>
      <c r="S22" s="11">
        <f t="shared" si="20"/>
        <v>0.43859450326991195</v>
      </c>
      <c r="T22" s="11">
        <f t="shared" si="21"/>
        <v>3.0509626702513444E-5</v>
      </c>
      <c r="U22" s="11">
        <f t="shared" si="4"/>
        <v>0.44421375776698824</v>
      </c>
      <c r="V22" s="11">
        <f t="shared" si="5"/>
        <v>1.0128119583241064</v>
      </c>
      <c r="X22" s="16">
        <f t="shared" si="22"/>
        <v>0.51325601228951201</v>
      </c>
      <c r="Y22" s="12">
        <f t="shared" si="23"/>
        <v>1.8300672957534219E-4</v>
      </c>
      <c r="Z22" s="12">
        <f t="shared" si="6"/>
        <v>0.51773013914945287</v>
      </c>
      <c r="AA22" s="16">
        <f t="shared" si="24"/>
        <v>0.48674398771048799</v>
      </c>
      <c r="AB22" s="12">
        <f t="shared" si="25"/>
        <v>3.3722121364343956E-5</v>
      </c>
      <c r="AC22" s="12">
        <f t="shared" si="7"/>
        <v>0.49098700541936152</v>
      </c>
      <c r="AD22" s="12">
        <f t="shared" si="8"/>
        <v>1.0087171445688143</v>
      </c>
      <c r="AE22" s="14" t="b">
        <f t="shared" si="9"/>
        <v>0</v>
      </c>
      <c r="AF22" s="19">
        <f t="shared" si="10"/>
        <v>6</v>
      </c>
      <c r="AG22" s="20" t="b">
        <f t="shared" si="11"/>
        <v>1</v>
      </c>
      <c r="AH22" s="11" t="b">
        <f t="shared" si="12"/>
        <v>0</v>
      </c>
      <c r="AI22" s="11" t="b">
        <f t="shared" si="13"/>
        <v>1</v>
      </c>
    </row>
    <row r="23" spans="2:35" ht="15.75" x14ac:dyDescent="0.25">
      <c r="B23" s="15">
        <v>37103</v>
      </c>
      <c r="C23" s="11">
        <v>1211.23</v>
      </c>
      <c r="D23" s="11">
        <v>13754.16</v>
      </c>
      <c r="E23" s="11">
        <v>2.4664999999999999</v>
      </c>
      <c r="F23" s="11">
        <f t="shared" si="0"/>
        <v>2987.498795</v>
      </c>
      <c r="H23" s="11">
        <f t="shared" si="1"/>
        <v>1</v>
      </c>
      <c r="I23" s="11">
        <f t="shared" si="14"/>
        <v>4.0197504165908541E-4</v>
      </c>
      <c r="J23" s="11">
        <f t="shared" si="2"/>
        <v>1.2008999525765924</v>
      </c>
      <c r="L23" s="11">
        <f t="shared" si="15"/>
        <v>1</v>
      </c>
      <c r="M23" s="11">
        <f t="shared" si="16"/>
        <v>6.1019253405026888E-5</v>
      </c>
      <c r="N23" s="11">
        <f t="shared" si="17"/>
        <v>0.83926857441328462</v>
      </c>
      <c r="P23" s="23">
        <f t="shared" si="18"/>
        <v>0.5886278200499615</v>
      </c>
      <c r="Q23" s="11">
        <f t="shared" si="19"/>
        <v>2.0098752082954271E-4</v>
      </c>
      <c r="R23" s="11">
        <f t="shared" si="3"/>
        <v>0.60044997628829622</v>
      </c>
      <c r="S23" s="11">
        <f t="shared" si="20"/>
        <v>0.4113721799500385</v>
      </c>
      <c r="T23" s="11">
        <f t="shared" si="21"/>
        <v>3.0509626702513444E-5</v>
      </c>
      <c r="U23" s="11">
        <f t="shared" si="4"/>
        <v>0.41963428720664231</v>
      </c>
      <c r="V23" s="11">
        <f t="shared" si="5"/>
        <v>1.0200842634949385</v>
      </c>
      <c r="X23" s="16">
        <f t="shared" si="22"/>
        <v>0.54102359140507139</v>
      </c>
      <c r="Y23" s="12">
        <f t="shared" si="23"/>
        <v>1.8300672957534219E-4</v>
      </c>
      <c r="Z23" s="12">
        <f t="shared" si="6"/>
        <v>0.54673238408322566</v>
      </c>
      <c r="AA23" s="16">
        <f t="shared" si="24"/>
        <v>0.45897640859492855</v>
      </c>
      <c r="AB23" s="12">
        <f t="shared" si="25"/>
        <v>3.3722121364343956E-5</v>
      </c>
      <c r="AC23" s="12">
        <f t="shared" si="7"/>
        <v>0.46381945278460507</v>
      </c>
      <c r="AD23" s="12">
        <f t="shared" si="8"/>
        <v>1.0105518368678308</v>
      </c>
      <c r="AE23" s="14" t="b">
        <f t="shared" si="9"/>
        <v>0</v>
      </c>
      <c r="AF23" s="19">
        <f t="shared" si="10"/>
        <v>7</v>
      </c>
      <c r="AG23" s="20" t="b">
        <f t="shared" si="11"/>
        <v>0</v>
      </c>
      <c r="AH23" s="11" t="b">
        <f t="shared" si="12"/>
        <v>0</v>
      </c>
      <c r="AI23" s="11" t="b">
        <f t="shared" si="13"/>
        <v>0</v>
      </c>
    </row>
    <row r="24" spans="2:35" ht="15.75" x14ac:dyDescent="0.25">
      <c r="B24" s="15">
        <v>37134</v>
      </c>
      <c r="C24" s="11">
        <v>1133.58</v>
      </c>
      <c r="D24" s="11">
        <v>12840.6</v>
      </c>
      <c r="E24" s="11">
        <v>2.5634999999999999</v>
      </c>
      <c r="F24" s="11">
        <f t="shared" si="0"/>
        <v>2905.9323299999996</v>
      </c>
      <c r="H24" s="11">
        <f t="shared" si="1"/>
        <v>1</v>
      </c>
      <c r="I24" s="11">
        <f t="shared" si="14"/>
        <v>4.0197504165908541E-4</v>
      </c>
      <c r="J24" s="11">
        <f t="shared" si="2"/>
        <v>1.1681122694102331</v>
      </c>
      <c r="L24" s="11">
        <f t="shared" si="15"/>
        <v>1</v>
      </c>
      <c r="M24" s="11">
        <f t="shared" si="16"/>
        <v>6.1019253405026888E-5</v>
      </c>
      <c r="N24" s="11">
        <f t="shared" si="17"/>
        <v>0.78352382527258824</v>
      </c>
      <c r="P24" s="23">
        <f t="shared" si="18"/>
        <v>0.59852975285337395</v>
      </c>
      <c r="Q24" s="11">
        <f t="shared" si="19"/>
        <v>2.0098752082954271E-4</v>
      </c>
      <c r="R24" s="11">
        <f t="shared" si="3"/>
        <v>0.58405613470511653</v>
      </c>
      <c r="S24" s="11">
        <f t="shared" si="20"/>
        <v>0.40147024714662599</v>
      </c>
      <c r="T24" s="11">
        <f t="shared" si="21"/>
        <v>3.0509626702513444E-5</v>
      </c>
      <c r="U24" s="11">
        <f t="shared" si="4"/>
        <v>0.39176191263629412</v>
      </c>
      <c r="V24" s="11">
        <f t="shared" si="5"/>
        <v>0.97581804734141064</v>
      </c>
      <c r="X24" s="16">
        <f t="shared" si="22"/>
        <v>0.55119771679998297</v>
      </c>
      <c r="Y24" s="12">
        <f t="shared" si="23"/>
        <v>1.8300672957534219E-4</v>
      </c>
      <c r="Z24" s="12">
        <f t="shared" si="6"/>
        <v>0.531805172080554</v>
      </c>
      <c r="AA24" s="16">
        <f t="shared" si="24"/>
        <v>0.44880228320001703</v>
      </c>
      <c r="AB24" s="12">
        <f t="shared" si="25"/>
        <v>3.3722121364343956E-5</v>
      </c>
      <c r="AC24" s="12">
        <f t="shared" si="7"/>
        <v>0.43301227159099503</v>
      </c>
      <c r="AD24" s="12">
        <f t="shared" si="8"/>
        <v>0.96481744367154909</v>
      </c>
      <c r="AE24" s="14" t="b">
        <f t="shared" si="9"/>
        <v>1</v>
      </c>
      <c r="AF24" s="19">
        <f t="shared" si="10"/>
        <v>8</v>
      </c>
      <c r="AG24" s="20" t="b">
        <f t="shared" si="11"/>
        <v>0</v>
      </c>
      <c r="AH24" s="11" t="b">
        <f t="shared" si="12"/>
        <v>1</v>
      </c>
      <c r="AI24" s="11" t="b">
        <f t="shared" si="13"/>
        <v>0</v>
      </c>
    </row>
    <row r="25" spans="2:35" ht="15.75" x14ac:dyDescent="0.25">
      <c r="B25" s="15">
        <v>37162</v>
      </c>
      <c r="C25" s="11">
        <v>1040.94</v>
      </c>
      <c r="D25" s="11">
        <v>10635.74</v>
      </c>
      <c r="E25" s="11">
        <v>2.67</v>
      </c>
      <c r="F25" s="11">
        <f t="shared" si="0"/>
        <v>2779.3098</v>
      </c>
      <c r="H25" s="11">
        <f t="shared" si="1"/>
        <v>1</v>
      </c>
      <c r="I25" s="11">
        <f t="shared" si="14"/>
        <v>4.0197504165908541E-4</v>
      </c>
      <c r="J25" s="11">
        <f t="shared" si="2"/>
        <v>1.1172131726385044</v>
      </c>
      <c r="L25" s="11">
        <f t="shared" si="15"/>
        <v>1</v>
      </c>
      <c r="M25" s="11">
        <f t="shared" si="16"/>
        <v>6.1019253405026888E-5</v>
      </c>
      <c r="N25" s="11">
        <f t="shared" si="17"/>
        <v>0.64898491420998061</v>
      </c>
      <c r="P25" s="23">
        <f t="shared" si="18"/>
        <v>0.63255258906547873</v>
      </c>
      <c r="Q25" s="11">
        <f t="shared" si="19"/>
        <v>2.0098752082954271E-4</v>
      </c>
      <c r="R25" s="11">
        <f t="shared" si="3"/>
        <v>0.5586065863192522</v>
      </c>
      <c r="S25" s="11">
        <f t="shared" si="20"/>
        <v>0.36744741093452132</v>
      </c>
      <c r="T25" s="11">
        <f t="shared" si="21"/>
        <v>3.0509626702513444E-5</v>
      </c>
      <c r="U25" s="11">
        <f t="shared" si="4"/>
        <v>0.32449245710499031</v>
      </c>
      <c r="V25" s="11">
        <f t="shared" si="5"/>
        <v>0.8830990434242425</v>
      </c>
      <c r="X25" s="16">
        <f t="shared" si="22"/>
        <v>0.53589821251472503</v>
      </c>
      <c r="Y25" s="12">
        <f t="shared" si="23"/>
        <v>1.6600824350089893E-4</v>
      </c>
      <c r="Z25" s="12">
        <f t="shared" si="6"/>
        <v>0.46138833804283469</v>
      </c>
      <c r="AA25" s="16">
        <f t="shared" si="24"/>
        <v>0.46410178748527503</v>
      </c>
      <c r="AB25" s="12">
        <f t="shared" si="25"/>
        <v>3.7569017167093009E-5</v>
      </c>
      <c r="AC25" s="12">
        <f t="shared" si="7"/>
        <v>0.39957429864473781</v>
      </c>
      <c r="AD25" s="12">
        <f t="shared" si="8"/>
        <v>0.86096263668757245</v>
      </c>
      <c r="AE25" s="14" t="b">
        <f t="shared" si="9"/>
        <v>0</v>
      </c>
      <c r="AF25" s="19">
        <f t="shared" si="10"/>
        <v>9</v>
      </c>
      <c r="AG25" s="20" t="b">
        <f t="shared" si="11"/>
        <v>1</v>
      </c>
      <c r="AH25" s="11" t="b">
        <f t="shared" si="12"/>
        <v>0</v>
      </c>
      <c r="AI25" s="11" t="b">
        <f t="shared" si="13"/>
        <v>0</v>
      </c>
    </row>
    <row r="26" spans="2:35" ht="15.75" x14ac:dyDescent="0.25">
      <c r="B26" s="15">
        <v>37195</v>
      </c>
      <c r="C26" s="11">
        <v>1059.78</v>
      </c>
      <c r="D26" s="11">
        <v>11364.71</v>
      </c>
      <c r="E26" s="11">
        <v>2.6964999999999999</v>
      </c>
      <c r="F26" s="11">
        <f t="shared" si="0"/>
        <v>2857.69677</v>
      </c>
      <c r="H26" s="11">
        <f t="shared" si="1"/>
        <v>1</v>
      </c>
      <c r="I26" s="11">
        <f t="shared" si="14"/>
        <v>4.0197504165908541E-4</v>
      </c>
      <c r="J26" s="11">
        <f t="shared" si="2"/>
        <v>1.1487227781697837</v>
      </c>
      <c r="L26" s="11">
        <f t="shared" si="15"/>
        <v>1</v>
      </c>
      <c r="M26" s="11">
        <f t="shared" si="16"/>
        <v>6.1019253405026888E-5</v>
      </c>
      <c r="N26" s="11">
        <f t="shared" si="17"/>
        <v>0.69346611936464309</v>
      </c>
      <c r="P26" s="23">
        <f t="shared" si="18"/>
        <v>0.62356405453709252</v>
      </c>
      <c r="Q26" s="11">
        <f t="shared" si="19"/>
        <v>2.0098752082954271E-4</v>
      </c>
      <c r="R26" s="11">
        <f t="shared" si="3"/>
        <v>0.57436138908489187</v>
      </c>
      <c r="S26" s="11">
        <f t="shared" si="20"/>
        <v>0.37643594546290743</v>
      </c>
      <c r="T26" s="11">
        <f t="shared" si="21"/>
        <v>3.0509626702513444E-5</v>
      </c>
      <c r="U26" s="11">
        <f t="shared" si="4"/>
        <v>0.34673305968232154</v>
      </c>
      <c r="V26" s="11">
        <f t="shared" si="5"/>
        <v>0.92109444876721347</v>
      </c>
      <c r="X26" s="16">
        <f t="shared" si="22"/>
        <v>0.52631585605844178</v>
      </c>
      <c r="Y26" s="12">
        <f t="shared" si="23"/>
        <v>1.6600824350089893E-4</v>
      </c>
      <c r="Z26" s="12">
        <f t="shared" si="6"/>
        <v>0.47440122124589235</v>
      </c>
      <c r="AA26" s="16">
        <f t="shared" si="24"/>
        <v>0.47368414394155822</v>
      </c>
      <c r="AB26" s="12">
        <f t="shared" si="25"/>
        <v>3.7569017167093009E-5</v>
      </c>
      <c r="AC26" s="12">
        <f t="shared" si="7"/>
        <v>0.42696098508903357</v>
      </c>
      <c r="AD26" s="12">
        <f t="shared" si="8"/>
        <v>0.90136220633492592</v>
      </c>
      <c r="AE26" s="14" t="b">
        <f t="shared" si="9"/>
        <v>0</v>
      </c>
      <c r="AF26" s="19">
        <f t="shared" si="10"/>
        <v>10</v>
      </c>
      <c r="AG26" s="20" t="b">
        <f t="shared" si="11"/>
        <v>0</v>
      </c>
      <c r="AH26" s="11" t="b">
        <f t="shared" si="12"/>
        <v>0</v>
      </c>
      <c r="AI26" s="11" t="b">
        <f t="shared" si="13"/>
        <v>0</v>
      </c>
    </row>
    <row r="27" spans="2:35" ht="15.75" x14ac:dyDescent="0.25">
      <c r="B27" s="15">
        <v>37225</v>
      </c>
      <c r="C27" s="11">
        <v>1139.45</v>
      </c>
      <c r="D27" s="11">
        <v>12931.71</v>
      </c>
      <c r="E27" s="11">
        <v>2.4984999999999999</v>
      </c>
      <c r="F27" s="11">
        <f t="shared" si="0"/>
        <v>2846.915825</v>
      </c>
      <c r="H27" s="11">
        <f t="shared" si="1"/>
        <v>1</v>
      </c>
      <c r="I27" s="11">
        <f t="shared" si="14"/>
        <v>4.0197504165908541E-4</v>
      </c>
      <c r="J27" s="11">
        <f t="shared" si="2"/>
        <v>1.1443891073542845</v>
      </c>
      <c r="L27" s="11">
        <f t="shared" si="15"/>
        <v>1</v>
      </c>
      <c r="M27" s="11">
        <f t="shared" si="16"/>
        <v>6.1019253405026888E-5</v>
      </c>
      <c r="N27" s="11">
        <f t="shared" si="17"/>
        <v>0.78908328945032025</v>
      </c>
      <c r="P27" s="23">
        <f t="shared" si="18"/>
        <v>0.59188282658991354</v>
      </c>
      <c r="Q27" s="11">
        <f t="shared" si="19"/>
        <v>2.0098752082954271E-4</v>
      </c>
      <c r="R27" s="11">
        <f t="shared" si="3"/>
        <v>0.57219455367714223</v>
      </c>
      <c r="S27" s="11">
        <f t="shared" si="20"/>
        <v>0.40811717341008635</v>
      </c>
      <c r="T27" s="11">
        <f t="shared" si="21"/>
        <v>3.0509626702513444E-5</v>
      </c>
      <c r="U27" s="11">
        <f t="shared" si="4"/>
        <v>0.39454164472516012</v>
      </c>
      <c r="V27" s="11">
        <f t="shared" si="5"/>
        <v>0.9667361984023024</v>
      </c>
      <c r="X27" s="16">
        <f t="shared" si="22"/>
        <v>0.49310332607845747</v>
      </c>
      <c r="Y27" s="12">
        <f t="shared" si="23"/>
        <v>1.6600824350089893E-4</v>
      </c>
      <c r="Z27" s="12">
        <f t="shared" si="6"/>
        <v>0.47261149550316256</v>
      </c>
      <c r="AA27" s="16">
        <f t="shared" si="24"/>
        <v>0.50689667392154258</v>
      </c>
      <c r="AB27" s="12">
        <f t="shared" si="25"/>
        <v>3.7569017167093009E-5</v>
      </c>
      <c r="AC27" s="12">
        <f t="shared" si="7"/>
        <v>0.48583163498986831</v>
      </c>
      <c r="AD27" s="12">
        <f t="shared" si="8"/>
        <v>0.95844313049303087</v>
      </c>
      <c r="AE27" s="14" t="b">
        <f t="shared" si="9"/>
        <v>0</v>
      </c>
      <c r="AF27" s="19">
        <f t="shared" si="10"/>
        <v>11</v>
      </c>
      <c r="AG27" s="20" t="b">
        <f t="shared" si="11"/>
        <v>0</v>
      </c>
      <c r="AH27" s="11" t="b">
        <f t="shared" si="12"/>
        <v>0</v>
      </c>
      <c r="AI27" s="11" t="b">
        <f t="shared" si="13"/>
        <v>0</v>
      </c>
    </row>
    <row r="28" spans="2:35" ht="15.75" x14ac:dyDescent="0.25">
      <c r="B28" s="15">
        <v>37256</v>
      </c>
      <c r="C28" s="11">
        <v>1148.08</v>
      </c>
      <c r="D28" s="11">
        <v>13577.57</v>
      </c>
      <c r="E28" s="11">
        <v>2.3105000000000002</v>
      </c>
      <c r="F28" s="11">
        <f t="shared" si="0"/>
        <v>2652.6388400000001</v>
      </c>
      <c r="H28" s="11">
        <f t="shared" si="1"/>
        <v>1</v>
      </c>
      <c r="I28" s="11">
        <f t="shared" si="14"/>
        <v>4.0197504165908541E-4</v>
      </c>
      <c r="J28" s="11">
        <f t="shared" si="2"/>
        <v>1.066294608215508</v>
      </c>
      <c r="L28" s="11">
        <f t="shared" si="15"/>
        <v>1</v>
      </c>
      <c r="M28" s="11">
        <f t="shared" si="16"/>
        <v>6.1019253405026888E-5</v>
      </c>
      <c r="N28" s="11">
        <f t="shared" si="17"/>
        <v>0.82849318445449094</v>
      </c>
      <c r="P28" s="23">
        <f t="shared" si="18"/>
        <v>0.56275146606943371</v>
      </c>
      <c r="Q28" s="11">
        <f t="shared" si="19"/>
        <v>2.0098752082954271E-4</v>
      </c>
      <c r="R28" s="11">
        <f t="shared" si="3"/>
        <v>0.53314730410775402</v>
      </c>
      <c r="S28" s="11">
        <f t="shared" si="20"/>
        <v>0.43724853393056634</v>
      </c>
      <c r="T28" s="11">
        <f t="shared" si="21"/>
        <v>3.0509626702513444E-5</v>
      </c>
      <c r="U28" s="11">
        <f t="shared" si="4"/>
        <v>0.41424659222724547</v>
      </c>
      <c r="V28" s="11">
        <f t="shared" si="5"/>
        <v>0.94739389633499949</v>
      </c>
      <c r="X28" s="16">
        <f t="shared" si="22"/>
        <v>0.46331442216875274</v>
      </c>
      <c r="Y28" s="12">
        <f t="shared" si="23"/>
        <v>1.6600824350089893E-4</v>
      </c>
      <c r="Z28" s="12">
        <f t="shared" si="6"/>
        <v>0.44035991447066208</v>
      </c>
      <c r="AA28" s="16">
        <f t="shared" si="24"/>
        <v>0.53668557783124726</v>
      </c>
      <c r="AB28" s="12">
        <f t="shared" si="25"/>
        <v>3.7569017167093009E-5</v>
      </c>
      <c r="AC28" s="12">
        <f t="shared" si="7"/>
        <v>0.51009596041740701</v>
      </c>
      <c r="AD28" s="12">
        <f t="shared" si="8"/>
        <v>0.95045587488806915</v>
      </c>
      <c r="AE28" s="14" t="b">
        <f t="shared" si="9"/>
        <v>1</v>
      </c>
      <c r="AF28" s="19">
        <f t="shared" si="10"/>
        <v>12</v>
      </c>
      <c r="AG28" s="20" t="b">
        <f t="shared" si="11"/>
        <v>1</v>
      </c>
      <c r="AH28" s="11" t="b">
        <f t="shared" si="12"/>
        <v>1</v>
      </c>
      <c r="AI28" s="11" t="b">
        <f t="shared" si="13"/>
        <v>1</v>
      </c>
    </row>
    <row r="29" spans="2:35" ht="15.75" x14ac:dyDescent="0.25">
      <c r="B29" s="15">
        <v>37287</v>
      </c>
      <c r="C29" s="11">
        <v>1130.2</v>
      </c>
      <c r="D29" s="11">
        <v>12721.45</v>
      </c>
      <c r="E29" s="11">
        <v>2.4129999999999998</v>
      </c>
      <c r="F29" s="11">
        <f t="shared" si="0"/>
        <v>2727.1725999999999</v>
      </c>
      <c r="H29" s="11">
        <f t="shared" si="1"/>
        <v>1</v>
      </c>
      <c r="I29" s="11">
        <f t="shared" si="14"/>
        <v>4.0197504165908541E-4</v>
      </c>
      <c r="J29" s="11">
        <f t="shared" si="2"/>
        <v>1.0962553194965163</v>
      </c>
      <c r="L29" s="11">
        <f t="shared" si="15"/>
        <v>1</v>
      </c>
      <c r="M29" s="11">
        <f t="shared" si="16"/>
        <v>6.1019253405026888E-5</v>
      </c>
      <c r="N29" s="11">
        <f t="shared" si="17"/>
        <v>0.77625338122937937</v>
      </c>
      <c r="P29" s="23">
        <f t="shared" si="18"/>
        <v>0.5854473835403502</v>
      </c>
      <c r="Q29" s="11">
        <f t="shared" si="19"/>
        <v>2.0098752082954271E-4</v>
      </c>
      <c r="R29" s="11">
        <f t="shared" si="3"/>
        <v>0.54812765974825817</v>
      </c>
      <c r="S29" s="11">
        <f t="shared" si="20"/>
        <v>0.41455261645964975</v>
      </c>
      <c r="T29" s="11">
        <f t="shared" si="21"/>
        <v>3.0509626702513444E-5</v>
      </c>
      <c r="U29" s="11">
        <f t="shared" si="4"/>
        <v>0.38812669061468968</v>
      </c>
      <c r="V29" s="11">
        <f t="shared" si="5"/>
        <v>0.93625435036294791</v>
      </c>
      <c r="X29" s="16">
        <f t="shared" si="22"/>
        <v>0.52319336397180338</v>
      </c>
      <c r="Y29" s="12">
        <f t="shared" si="23"/>
        <v>1.7915289872029265E-4</v>
      </c>
      <c r="Z29" s="12">
        <f t="shared" si="6"/>
        <v>0.48858087660055716</v>
      </c>
      <c r="AA29" s="16">
        <f t="shared" si="24"/>
        <v>0.47680663602819667</v>
      </c>
      <c r="AB29" s="12">
        <f t="shared" si="25"/>
        <v>3.5000956536702415E-5</v>
      </c>
      <c r="AC29" s="12">
        <f t="shared" si="7"/>
        <v>0.44526291853383299</v>
      </c>
      <c r="AD29" s="12">
        <f t="shared" si="8"/>
        <v>0.93384379513439009</v>
      </c>
      <c r="AE29" s="14" t="b">
        <f t="shared" si="9"/>
        <v>0</v>
      </c>
      <c r="AF29" s="19">
        <f t="shared" si="10"/>
        <v>1</v>
      </c>
      <c r="AG29" s="20" t="b">
        <f t="shared" si="11"/>
        <v>0</v>
      </c>
      <c r="AH29" s="11" t="b">
        <f t="shared" si="12"/>
        <v>0</v>
      </c>
      <c r="AI29" s="11" t="b">
        <f t="shared" si="13"/>
        <v>0</v>
      </c>
    </row>
    <row r="30" spans="2:35" ht="15.75" x14ac:dyDescent="0.25">
      <c r="B30" s="15">
        <v>37315</v>
      </c>
      <c r="C30" s="11">
        <v>1106.73</v>
      </c>
      <c r="D30" s="11">
        <v>14033.29</v>
      </c>
      <c r="E30" s="11">
        <v>2.3635000000000002</v>
      </c>
      <c r="F30" s="11">
        <f t="shared" si="0"/>
        <v>2615.7563550000004</v>
      </c>
      <c r="H30" s="11">
        <f t="shared" si="1"/>
        <v>1</v>
      </c>
      <c r="I30" s="11">
        <f t="shared" si="14"/>
        <v>4.0197504165908541E-4</v>
      </c>
      <c r="J30" s="11">
        <f t="shared" si="2"/>
        <v>1.0514687697711427</v>
      </c>
      <c r="L30" s="11">
        <f t="shared" si="15"/>
        <v>1</v>
      </c>
      <c r="M30" s="11">
        <f t="shared" si="16"/>
        <v>6.1019253405026888E-5</v>
      </c>
      <c r="N30" s="11">
        <f t="shared" si="17"/>
        <v>0.85630087861622983</v>
      </c>
      <c r="P30" s="23">
        <f t="shared" si="18"/>
        <v>0.5511508009680014</v>
      </c>
      <c r="Q30" s="11">
        <f t="shared" si="19"/>
        <v>2.0098752082954271E-4</v>
      </c>
      <c r="R30" s="11">
        <f t="shared" si="3"/>
        <v>0.52573438488557134</v>
      </c>
      <c r="S30" s="11">
        <f t="shared" si="20"/>
        <v>0.44884919903199866</v>
      </c>
      <c r="T30" s="11">
        <f t="shared" si="21"/>
        <v>3.0509626702513444E-5</v>
      </c>
      <c r="U30" s="11">
        <f t="shared" si="4"/>
        <v>0.42815043930811492</v>
      </c>
      <c r="V30" s="11">
        <f t="shared" si="5"/>
        <v>0.95388482419368625</v>
      </c>
      <c r="X30" s="16">
        <f t="shared" si="22"/>
        <v>0.48824845503825626</v>
      </c>
      <c r="Y30" s="12">
        <f t="shared" si="23"/>
        <v>1.7915289872029265E-4</v>
      </c>
      <c r="Z30" s="12">
        <f t="shared" si="6"/>
        <v>0.46862033334427694</v>
      </c>
      <c r="AA30" s="16">
        <f t="shared" si="24"/>
        <v>0.5117515449617438</v>
      </c>
      <c r="AB30" s="12">
        <f t="shared" si="25"/>
        <v>3.5000956536702415E-5</v>
      </c>
      <c r="AC30" s="12">
        <f t="shared" si="7"/>
        <v>0.49117857335694065</v>
      </c>
      <c r="AD30" s="12">
        <f t="shared" si="8"/>
        <v>0.95979890670121759</v>
      </c>
      <c r="AE30" s="14" t="b">
        <f t="shared" si="9"/>
        <v>0</v>
      </c>
      <c r="AF30" s="19">
        <f t="shared" si="10"/>
        <v>2</v>
      </c>
      <c r="AG30" s="20" t="b">
        <f t="shared" si="11"/>
        <v>0</v>
      </c>
      <c r="AH30" s="11" t="b">
        <f t="shared" si="12"/>
        <v>0</v>
      </c>
      <c r="AI30" s="11" t="b">
        <f t="shared" si="13"/>
        <v>0</v>
      </c>
    </row>
    <row r="31" spans="2:35" ht="15.75" x14ac:dyDescent="0.25">
      <c r="B31" s="15">
        <v>37344</v>
      </c>
      <c r="C31" s="11">
        <v>1147.3900000000001</v>
      </c>
      <c r="D31" s="11">
        <v>13254.55</v>
      </c>
      <c r="E31" s="11">
        <v>2.3250000000000002</v>
      </c>
      <c r="F31" s="11">
        <f t="shared" si="0"/>
        <v>2667.6817500000006</v>
      </c>
      <c r="H31" s="11">
        <f t="shared" si="1"/>
        <v>1</v>
      </c>
      <c r="I31" s="11">
        <f t="shared" si="14"/>
        <v>4.0197504165908541E-4</v>
      </c>
      <c r="J31" s="11">
        <f t="shared" si="2"/>
        <v>1.0723414825894322</v>
      </c>
      <c r="L31" s="11">
        <f t="shared" si="15"/>
        <v>1</v>
      </c>
      <c r="M31" s="11">
        <f t="shared" si="16"/>
        <v>6.1019253405026888E-5</v>
      </c>
      <c r="N31" s="11">
        <f t="shared" si="17"/>
        <v>0.80878274521959914</v>
      </c>
      <c r="P31" s="23">
        <f t="shared" si="18"/>
        <v>0.57005351732586074</v>
      </c>
      <c r="Q31" s="11">
        <f t="shared" si="19"/>
        <v>2.0098752082954271E-4</v>
      </c>
      <c r="R31" s="11">
        <f t="shared" si="3"/>
        <v>0.53617074129471609</v>
      </c>
      <c r="S31" s="11">
        <f t="shared" si="20"/>
        <v>0.42994648267413915</v>
      </c>
      <c r="T31" s="11">
        <f t="shared" si="21"/>
        <v>3.0509626702513444E-5</v>
      </c>
      <c r="U31" s="11">
        <f t="shared" si="4"/>
        <v>0.40439137260979957</v>
      </c>
      <c r="V31" s="11">
        <f t="shared" si="5"/>
        <v>0.94056211390451572</v>
      </c>
      <c r="X31" s="16">
        <f t="shared" si="22"/>
        <v>0.50743274752692014</v>
      </c>
      <c r="Y31" s="12">
        <f t="shared" si="23"/>
        <v>1.7915289872029265E-4</v>
      </c>
      <c r="Z31" s="12">
        <f t="shared" si="6"/>
        <v>0.4779229183757232</v>
      </c>
      <c r="AA31" s="16">
        <f t="shared" si="24"/>
        <v>0.49256725247307981</v>
      </c>
      <c r="AB31" s="12">
        <f t="shared" si="25"/>
        <v>3.5000956536702415E-5</v>
      </c>
      <c r="AC31" s="12">
        <f t="shared" si="7"/>
        <v>0.46392192846354896</v>
      </c>
      <c r="AD31" s="12">
        <f t="shared" si="8"/>
        <v>0.94184484683927217</v>
      </c>
      <c r="AE31" s="14" t="b">
        <f t="shared" si="9"/>
        <v>0</v>
      </c>
      <c r="AF31" s="19">
        <f t="shared" si="10"/>
        <v>3</v>
      </c>
      <c r="AG31" s="20" t="b">
        <f t="shared" si="11"/>
        <v>1</v>
      </c>
      <c r="AH31" s="11" t="b">
        <f t="shared" si="12"/>
        <v>0</v>
      </c>
      <c r="AI31" s="11" t="b">
        <f t="shared" si="13"/>
        <v>0</v>
      </c>
    </row>
    <row r="32" spans="2:35" ht="15.75" x14ac:dyDescent="0.25">
      <c r="B32" s="15">
        <v>37376</v>
      </c>
      <c r="C32" s="11">
        <v>1076.92</v>
      </c>
      <c r="D32" s="11">
        <v>13085.12</v>
      </c>
      <c r="E32" s="11">
        <v>2.3609999999999998</v>
      </c>
      <c r="F32" s="11">
        <f t="shared" si="0"/>
        <v>2542.6081199999999</v>
      </c>
      <c r="H32" s="11">
        <f t="shared" si="1"/>
        <v>1</v>
      </c>
      <c r="I32" s="11">
        <f t="shared" si="14"/>
        <v>4.0197504165908541E-4</v>
      </c>
      <c r="J32" s="11">
        <f t="shared" si="2"/>
        <v>1.0220650049597289</v>
      </c>
      <c r="L32" s="11">
        <f t="shared" si="15"/>
        <v>1</v>
      </c>
      <c r="M32" s="11">
        <f t="shared" si="16"/>
        <v>6.1019253405026888E-5</v>
      </c>
      <c r="N32" s="11">
        <f t="shared" si="17"/>
        <v>0.79844425311518552</v>
      </c>
      <c r="P32" s="23">
        <f t="shared" si="18"/>
        <v>0.56141708723882289</v>
      </c>
      <c r="Q32" s="11">
        <f t="shared" si="19"/>
        <v>2.0098752082954271E-4</v>
      </c>
      <c r="R32" s="11">
        <f t="shared" si="3"/>
        <v>0.51103250247986443</v>
      </c>
      <c r="S32" s="11">
        <f t="shared" si="20"/>
        <v>0.43858291276117717</v>
      </c>
      <c r="T32" s="11">
        <f t="shared" si="21"/>
        <v>3.0509626702513444E-5</v>
      </c>
      <c r="U32" s="11">
        <f t="shared" si="4"/>
        <v>0.39922212655759276</v>
      </c>
      <c r="V32" s="11">
        <f t="shared" si="5"/>
        <v>0.91025462903745713</v>
      </c>
      <c r="X32" s="16">
        <f t="shared" si="22"/>
        <v>0.4986447282333395</v>
      </c>
      <c r="Y32" s="12">
        <f t="shared" si="23"/>
        <v>1.7915289872029265E-4</v>
      </c>
      <c r="Z32" s="12">
        <f t="shared" si="6"/>
        <v>0.45551561500775367</v>
      </c>
      <c r="AA32" s="16">
        <f t="shared" si="24"/>
        <v>0.50135527176666039</v>
      </c>
      <c r="AB32" s="12">
        <f t="shared" si="25"/>
        <v>3.5000956536702415E-5</v>
      </c>
      <c r="AC32" s="12">
        <f t="shared" si="7"/>
        <v>0.45799171639753555</v>
      </c>
      <c r="AD32" s="12">
        <f t="shared" si="8"/>
        <v>0.91350733140528928</v>
      </c>
      <c r="AE32" s="14" t="b">
        <f t="shared" si="9"/>
        <v>1</v>
      </c>
      <c r="AF32" s="19">
        <f t="shared" si="10"/>
        <v>4</v>
      </c>
      <c r="AG32" s="20" t="b">
        <f t="shared" si="11"/>
        <v>0</v>
      </c>
      <c r="AH32" s="11" t="b">
        <f t="shared" si="12"/>
        <v>1</v>
      </c>
      <c r="AI32" s="11" t="b">
        <f t="shared" si="13"/>
        <v>0</v>
      </c>
    </row>
    <row r="33" spans="2:35" ht="15.75" x14ac:dyDescent="0.25">
      <c r="B33" s="15">
        <v>37407</v>
      </c>
      <c r="C33" s="11">
        <v>1067.1400000000001</v>
      </c>
      <c r="D33" s="11">
        <v>12861.43</v>
      </c>
      <c r="E33" s="11">
        <v>2.5129999999999999</v>
      </c>
      <c r="F33" s="11">
        <f t="shared" si="0"/>
        <v>2681.72282</v>
      </c>
      <c r="H33" s="11">
        <f t="shared" si="1"/>
        <v>1</v>
      </c>
      <c r="I33" s="11">
        <f t="shared" si="14"/>
        <v>4.0197504165908541E-4</v>
      </c>
      <c r="J33" s="11">
        <f t="shared" si="2"/>
        <v>1.0779856422876199</v>
      </c>
      <c r="L33" s="11">
        <f t="shared" si="15"/>
        <v>1</v>
      </c>
      <c r="M33" s="11">
        <f t="shared" si="16"/>
        <v>6.1019253405026888E-5</v>
      </c>
      <c r="N33" s="11">
        <f t="shared" si="17"/>
        <v>0.78479485632101498</v>
      </c>
      <c r="P33" s="23">
        <f t="shared" si="18"/>
        <v>0.57869708379103113</v>
      </c>
      <c r="Q33" s="11">
        <f t="shared" si="19"/>
        <v>2.0098752082954271E-4</v>
      </c>
      <c r="R33" s="11">
        <f t="shared" si="3"/>
        <v>0.53899282114380997</v>
      </c>
      <c r="S33" s="11">
        <f t="shared" si="20"/>
        <v>0.42130291620896887</v>
      </c>
      <c r="T33" s="11">
        <f t="shared" si="21"/>
        <v>3.0509626702513444E-5</v>
      </c>
      <c r="U33" s="11">
        <f t="shared" si="4"/>
        <v>0.39239742816050749</v>
      </c>
      <c r="V33" s="11">
        <f t="shared" si="5"/>
        <v>0.93139024930431746</v>
      </c>
      <c r="X33" s="16">
        <f t="shared" si="22"/>
        <v>0.51762066358368719</v>
      </c>
      <c r="Y33" s="12">
        <f t="shared" si="23"/>
        <v>1.7963982027346183E-4</v>
      </c>
      <c r="Z33" s="12">
        <f t="shared" si="6"/>
        <v>0.48174420540804125</v>
      </c>
      <c r="AA33" s="16">
        <f t="shared" si="24"/>
        <v>0.48237933641631281</v>
      </c>
      <c r="AB33" s="12">
        <f t="shared" si="25"/>
        <v>3.4906341378806199E-5</v>
      </c>
      <c r="AC33" s="12">
        <f t="shared" si="7"/>
        <v>0.44894546619961945</v>
      </c>
      <c r="AD33" s="12">
        <f t="shared" si="8"/>
        <v>0.9306896716076607</v>
      </c>
      <c r="AE33" s="14" t="b">
        <f t="shared" si="9"/>
        <v>0</v>
      </c>
      <c r="AF33" s="19">
        <f t="shared" si="10"/>
        <v>5</v>
      </c>
      <c r="AG33" s="20" t="b">
        <f t="shared" si="11"/>
        <v>0</v>
      </c>
      <c r="AH33" s="11" t="b">
        <f t="shared" si="12"/>
        <v>0</v>
      </c>
      <c r="AI33" s="11" t="b">
        <f t="shared" si="13"/>
        <v>0</v>
      </c>
    </row>
    <row r="34" spans="2:35" ht="15.75" x14ac:dyDescent="0.25">
      <c r="B34" s="15">
        <v>37435</v>
      </c>
      <c r="C34" s="11">
        <v>989.81</v>
      </c>
      <c r="D34" s="11">
        <v>11139.16</v>
      </c>
      <c r="E34" s="11">
        <v>2.8174999999999999</v>
      </c>
      <c r="F34" s="11">
        <f t="shared" si="0"/>
        <v>2788.7896749999995</v>
      </c>
      <c r="H34" s="11">
        <f t="shared" si="1"/>
        <v>1</v>
      </c>
      <c r="I34" s="11">
        <f t="shared" si="14"/>
        <v>4.0197504165908541E-4</v>
      </c>
      <c r="J34" s="11">
        <f t="shared" si="2"/>
        <v>1.121023845786552</v>
      </c>
      <c r="L34" s="11">
        <f t="shared" si="15"/>
        <v>1</v>
      </c>
      <c r="M34" s="11">
        <f t="shared" si="16"/>
        <v>6.1019253405026888E-5</v>
      </c>
      <c r="N34" s="11">
        <f t="shared" si="17"/>
        <v>0.6797032267591393</v>
      </c>
      <c r="P34" s="23">
        <f t="shared" si="18"/>
        <v>0.62253956353405537</v>
      </c>
      <c r="Q34" s="11">
        <f t="shared" si="19"/>
        <v>2.0098752082954271E-4</v>
      </c>
      <c r="R34" s="11">
        <f t="shared" si="3"/>
        <v>0.560511922893276</v>
      </c>
      <c r="S34" s="11">
        <f t="shared" si="20"/>
        <v>0.37746043646594457</v>
      </c>
      <c r="T34" s="11">
        <f t="shared" si="21"/>
        <v>3.0509626702513444E-5</v>
      </c>
      <c r="U34" s="11">
        <f t="shared" si="4"/>
        <v>0.33985161337956965</v>
      </c>
      <c r="V34" s="11">
        <f t="shared" si="5"/>
        <v>0.90036353627284571</v>
      </c>
      <c r="X34" s="16">
        <f t="shared" si="22"/>
        <v>0.56301962489701507</v>
      </c>
      <c r="Y34" s="12">
        <f t="shared" si="23"/>
        <v>1.7963982027346183E-4</v>
      </c>
      <c r="Z34" s="12">
        <f t="shared" si="6"/>
        <v>0.50097767599748599</v>
      </c>
      <c r="AA34" s="16">
        <f t="shared" si="24"/>
        <v>0.43698037510298504</v>
      </c>
      <c r="AB34" s="12">
        <f t="shared" si="25"/>
        <v>3.4906341378806199E-5</v>
      </c>
      <c r="AC34" s="12">
        <f t="shared" si="7"/>
        <v>0.38882732163314287</v>
      </c>
      <c r="AD34" s="12">
        <f t="shared" si="8"/>
        <v>0.88980499763062881</v>
      </c>
      <c r="AE34" s="14" t="b">
        <f t="shared" si="9"/>
        <v>0</v>
      </c>
      <c r="AF34" s="19">
        <f t="shared" si="10"/>
        <v>6</v>
      </c>
      <c r="AG34" s="20" t="b">
        <f t="shared" si="11"/>
        <v>1</v>
      </c>
      <c r="AH34" s="11" t="b">
        <f t="shared" si="12"/>
        <v>0</v>
      </c>
      <c r="AI34" s="11" t="b">
        <f t="shared" si="13"/>
        <v>1</v>
      </c>
    </row>
    <row r="35" spans="2:35" ht="15.75" x14ac:dyDescent="0.25">
      <c r="B35" s="15">
        <v>37468</v>
      </c>
      <c r="C35" s="11">
        <v>911.62</v>
      </c>
      <c r="D35" s="11">
        <v>9762.59</v>
      </c>
      <c r="E35" s="11">
        <v>3.46</v>
      </c>
      <c r="F35" s="11">
        <f t="shared" si="0"/>
        <v>3154.2051999999999</v>
      </c>
      <c r="H35" s="11">
        <f t="shared" si="1"/>
        <v>1</v>
      </c>
      <c r="I35" s="11">
        <f t="shared" si="14"/>
        <v>4.0197504165908541E-4</v>
      </c>
      <c r="J35" s="11">
        <f t="shared" si="2"/>
        <v>1.2679117666713038</v>
      </c>
      <c r="L35" s="11">
        <f t="shared" si="15"/>
        <v>1</v>
      </c>
      <c r="M35" s="11">
        <f t="shared" si="16"/>
        <v>6.1019253405026888E-5</v>
      </c>
      <c r="N35" s="11">
        <f t="shared" si="17"/>
        <v>0.59570595309938146</v>
      </c>
      <c r="P35" s="23">
        <f t="shared" si="18"/>
        <v>0.68034970542527251</v>
      </c>
      <c r="Q35" s="11">
        <f t="shared" si="19"/>
        <v>2.0098752082954271E-4</v>
      </c>
      <c r="R35" s="11">
        <f t="shared" si="3"/>
        <v>0.63395588333565189</v>
      </c>
      <c r="S35" s="11">
        <f t="shared" si="20"/>
        <v>0.31965029457472743</v>
      </c>
      <c r="T35" s="11">
        <f t="shared" si="21"/>
        <v>3.0509626702513444E-5</v>
      </c>
      <c r="U35" s="11">
        <f t="shared" si="4"/>
        <v>0.29785297654969073</v>
      </c>
      <c r="V35" s="11">
        <f t="shared" si="5"/>
        <v>0.93180885988534268</v>
      </c>
      <c r="X35" s="16">
        <f t="shared" si="22"/>
        <v>0.62444636553496102</v>
      </c>
      <c r="Y35" s="12">
        <f t="shared" si="23"/>
        <v>1.7963982027346183E-4</v>
      </c>
      <c r="Z35" s="12">
        <f t="shared" si="6"/>
        <v>0.56662085523361871</v>
      </c>
      <c r="AA35" s="16">
        <f t="shared" si="24"/>
        <v>0.37555363446503892</v>
      </c>
      <c r="AB35" s="12">
        <f t="shared" si="25"/>
        <v>3.4906341378806199E-5</v>
      </c>
      <c r="AC35" s="12">
        <f t="shared" si="7"/>
        <v>0.34077629928131964</v>
      </c>
      <c r="AD35" s="12">
        <f t="shared" si="8"/>
        <v>0.90739715451493841</v>
      </c>
      <c r="AE35" s="14" t="b">
        <f t="shared" si="9"/>
        <v>0</v>
      </c>
      <c r="AF35" s="19">
        <f t="shared" si="10"/>
        <v>7</v>
      </c>
      <c r="AG35" s="20" t="b">
        <f t="shared" si="11"/>
        <v>0</v>
      </c>
      <c r="AH35" s="11" t="b">
        <f t="shared" si="12"/>
        <v>0</v>
      </c>
      <c r="AI35" s="11" t="b">
        <f t="shared" si="13"/>
        <v>0</v>
      </c>
    </row>
    <row r="36" spans="2:35" ht="15.75" x14ac:dyDescent="0.25">
      <c r="B36" s="15">
        <v>37498</v>
      </c>
      <c r="C36" s="11">
        <v>916.07</v>
      </c>
      <c r="D36" s="11">
        <v>10382.200000000001</v>
      </c>
      <c r="E36" s="11">
        <v>3.0059999999999998</v>
      </c>
      <c r="F36" s="11">
        <f t="shared" si="0"/>
        <v>2753.70642</v>
      </c>
      <c r="H36" s="11">
        <f t="shared" si="1"/>
        <v>1</v>
      </c>
      <c r="I36" s="11">
        <f t="shared" si="14"/>
        <v>4.0197504165908541E-4</v>
      </c>
      <c r="J36" s="11">
        <f t="shared" si="2"/>
        <v>1.106921252896391</v>
      </c>
      <c r="L36" s="11">
        <f t="shared" si="15"/>
        <v>1</v>
      </c>
      <c r="M36" s="11">
        <f t="shared" si="16"/>
        <v>6.1019253405026888E-5</v>
      </c>
      <c r="N36" s="11">
        <f t="shared" si="17"/>
        <v>0.63351409270167025</v>
      </c>
      <c r="P36" s="23">
        <f t="shared" si="18"/>
        <v>0.6360025126449167</v>
      </c>
      <c r="Q36" s="11">
        <f t="shared" si="19"/>
        <v>2.0098752082954271E-4</v>
      </c>
      <c r="R36" s="11">
        <f t="shared" si="3"/>
        <v>0.55346062644819549</v>
      </c>
      <c r="S36" s="11">
        <f t="shared" si="20"/>
        <v>0.36399748735508325</v>
      </c>
      <c r="T36" s="11">
        <f t="shared" si="21"/>
        <v>3.0509626702513444E-5</v>
      </c>
      <c r="U36" s="11">
        <f t="shared" si="4"/>
        <v>0.31675704635083513</v>
      </c>
      <c r="V36" s="11">
        <f t="shared" si="5"/>
        <v>0.87021767279903062</v>
      </c>
      <c r="X36" s="16">
        <f t="shared" si="22"/>
        <v>0.57716357725008238</v>
      </c>
      <c r="Y36" s="12">
        <f t="shared" si="23"/>
        <v>1.7963982027346183E-4</v>
      </c>
      <c r="Z36" s="12">
        <f t="shared" si="6"/>
        <v>0.49467532637467798</v>
      </c>
      <c r="AA36" s="16">
        <f t="shared" si="24"/>
        <v>0.42283642274991767</v>
      </c>
      <c r="AB36" s="12">
        <f t="shared" si="25"/>
        <v>3.4906341378806199E-5</v>
      </c>
      <c r="AC36" s="12">
        <f t="shared" si="7"/>
        <v>0.36240461746304176</v>
      </c>
      <c r="AD36" s="12">
        <f t="shared" si="8"/>
        <v>0.85707994383771968</v>
      </c>
      <c r="AE36" s="14" t="b">
        <f t="shared" si="9"/>
        <v>1</v>
      </c>
      <c r="AF36" s="19">
        <f t="shared" si="10"/>
        <v>8</v>
      </c>
      <c r="AG36" s="20" t="b">
        <f t="shared" si="11"/>
        <v>0</v>
      </c>
      <c r="AH36" s="11" t="b">
        <f t="shared" si="12"/>
        <v>1</v>
      </c>
      <c r="AI36" s="11" t="b">
        <f t="shared" si="13"/>
        <v>0</v>
      </c>
    </row>
    <row r="37" spans="2:35" ht="15.75" x14ac:dyDescent="0.25">
      <c r="B37" s="15">
        <v>37529</v>
      </c>
      <c r="C37" s="11">
        <v>815.28</v>
      </c>
      <c r="D37" s="11">
        <v>8622.5400000000009</v>
      </c>
      <c r="E37" s="11">
        <v>3.7395</v>
      </c>
      <c r="F37" s="11">
        <f t="shared" si="0"/>
        <v>3048.73956</v>
      </c>
      <c r="H37" s="11">
        <f t="shared" si="1"/>
        <v>1</v>
      </c>
      <c r="I37" s="11">
        <f t="shared" si="14"/>
        <v>4.0197504165908541E-4</v>
      </c>
      <c r="J37" s="11">
        <f t="shared" si="2"/>
        <v>1.2255172116387016</v>
      </c>
      <c r="L37" s="11">
        <f t="shared" si="15"/>
        <v>1</v>
      </c>
      <c r="M37" s="11">
        <f t="shared" si="16"/>
        <v>6.1019253405026888E-5</v>
      </c>
      <c r="N37" s="11">
        <f t="shared" si="17"/>
        <v>0.52614095325498056</v>
      </c>
      <c r="P37" s="23">
        <f t="shared" si="18"/>
        <v>0.69963263164025213</v>
      </c>
      <c r="Q37" s="11">
        <f t="shared" si="19"/>
        <v>2.0098752082954271E-4</v>
      </c>
      <c r="R37" s="11">
        <f t="shared" si="3"/>
        <v>0.61275860581935082</v>
      </c>
      <c r="S37" s="11">
        <f t="shared" si="20"/>
        <v>0.30036736835974781</v>
      </c>
      <c r="T37" s="11">
        <f t="shared" si="21"/>
        <v>3.0509626702513444E-5</v>
      </c>
      <c r="U37" s="11">
        <f t="shared" si="4"/>
        <v>0.26307047662749028</v>
      </c>
      <c r="V37" s="11">
        <f t="shared" si="5"/>
        <v>0.8758290824468411</v>
      </c>
      <c r="X37" s="16">
        <f t="shared" si="22"/>
        <v>0.57138240188593903</v>
      </c>
      <c r="Y37" s="12">
        <f t="shared" si="23"/>
        <v>1.5562297011998099E-4</v>
      </c>
      <c r="Z37" s="12">
        <f t="shared" si="6"/>
        <v>0.47445390544948401</v>
      </c>
      <c r="AA37" s="16">
        <f t="shared" si="24"/>
        <v>0.42861759811406108</v>
      </c>
      <c r="AB37" s="12">
        <f t="shared" si="25"/>
        <v>4.1276412698547499E-5</v>
      </c>
      <c r="AC37" s="12">
        <f t="shared" si="7"/>
        <v>0.35590751954973376</v>
      </c>
      <c r="AD37" s="12">
        <f t="shared" si="8"/>
        <v>0.83036142499921772</v>
      </c>
      <c r="AE37" s="14" t="b">
        <f t="shared" si="9"/>
        <v>0</v>
      </c>
      <c r="AF37" s="19">
        <f t="shared" si="10"/>
        <v>9</v>
      </c>
      <c r="AG37" s="20" t="b">
        <f t="shared" si="11"/>
        <v>1</v>
      </c>
      <c r="AH37" s="11" t="b">
        <f t="shared" si="12"/>
        <v>0</v>
      </c>
      <c r="AI37" s="11" t="b">
        <f t="shared" si="13"/>
        <v>0</v>
      </c>
    </row>
    <row r="38" spans="2:35" ht="15.75" x14ac:dyDescent="0.25">
      <c r="B38" s="15">
        <v>37560</v>
      </c>
      <c r="C38" s="11">
        <v>885.76</v>
      </c>
      <c r="D38" s="11">
        <v>10167.709999999999</v>
      </c>
      <c r="E38" s="11">
        <v>3.63</v>
      </c>
      <c r="F38" s="11">
        <f t="shared" si="0"/>
        <v>3215.3087999999998</v>
      </c>
      <c r="H38" s="11">
        <f t="shared" si="1"/>
        <v>1</v>
      </c>
      <c r="I38" s="11">
        <f t="shared" si="14"/>
        <v>4.0197504165908541E-4</v>
      </c>
      <c r="J38" s="11">
        <f t="shared" si="2"/>
        <v>1.2924738888268239</v>
      </c>
      <c r="L38" s="11">
        <f t="shared" si="15"/>
        <v>1</v>
      </c>
      <c r="M38" s="11">
        <f t="shared" si="16"/>
        <v>6.1019253405026888E-5</v>
      </c>
      <c r="N38" s="11">
        <f t="shared" si="17"/>
        <v>0.62042607303882591</v>
      </c>
      <c r="P38" s="23">
        <f t="shared" si="18"/>
        <v>0.67566203909914624</v>
      </c>
      <c r="Q38" s="11">
        <f t="shared" si="19"/>
        <v>2.0098752082954271E-4</v>
      </c>
      <c r="R38" s="11">
        <f t="shared" si="3"/>
        <v>0.64623694441341195</v>
      </c>
      <c r="S38" s="11">
        <f t="shared" si="20"/>
        <v>0.32433796090085387</v>
      </c>
      <c r="T38" s="11">
        <f t="shared" si="21"/>
        <v>3.0509626702513444E-5</v>
      </c>
      <c r="U38" s="11">
        <f t="shared" si="4"/>
        <v>0.31021303651941295</v>
      </c>
      <c r="V38" s="11">
        <f t="shared" si="5"/>
        <v>0.95644998093282485</v>
      </c>
      <c r="X38" s="16">
        <f t="shared" si="22"/>
        <v>0.54384990758585128</v>
      </c>
      <c r="Y38" s="12">
        <f t="shared" si="23"/>
        <v>1.5562297011998099E-4</v>
      </c>
      <c r="Z38" s="12">
        <f t="shared" si="6"/>
        <v>0.50037590530891196</v>
      </c>
      <c r="AA38" s="16">
        <f t="shared" si="24"/>
        <v>0.45615009241414867</v>
      </c>
      <c r="AB38" s="12">
        <f t="shared" si="25"/>
        <v>4.1276412698547499E-5</v>
      </c>
      <c r="AC38" s="12">
        <f t="shared" si="7"/>
        <v>0.41968659415914833</v>
      </c>
      <c r="AD38" s="12">
        <f t="shared" si="8"/>
        <v>0.92006249946806029</v>
      </c>
      <c r="AE38" s="14" t="b">
        <f t="shared" si="9"/>
        <v>0</v>
      </c>
      <c r="AF38" s="19">
        <f t="shared" si="10"/>
        <v>10</v>
      </c>
      <c r="AG38" s="20" t="b">
        <f t="shared" si="11"/>
        <v>0</v>
      </c>
      <c r="AH38" s="11" t="b">
        <f t="shared" si="12"/>
        <v>0</v>
      </c>
      <c r="AI38" s="11" t="b">
        <f t="shared" si="13"/>
        <v>0</v>
      </c>
    </row>
    <row r="39" spans="2:35" ht="15.75" x14ac:dyDescent="0.25">
      <c r="B39" s="15">
        <v>37589</v>
      </c>
      <c r="C39" s="11">
        <v>936.31</v>
      </c>
      <c r="D39" s="11">
        <v>10508.81</v>
      </c>
      <c r="E39" s="11">
        <v>3.653</v>
      </c>
      <c r="F39" s="11">
        <f t="shared" si="0"/>
        <v>3420.3404299999997</v>
      </c>
      <c r="H39" s="11">
        <f t="shared" si="1"/>
        <v>1</v>
      </c>
      <c r="I39" s="11">
        <f t="shared" si="14"/>
        <v>4.0197504165908541E-4</v>
      </c>
      <c r="J39" s="11">
        <f t="shared" si="2"/>
        <v>1.374891486837504</v>
      </c>
      <c r="L39" s="11">
        <f t="shared" si="15"/>
        <v>1</v>
      </c>
      <c r="M39" s="11">
        <f t="shared" si="16"/>
        <v>6.1019253405026888E-5</v>
      </c>
      <c r="N39" s="11">
        <f t="shared" si="17"/>
        <v>0.64123974037528053</v>
      </c>
      <c r="P39" s="23">
        <f t="shared" si="18"/>
        <v>0.68194543503908378</v>
      </c>
      <c r="Q39" s="11">
        <f t="shared" si="19"/>
        <v>2.0098752082954271E-4</v>
      </c>
      <c r="R39" s="11">
        <f t="shared" si="3"/>
        <v>0.68744574341875198</v>
      </c>
      <c r="S39" s="11">
        <f t="shared" si="20"/>
        <v>0.31805456496091639</v>
      </c>
      <c r="T39" s="11">
        <f t="shared" si="21"/>
        <v>3.0509626702513444E-5</v>
      </c>
      <c r="U39" s="11">
        <f t="shared" si="4"/>
        <v>0.32061987018764027</v>
      </c>
      <c r="V39" s="11">
        <f t="shared" si="5"/>
        <v>1.0080656136063921</v>
      </c>
      <c r="X39" s="16">
        <f t="shared" si="22"/>
        <v>0.55098991121610696</v>
      </c>
      <c r="Y39" s="12">
        <f t="shared" si="23"/>
        <v>1.5562297011998099E-4</v>
      </c>
      <c r="Z39" s="12">
        <f t="shared" si="6"/>
        <v>0.53228353653805294</v>
      </c>
      <c r="AA39" s="16">
        <f t="shared" si="24"/>
        <v>0.44901008878389298</v>
      </c>
      <c r="AB39" s="12">
        <f t="shared" si="25"/>
        <v>4.1276412698547499E-5</v>
      </c>
      <c r="AC39" s="12">
        <f t="shared" si="7"/>
        <v>0.43376597853062293</v>
      </c>
      <c r="AD39" s="12">
        <f t="shared" si="8"/>
        <v>0.96604951506867587</v>
      </c>
      <c r="AE39" s="14" t="b">
        <f t="shared" si="9"/>
        <v>0</v>
      </c>
      <c r="AF39" s="19">
        <f t="shared" si="10"/>
        <v>11</v>
      </c>
      <c r="AG39" s="20" t="b">
        <f t="shared" si="11"/>
        <v>0</v>
      </c>
      <c r="AH39" s="11" t="b">
        <f t="shared" si="12"/>
        <v>0</v>
      </c>
      <c r="AI39" s="11" t="b">
        <f t="shared" si="13"/>
        <v>0</v>
      </c>
    </row>
    <row r="40" spans="2:35" ht="15.75" x14ac:dyDescent="0.25">
      <c r="B40" s="15">
        <v>37621</v>
      </c>
      <c r="C40" s="11">
        <v>879.82</v>
      </c>
      <c r="D40" s="11">
        <v>11268.47</v>
      </c>
      <c r="E40" s="11">
        <v>3.54</v>
      </c>
      <c r="F40" s="11">
        <f t="shared" si="0"/>
        <v>3114.5628000000002</v>
      </c>
      <c r="H40" s="11">
        <f t="shared" si="1"/>
        <v>1</v>
      </c>
      <c r="I40" s="11">
        <f t="shared" si="14"/>
        <v>4.0197504165908541E-4</v>
      </c>
      <c r="J40" s="11">
        <f t="shared" si="2"/>
        <v>1.2519765112798378</v>
      </c>
      <c r="L40" s="11">
        <f t="shared" si="15"/>
        <v>1</v>
      </c>
      <c r="M40" s="11">
        <f t="shared" si="16"/>
        <v>6.1019253405026888E-5</v>
      </c>
      <c r="N40" s="11">
        <f t="shared" si="17"/>
        <v>0.68759362641694333</v>
      </c>
      <c r="P40" s="23">
        <f t="shared" si="18"/>
        <v>0.64549174425140743</v>
      </c>
      <c r="Q40" s="11">
        <f t="shared" si="19"/>
        <v>2.0098752082954271E-4</v>
      </c>
      <c r="R40" s="11">
        <f t="shared" si="3"/>
        <v>0.62598825563991889</v>
      </c>
      <c r="S40" s="11">
        <f t="shared" si="20"/>
        <v>0.35450825574859252</v>
      </c>
      <c r="T40" s="11">
        <f t="shared" si="21"/>
        <v>3.0509626702513444E-5</v>
      </c>
      <c r="U40" s="11">
        <f t="shared" si="4"/>
        <v>0.34379681320847166</v>
      </c>
      <c r="V40" s="11">
        <f t="shared" si="5"/>
        <v>0.96978506884839055</v>
      </c>
      <c r="X40" s="16">
        <f t="shared" si="22"/>
        <v>0.51030484987168045</v>
      </c>
      <c r="Y40" s="12">
        <f t="shared" si="23"/>
        <v>1.5562297011998099E-4</v>
      </c>
      <c r="Z40" s="12">
        <f t="shared" si="6"/>
        <v>0.48469751356120439</v>
      </c>
      <c r="AA40" s="16">
        <f t="shared" si="24"/>
        <v>0.48969515012831955</v>
      </c>
      <c r="AB40" s="12">
        <f t="shared" si="25"/>
        <v>4.1276412698547499E-5</v>
      </c>
      <c r="AC40" s="12">
        <f t="shared" si="7"/>
        <v>0.46512201820120153</v>
      </c>
      <c r="AD40" s="12">
        <f t="shared" si="8"/>
        <v>0.94981953176240586</v>
      </c>
      <c r="AE40" s="14" t="b">
        <f t="shared" si="9"/>
        <v>1</v>
      </c>
      <c r="AF40" s="19">
        <f t="shared" si="10"/>
        <v>12</v>
      </c>
      <c r="AG40" s="20" t="b">
        <f t="shared" si="11"/>
        <v>1</v>
      </c>
      <c r="AH40" s="11" t="b">
        <f t="shared" si="12"/>
        <v>1</v>
      </c>
      <c r="AI40" s="11" t="b">
        <f t="shared" si="13"/>
        <v>1</v>
      </c>
    </row>
    <row r="41" spans="2:35" ht="15.75" x14ac:dyDescent="0.25">
      <c r="B41" s="15">
        <v>37652</v>
      </c>
      <c r="C41" s="11">
        <v>855.7</v>
      </c>
      <c r="D41" s="11">
        <v>10941.09</v>
      </c>
      <c r="E41" s="11">
        <v>3.4975000000000001</v>
      </c>
      <c r="F41" s="11">
        <f t="shared" si="0"/>
        <v>2992.8107500000001</v>
      </c>
      <c r="H41" s="11">
        <f t="shared" si="1"/>
        <v>1</v>
      </c>
      <c r="I41" s="11">
        <f t="shared" si="14"/>
        <v>4.0197504165908541E-4</v>
      </c>
      <c r="J41" s="11">
        <f t="shared" si="2"/>
        <v>1.2030352259090087</v>
      </c>
      <c r="L41" s="11">
        <f t="shared" si="15"/>
        <v>1</v>
      </c>
      <c r="M41" s="11">
        <f t="shared" si="16"/>
        <v>6.1019253405026888E-5</v>
      </c>
      <c r="N41" s="11">
        <f t="shared" si="17"/>
        <v>0.66761714323720567</v>
      </c>
      <c r="P41" s="23">
        <f t="shared" si="18"/>
        <v>0.64310998972945832</v>
      </c>
      <c r="Q41" s="11">
        <f t="shared" si="19"/>
        <v>2.0098752082954271E-4</v>
      </c>
      <c r="R41" s="11">
        <f t="shared" si="3"/>
        <v>0.60151761295450434</v>
      </c>
      <c r="S41" s="11">
        <f t="shared" si="20"/>
        <v>0.35689001027054174</v>
      </c>
      <c r="T41" s="11">
        <f t="shared" si="21"/>
        <v>3.0509626702513444E-5</v>
      </c>
      <c r="U41" s="11">
        <f t="shared" si="4"/>
        <v>0.33380857161860283</v>
      </c>
      <c r="V41" s="11">
        <f t="shared" si="5"/>
        <v>0.93532618457310712</v>
      </c>
      <c r="X41" s="16">
        <f t="shared" si="22"/>
        <v>0.49740185851602803</v>
      </c>
      <c r="Y41" s="12">
        <f t="shared" si="23"/>
        <v>1.5248039496304358E-4</v>
      </c>
      <c r="Z41" s="12">
        <f t="shared" si="6"/>
        <v>0.45634496520964268</v>
      </c>
      <c r="AA41" s="16">
        <f t="shared" si="24"/>
        <v>0.50259814148397197</v>
      </c>
      <c r="AB41" s="12">
        <f t="shared" si="25"/>
        <v>4.2145008672978938E-5</v>
      </c>
      <c r="AC41" s="12">
        <f t="shared" si="7"/>
        <v>0.46111233294184312</v>
      </c>
      <c r="AD41" s="12">
        <f t="shared" si="8"/>
        <v>0.9174572981514858</v>
      </c>
      <c r="AE41" s="14" t="b">
        <f t="shared" si="9"/>
        <v>0</v>
      </c>
      <c r="AF41" s="19">
        <f t="shared" si="10"/>
        <v>1</v>
      </c>
      <c r="AG41" s="20" t="b">
        <f t="shared" si="11"/>
        <v>0</v>
      </c>
      <c r="AH41" s="11" t="b">
        <f t="shared" si="12"/>
        <v>0</v>
      </c>
      <c r="AI41" s="11" t="b">
        <f t="shared" si="13"/>
        <v>0</v>
      </c>
    </row>
    <row r="42" spans="2:35" ht="15.75" x14ac:dyDescent="0.25">
      <c r="B42" s="15">
        <v>37680</v>
      </c>
      <c r="C42" s="11">
        <v>841.15</v>
      </c>
      <c r="D42" s="11">
        <v>10280.61</v>
      </c>
      <c r="E42" s="11">
        <v>3.5685000000000002</v>
      </c>
      <c r="F42" s="11">
        <f t="shared" si="0"/>
        <v>3001.643775</v>
      </c>
      <c r="H42" s="11">
        <f t="shared" si="1"/>
        <v>1</v>
      </c>
      <c r="I42" s="11">
        <f t="shared" si="14"/>
        <v>4.0197504165908541E-4</v>
      </c>
      <c r="J42" s="11">
        <f t="shared" si="2"/>
        <v>1.2065858815013595</v>
      </c>
      <c r="L42" s="11">
        <f t="shared" si="15"/>
        <v>1</v>
      </c>
      <c r="M42" s="11">
        <f t="shared" si="16"/>
        <v>6.1019253405026888E-5</v>
      </c>
      <c r="N42" s="11">
        <f t="shared" si="17"/>
        <v>0.6273151467482535</v>
      </c>
      <c r="P42" s="23">
        <f t="shared" si="18"/>
        <v>0.65793402310974147</v>
      </c>
      <c r="Q42" s="11">
        <f t="shared" si="19"/>
        <v>2.0098752082954271E-4</v>
      </c>
      <c r="R42" s="11">
        <f t="shared" si="3"/>
        <v>0.60329294075067974</v>
      </c>
      <c r="S42" s="11">
        <f t="shared" si="20"/>
        <v>0.34206597689025858</v>
      </c>
      <c r="T42" s="11">
        <f t="shared" si="21"/>
        <v>3.0509626702513444E-5</v>
      </c>
      <c r="U42" s="11">
        <f t="shared" si="4"/>
        <v>0.31365757337412675</v>
      </c>
      <c r="V42" s="11">
        <f t="shared" si="5"/>
        <v>0.91695051412480644</v>
      </c>
      <c r="X42" s="16">
        <f t="shared" si="22"/>
        <v>0.51370162819803922</v>
      </c>
      <c r="Y42" s="12">
        <f t="shared" si="23"/>
        <v>1.5248039496304358E-4</v>
      </c>
      <c r="Z42" s="12">
        <f t="shared" si="6"/>
        <v>0.45769182835036115</v>
      </c>
      <c r="AA42" s="16">
        <f t="shared" si="24"/>
        <v>0.48629837180196084</v>
      </c>
      <c r="AB42" s="12">
        <f t="shared" si="25"/>
        <v>4.2145008672978938E-5</v>
      </c>
      <c r="AC42" s="12">
        <f t="shared" si="7"/>
        <v>0.433276397613514</v>
      </c>
      <c r="AD42" s="12">
        <f t="shared" si="8"/>
        <v>0.89096822596387515</v>
      </c>
      <c r="AE42" s="14" t="b">
        <f t="shared" si="9"/>
        <v>0</v>
      </c>
      <c r="AF42" s="19">
        <f t="shared" si="10"/>
        <v>2</v>
      </c>
      <c r="AG42" s="20" t="b">
        <f t="shared" si="11"/>
        <v>0</v>
      </c>
      <c r="AH42" s="11" t="b">
        <f t="shared" si="12"/>
        <v>0</v>
      </c>
      <c r="AI42" s="11" t="b">
        <f t="shared" si="13"/>
        <v>0</v>
      </c>
    </row>
    <row r="43" spans="2:35" ht="15.75" x14ac:dyDescent="0.25">
      <c r="B43" s="15">
        <v>37711</v>
      </c>
      <c r="C43" s="11">
        <v>848.18</v>
      </c>
      <c r="D43" s="11">
        <v>11273.63</v>
      </c>
      <c r="E43" s="11">
        <v>3.3525</v>
      </c>
      <c r="F43" s="11">
        <f t="shared" si="0"/>
        <v>2843.5234499999997</v>
      </c>
      <c r="H43" s="11">
        <f t="shared" si="1"/>
        <v>1</v>
      </c>
      <c r="I43" s="11">
        <f t="shared" si="14"/>
        <v>4.0197504165908541E-4</v>
      </c>
      <c r="J43" s="11">
        <f t="shared" si="2"/>
        <v>1.1430254572723362</v>
      </c>
      <c r="L43" s="11">
        <f t="shared" si="15"/>
        <v>1</v>
      </c>
      <c r="M43" s="11">
        <f t="shared" si="16"/>
        <v>6.1019253405026888E-5</v>
      </c>
      <c r="N43" s="11">
        <f t="shared" si="17"/>
        <v>0.68790848576451324</v>
      </c>
      <c r="P43" s="23">
        <f t="shared" si="18"/>
        <v>0.62428547005714208</v>
      </c>
      <c r="Q43" s="11">
        <f t="shared" si="19"/>
        <v>2.0098752082954271E-4</v>
      </c>
      <c r="R43" s="11">
        <f t="shared" si="3"/>
        <v>0.57151272863616809</v>
      </c>
      <c r="S43" s="11">
        <f t="shared" si="20"/>
        <v>0.37571452994285792</v>
      </c>
      <c r="T43" s="11">
        <f t="shared" si="21"/>
        <v>3.0509626702513444E-5</v>
      </c>
      <c r="U43" s="11">
        <f t="shared" si="4"/>
        <v>0.34395424288225662</v>
      </c>
      <c r="V43" s="11">
        <f t="shared" si="5"/>
        <v>0.91546697151842471</v>
      </c>
      <c r="X43" s="16">
        <f t="shared" si="22"/>
        <v>0.47714028146589277</v>
      </c>
      <c r="Y43" s="12">
        <f t="shared" si="23"/>
        <v>1.5248039496304358E-4</v>
      </c>
      <c r="Z43" s="12">
        <f t="shared" si="6"/>
        <v>0.43358157874267628</v>
      </c>
      <c r="AA43" s="16">
        <f t="shared" si="24"/>
        <v>0.52285971853410718</v>
      </c>
      <c r="AB43" s="12">
        <f t="shared" si="25"/>
        <v>4.2145008672978938E-5</v>
      </c>
      <c r="AC43" s="12">
        <f t="shared" si="7"/>
        <v>0.47512723412595553</v>
      </c>
      <c r="AD43" s="12">
        <f t="shared" si="8"/>
        <v>0.90870881286863181</v>
      </c>
      <c r="AE43" s="14" t="b">
        <f t="shared" si="9"/>
        <v>0</v>
      </c>
      <c r="AF43" s="19">
        <f t="shared" si="10"/>
        <v>3</v>
      </c>
      <c r="AG43" s="20" t="b">
        <f t="shared" si="11"/>
        <v>1</v>
      </c>
      <c r="AH43" s="11" t="b">
        <f t="shared" si="12"/>
        <v>0</v>
      </c>
      <c r="AI43" s="11" t="b">
        <f t="shared" si="13"/>
        <v>0</v>
      </c>
    </row>
    <row r="44" spans="2:35" ht="15.75" x14ac:dyDescent="0.25">
      <c r="B44" s="15">
        <v>37741</v>
      </c>
      <c r="C44" s="11">
        <v>916.92</v>
      </c>
      <c r="D44" s="11">
        <v>12556.7</v>
      </c>
      <c r="E44" s="11">
        <v>2.9104999999999999</v>
      </c>
      <c r="F44" s="11">
        <f t="shared" si="0"/>
        <v>2668.6956599999999</v>
      </c>
      <c r="H44" s="11">
        <f t="shared" si="1"/>
        <v>1</v>
      </c>
      <c r="I44" s="11">
        <f t="shared" si="14"/>
        <v>4.0197504165908541E-4</v>
      </c>
      <c r="J44" s="11">
        <f t="shared" si="2"/>
        <v>1.0727490491039204</v>
      </c>
      <c r="L44" s="11">
        <f t="shared" si="15"/>
        <v>1</v>
      </c>
      <c r="M44" s="11">
        <f t="shared" si="16"/>
        <v>6.1019253405026888E-5</v>
      </c>
      <c r="N44" s="11">
        <f t="shared" si="17"/>
        <v>0.76620045923090119</v>
      </c>
      <c r="P44" s="23">
        <f t="shared" si="18"/>
        <v>0.58334883271226967</v>
      </c>
      <c r="Q44" s="11">
        <f t="shared" si="19"/>
        <v>2.0098752082954271E-4</v>
      </c>
      <c r="R44" s="11">
        <f t="shared" si="3"/>
        <v>0.53637452455196022</v>
      </c>
      <c r="S44" s="11">
        <f t="shared" si="20"/>
        <v>0.41665116728773027</v>
      </c>
      <c r="T44" s="11">
        <f t="shared" si="21"/>
        <v>3.0509626702513444E-5</v>
      </c>
      <c r="U44" s="11">
        <f t="shared" si="4"/>
        <v>0.38310022961545059</v>
      </c>
      <c r="V44" s="11">
        <f t="shared" si="5"/>
        <v>0.91947475416741087</v>
      </c>
      <c r="X44" s="16">
        <f t="shared" si="22"/>
        <v>0.43468910045023168</v>
      </c>
      <c r="Y44" s="12">
        <f t="shared" si="23"/>
        <v>1.5248039496304358E-4</v>
      </c>
      <c r="Z44" s="12">
        <f t="shared" si="6"/>
        <v>0.40692376827296023</v>
      </c>
      <c r="AA44" s="16">
        <f t="shared" si="24"/>
        <v>0.56531089954976843</v>
      </c>
      <c r="AB44" s="12">
        <f t="shared" si="25"/>
        <v>4.2145008672978938E-5</v>
      </c>
      <c r="AC44" s="12">
        <f t="shared" si="7"/>
        <v>0.52920223040399461</v>
      </c>
      <c r="AD44" s="12">
        <f t="shared" si="8"/>
        <v>0.93612599867695478</v>
      </c>
      <c r="AE44" s="14" t="b">
        <f t="shared" si="9"/>
        <v>1</v>
      </c>
      <c r="AF44" s="19">
        <f t="shared" si="10"/>
        <v>4</v>
      </c>
      <c r="AG44" s="20" t="b">
        <f t="shared" si="11"/>
        <v>0</v>
      </c>
      <c r="AH44" s="11" t="b">
        <f t="shared" si="12"/>
        <v>1</v>
      </c>
      <c r="AI44" s="11" t="b">
        <f t="shared" si="13"/>
        <v>0</v>
      </c>
    </row>
    <row r="45" spans="2:35" ht="15.75" x14ac:dyDescent="0.25">
      <c r="B45" s="15">
        <v>37771</v>
      </c>
      <c r="C45" s="11">
        <v>963.59</v>
      </c>
      <c r="D45" s="11">
        <v>13421.6</v>
      </c>
      <c r="E45" s="11">
        <v>2.9675000000000002</v>
      </c>
      <c r="F45" s="11">
        <f t="shared" si="0"/>
        <v>2859.4533250000004</v>
      </c>
      <c r="H45" s="11">
        <f t="shared" si="1"/>
        <v>1</v>
      </c>
      <c r="I45" s="11">
        <f t="shared" si="14"/>
        <v>4.0197504165908541E-4</v>
      </c>
      <c r="J45" s="11">
        <f t="shared" si="2"/>
        <v>1.1494288694390855</v>
      </c>
      <c r="L45" s="11">
        <f t="shared" si="15"/>
        <v>1</v>
      </c>
      <c r="M45" s="11">
        <f t="shared" si="16"/>
        <v>6.1019253405026888E-5</v>
      </c>
      <c r="N45" s="11">
        <f t="shared" si="17"/>
        <v>0.81897601150090893</v>
      </c>
      <c r="P45" s="23">
        <f t="shared" si="18"/>
        <v>0.58393924977984502</v>
      </c>
      <c r="Q45" s="11">
        <f t="shared" si="19"/>
        <v>2.0098752082954271E-4</v>
      </c>
      <c r="R45" s="11">
        <f t="shared" si="3"/>
        <v>0.57471443471954275</v>
      </c>
      <c r="S45" s="11">
        <f t="shared" si="20"/>
        <v>0.41606075022015498</v>
      </c>
      <c r="T45" s="11">
        <f t="shared" si="21"/>
        <v>3.0509626702513444E-5</v>
      </c>
      <c r="U45" s="11">
        <f t="shared" si="4"/>
        <v>0.40948800575045446</v>
      </c>
      <c r="V45" s="11">
        <f t="shared" si="5"/>
        <v>0.98420244046999716</v>
      </c>
      <c r="X45" s="16">
        <f t="shared" si="22"/>
        <v>0.5006074155641681</v>
      </c>
      <c r="Y45" s="12">
        <f t="shared" si="23"/>
        <v>1.7539017519085614E-4</v>
      </c>
      <c r="Z45" s="12">
        <f t="shared" si="6"/>
        <v>0.50152001962182613</v>
      </c>
      <c r="AA45" s="16">
        <f t="shared" si="24"/>
        <v>0.49939258443583195</v>
      </c>
      <c r="AB45" s="12">
        <f t="shared" si="25"/>
        <v>3.7275956209710938E-5</v>
      </c>
      <c r="AC45" s="12">
        <f t="shared" si="7"/>
        <v>0.50030297386425637</v>
      </c>
      <c r="AD45" s="12">
        <f t="shared" si="8"/>
        <v>1.0018229934860825</v>
      </c>
      <c r="AE45" s="14" t="b">
        <f t="shared" si="9"/>
        <v>0</v>
      </c>
      <c r="AF45" s="19">
        <f t="shared" si="10"/>
        <v>5</v>
      </c>
      <c r="AG45" s="20" t="b">
        <f t="shared" si="11"/>
        <v>0</v>
      </c>
      <c r="AH45" s="11" t="b">
        <f t="shared" si="12"/>
        <v>0</v>
      </c>
      <c r="AI45" s="11" t="b">
        <f t="shared" si="13"/>
        <v>0</v>
      </c>
    </row>
    <row r="46" spans="2:35" ht="15.75" x14ac:dyDescent="0.25">
      <c r="B46" s="15">
        <v>37802</v>
      </c>
      <c r="C46" s="11">
        <v>974.5</v>
      </c>
      <c r="D46" s="11">
        <v>12972.58</v>
      </c>
      <c r="E46" s="11">
        <v>2.8439999999999999</v>
      </c>
      <c r="F46" s="11">
        <f t="shared" si="0"/>
        <v>2771.4780000000001</v>
      </c>
      <c r="H46" s="11">
        <f t="shared" si="1"/>
        <v>1</v>
      </c>
      <c r="I46" s="11">
        <f t="shared" si="14"/>
        <v>4.0197504165908541E-4</v>
      </c>
      <c r="J46" s="11">
        <f t="shared" si="2"/>
        <v>1.1140649845072388</v>
      </c>
      <c r="L46" s="11">
        <f t="shared" si="15"/>
        <v>1</v>
      </c>
      <c r="M46" s="11">
        <f t="shared" si="16"/>
        <v>6.1019253405026888E-5</v>
      </c>
      <c r="N46" s="11">
        <f t="shared" si="17"/>
        <v>0.79157714633698373</v>
      </c>
      <c r="P46" s="23">
        <f t="shared" si="18"/>
        <v>0.58461395582899633</v>
      </c>
      <c r="Q46" s="11">
        <f t="shared" si="19"/>
        <v>2.0098752082954271E-4</v>
      </c>
      <c r="R46" s="11">
        <f t="shared" si="3"/>
        <v>0.55703249225361939</v>
      </c>
      <c r="S46" s="11">
        <f t="shared" si="20"/>
        <v>0.41538604417100367</v>
      </c>
      <c r="T46" s="11">
        <f t="shared" si="21"/>
        <v>3.0509626702513444E-5</v>
      </c>
      <c r="U46" s="11">
        <f t="shared" si="4"/>
        <v>0.39578857316849186</v>
      </c>
      <c r="V46" s="11">
        <f t="shared" si="5"/>
        <v>0.9528210654221112</v>
      </c>
      <c r="X46" s="16">
        <f t="shared" si="22"/>
        <v>0.5013018481191156</v>
      </c>
      <c r="Y46" s="12">
        <f t="shared" si="23"/>
        <v>1.7539017519085614E-4</v>
      </c>
      <c r="Z46" s="12">
        <f t="shared" si="6"/>
        <v>0.4860900119576036</v>
      </c>
      <c r="AA46" s="16">
        <f t="shared" si="24"/>
        <v>0.49869815188088445</v>
      </c>
      <c r="AB46" s="12">
        <f t="shared" si="25"/>
        <v>3.7275956209710938E-5</v>
      </c>
      <c r="AC46" s="12">
        <f t="shared" si="7"/>
        <v>0.48356532400697189</v>
      </c>
      <c r="AD46" s="12">
        <f t="shared" si="8"/>
        <v>0.96965533596457543</v>
      </c>
      <c r="AE46" s="14" t="b">
        <f t="shared" si="9"/>
        <v>0</v>
      </c>
      <c r="AF46" s="19">
        <f t="shared" si="10"/>
        <v>6</v>
      </c>
      <c r="AG46" s="20" t="b">
        <f t="shared" si="11"/>
        <v>1</v>
      </c>
      <c r="AH46" s="11" t="b">
        <f t="shared" si="12"/>
        <v>0</v>
      </c>
      <c r="AI46" s="11" t="b">
        <f t="shared" si="13"/>
        <v>1</v>
      </c>
    </row>
    <row r="47" spans="2:35" ht="15.75" x14ac:dyDescent="0.25">
      <c r="B47" s="15">
        <v>37833</v>
      </c>
      <c r="C47" s="11">
        <v>990.31</v>
      </c>
      <c r="D47" s="11">
        <v>13571.73</v>
      </c>
      <c r="E47" s="11">
        <v>2.9660000000000002</v>
      </c>
      <c r="F47" s="11">
        <f t="shared" si="0"/>
        <v>2937.2594600000002</v>
      </c>
      <c r="H47" s="11">
        <f t="shared" si="1"/>
        <v>1</v>
      </c>
      <c r="I47" s="11">
        <f t="shared" si="14"/>
        <v>4.0197504165908541E-4</v>
      </c>
      <c r="J47" s="11">
        <f t="shared" si="2"/>
        <v>1.1807049937970429</v>
      </c>
      <c r="L47" s="11">
        <f t="shared" si="15"/>
        <v>1</v>
      </c>
      <c r="M47" s="11">
        <f t="shared" si="16"/>
        <v>6.1019253405026888E-5</v>
      </c>
      <c r="N47" s="11">
        <f t="shared" si="17"/>
        <v>0.82813683201460553</v>
      </c>
      <c r="P47" s="23">
        <f t="shared" si="18"/>
        <v>0.58775408726866452</v>
      </c>
      <c r="Q47" s="11">
        <f t="shared" si="19"/>
        <v>2.0098752082954271E-4</v>
      </c>
      <c r="R47" s="11">
        <f t="shared" si="3"/>
        <v>0.59035249689852143</v>
      </c>
      <c r="S47" s="11">
        <f t="shared" si="20"/>
        <v>0.41224591273133554</v>
      </c>
      <c r="T47" s="11">
        <f t="shared" si="21"/>
        <v>3.0509626702513444E-5</v>
      </c>
      <c r="U47" s="11">
        <f t="shared" si="4"/>
        <v>0.41406841600730276</v>
      </c>
      <c r="V47" s="11">
        <f t="shared" si="5"/>
        <v>1.0044209129058241</v>
      </c>
      <c r="X47" s="16">
        <f t="shared" si="22"/>
        <v>0.50453802258910452</v>
      </c>
      <c r="Y47" s="12">
        <f t="shared" si="23"/>
        <v>1.7539017519085614E-4</v>
      </c>
      <c r="Z47" s="12">
        <f t="shared" si="6"/>
        <v>0.51516645127039951</v>
      </c>
      <c r="AA47" s="16">
        <f t="shared" si="24"/>
        <v>0.49546197741089548</v>
      </c>
      <c r="AB47" s="12">
        <f t="shared" si="25"/>
        <v>3.7275956209710938E-5</v>
      </c>
      <c r="AC47" s="12">
        <f t="shared" si="7"/>
        <v>0.50589921317002018</v>
      </c>
      <c r="AD47" s="12">
        <f t="shared" si="8"/>
        <v>1.0210656644404197</v>
      </c>
      <c r="AE47" s="14" t="b">
        <f t="shared" si="9"/>
        <v>0</v>
      </c>
      <c r="AF47" s="19">
        <f t="shared" si="10"/>
        <v>7</v>
      </c>
      <c r="AG47" s="20" t="b">
        <f t="shared" si="11"/>
        <v>0</v>
      </c>
      <c r="AH47" s="11" t="b">
        <f t="shared" si="12"/>
        <v>0</v>
      </c>
      <c r="AI47" s="11" t="b">
        <f t="shared" si="13"/>
        <v>0</v>
      </c>
    </row>
    <row r="48" spans="2:35" ht="15.75" x14ac:dyDescent="0.25">
      <c r="B48" s="15">
        <v>37862</v>
      </c>
      <c r="C48" s="11">
        <v>1008.01</v>
      </c>
      <c r="D48" s="11">
        <v>15174.49</v>
      </c>
      <c r="E48" s="11">
        <v>2.976</v>
      </c>
      <c r="F48" s="11">
        <f t="shared" si="0"/>
        <v>2999.8377599999999</v>
      </c>
      <c r="H48" s="11">
        <f t="shared" si="1"/>
        <v>1</v>
      </c>
      <c r="I48" s="11">
        <f t="shared" si="14"/>
        <v>4.0197504165908541E-4</v>
      </c>
      <c r="J48" s="11">
        <f t="shared" si="2"/>
        <v>1.2058599085464974</v>
      </c>
      <c r="L48" s="11">
        <f t="shared" si="15"/>
        <v>1</v>
      </c>
      <c r="M48" s="11">
        <f t="shared" si="16"/>
        <v>6.1019253405026888E-5</v>
      </c>
      <c r="N48" s="11">
        <f t="shared" si="17"/>
        <v>0.92593605060204642</v>
      </c>
      <c r="P48" s="23">
        <f t="shared" si="18"/>
        <v>0.56565446771375216</v>
      </c>
      <c r="Q48" s="11">
        <f t="shared" si="19"/>
        <v>2.0098752082954271E-4</v>
      </c>
      <c r="R48" s="11">
        <f t="shared" si="3"/>
        <v>0.60292995427324869</v>
      </c>
      <c r="S48" s="11">
        <f t="shared" si="20"/>
        <v>0.43434553228624773</v>
      </c>
      <c r="T48" s="11">
        <f t="shared" si="21"/>
        <v>3.0509626702513444E-5</v>
      </c>
      <c r="U48" s="11">
        <f t="shared" si="4"/>
        <v>0.46296802530102321</v>
      </c>
      <c r="V48" s="11">
        <f t="shared" si="5"/>
        <v>1.065897979574272</v>
      </c>
      <c r="X48" s="16">
        <f t="shared" si="22"/>
        <v>0.48190965742887859</v>
      </c>
      <c r="Y48" s="12">
        <f t="shared" si="23"/>
        <v>1.7539017519085614E-4</v>
      </c>
      <c r="Z48" s="12">
        <f t="shared" si="6"/>
        <v>0.52614207027054538</v>
      </c>
      <c r="AA48" s="16">
        <f t="shared" si="24"/>
        <v>0.5180903425711213</v>
      </c>
      <c r="AB48" s="12">
        <f t="shared" si="25"/>
        <v>3.7275956209710938E-5</v>
      </c>
      <c r="AC48" s="12">
        <f t="shared" si="7"/>
        <v>0.56564362474469654</v>
      </c>
      <c r="AD48" s="12">
        <f t="shared" si="8"/>
        <v>1.091785695015242</v>
      </c>
      <c r="AE48" s="14" t="b">
        <f t="shared" si="9"/>
        <v>1</v>
      </c>
      <c r="AF48" s="19">
        <f t="shared" si="10"/>
        <v>8</v>
      </c>
      <c r="AG48" s="20" t="b">
        <f t="shared" si="11"/>
        <v>0</v>
      </c>
      <c r="AH48" s="11" t="b">
        <f t="shared" si="12"/>
        <v>1</v>
      </c>
      <c r="AI48" s="11" t="b">
        <f t="shared" si="13"/>
        <v>0</v>
      </c>
    </row>
    <row r="49" spans="2:35" ht="15.75" x14ac:dyDescent="0.25">
      <c r="B49" s="15">
        <v>37894</v>
      </c>
      <c r="C49" s="11">
        <v>995.97</v>
      </c>
      <c r="D49" s="11">
        <v>16010.67</v>
      </c>
      <c r="E49" s="11">
        <v>2.9</v>
      </c>
      <c r="F49" s="11">
        <f t="shared" si="0"/>
        <v>2888.3130000000001</v>
      </c>
      <c r="H49" s="11">
        <f t="shared" si="1"/>
        <v>1</v>
      </c>
      <c r="I49" s="11">
        <f t="shared" si="14"/>
        <v>4.0197504165908541E-4</v>
      </c>
      <c r="J49" s="11">
        <f t="shared" si="2"/>
        <v>1.1610297384994781</v>
      </c>
      <c r="L49" s="11">
        <f t="shared" si="15"/>
        <v>1</v>
      </c>
      <c r="M49" s="11">
        <f t="shared" si="16"/>
        <v>6.1019253405026888E-5</v>
      </c>
      <c r="N49" s="11">
        <f t="shared" si="17"/>
        <v>0.97695912991426181</v>
      </c>
      <c r="P49" s="23">
        <f t="shared" si="18"/>
        <v>0.54304760686658426</v>
      </c>
      <c r="Q49" s="11">
        <f t="shared" si="19"/>
        <v>2.0098752082954271E-4</v>
      </c>
      <c r="R49" s="11">
        <f t="shared" si="3"/>
        <v>0.58051486924973905</v>
      </c>
      <c r="S49" s="11">
        <f t="shared" si="20"/>
        <v>0.45695239313341568</v>
      </c>
      <c r="T49" s="11">
        <f t="shared" si="21"/>
        <v>3.0509626702513444E-5</v>
      </c>
      <c r="U49" s="11">
        <f t="shared" si="4"/>
        <v>0.48847956495713091</v>
      </c>
      <c r="V49" s="11">
        <f t="shared" si="5"/>
        <v>1.06899443420687</v>
      </c>
      <c r="X49" s="16">
        <f t="shared" si="22"/>
        <v>0.47713464469080646</v>
      </c>
      <c r="Y49" s="12">
        <f t="shared" si="23"/>
        <v>1.8197412366314806E-4</v>
      </c>
      <c r="Z49" s="12">
        <f t="shared" si="6"/>
        <v>0.52559822703987813</v>
      </c>
      <c r="AA49" s="16">
        <f t="shared" si="24"/>
        <v>0.52286535530919354</v>
      </c>
      <c r="AB49" s="12">
        <f t="shared" si="25"/>
        <v>3.5974378546338032E-5</v>
      </c>
      <c r="AC49" s="12">
        <f t="shared" si="7"/>
        <v>0.57597390336049792</v>
      </c>
      <c r="AD49" s="12">
        <f t="shared" si="8"/>
        <v>1.101572130400376</v>
      </c>
      <c r="AE49" s="14" t="b">
        <f t="shared" si="9"/>
        <v>0</v>
      </c>
      <c r="AF49" s="19">
        <f t="shared" si="10"/>
        <v>9</v>
      </c>
      <c r="AG49" s="20" t="b">
        <f t="shared" si="11"/>
        <v>1</v>
      </c>
      <c r="AH49" s="11" t="b">
        <f t="shared" si="12"/>
        <v>0</v>
      </c>
      <c r="AI49" s="11" t="b">
        <f t="shared" si="13"/>
        <v>0</v>
      </c>
    </row>
    <row r="50" spans="2:35" ht="15.75" x14ac:dyDescent="0.25">
      <c r="B50" s="15">
        <v>37925</v>
      </c>
      <c r="C50" s="11">
        <v>1050.71</v>
      </c>
      <c r="D50" s="11">
        <v>17982.490000000002</v>
      </c>
      <c r="E50" s="11">
        <v>2.8675000000000002</v>
      </c>
      <c r="F50" s="11">
        <f t="shared" si="0"/>
        <v>3012.9109250000001</v>
      </c>
      <c r="H50" s="11">
        <f t="shared" si="1"/>
        <v>1</v>
      </c>
      <c r="I50" s="11">
        <f t="shared" si="14"/>
        <v>4.0197504165908541E-4</v>
      </c>
      <c r="J50" s="11">
        <f t="shared" si="2"/>
        <v>1.2111149945919886</v>
      </c>
      <c r="L50" s="11">
        <f t="shared" si="15"/>
        <v>1</v>
      </c>
      <c r="M50" s="11">
        <f t="shared" si="16"/>
        <v>6.1019253405026888E-5</v>
      </c>
      <c r="N50" s="11">
        <f t="shared" si="17"/>
        <v>1.0972781141633621</v>
      </c>
      <c r="P50" s="23">
        <f t="shared" si="18"/>
        <v>0.52465716952560248</v>
      </c>
      <c r="Q50" s="11">
        <f t="shared" si="19"/>
        <v>2.0098752082954271E-4</v>
      </c>
      <c r="R50" s="11">
        <f t="shared" si="3"/>
        <v>0.60555749729599428</v>
      </c>
      <c r="S50" s="11">
        <f t="shared" si="20"/>
        <v>0.47534283047439752</v>
      </c>
      <c r="T50" s="11">
        <f t="shared" si="21"/>
        <v>3.0509626702513444E-5</v>
      </c>
      <c r="U50" s="11">
        <f t="shared" si="4"/>
        <v>0.54863905708168104</v>
      </c>
      <c r="V50" s="11">
        <f t="shared" si="5"/>
        <v>1.1541965543776753</v>
      </c>
      <c r="X50" s="16">
        <f t="shared" si="22"/>
        <v>0.45873549709837969</v>
      </c>
      <c r="Y50" s="12">
        <f t="shared" si="23"/>
        <v>1.8197412366314806E-4</v>
      </c>
      <c r="Z50" s="12">
        <f t="shared" si="6"/>
        <v>0.5482718252519998</v>
      </c>
      <c r="AA50" s="16">
        <f t="shared" si="24"/>
        <v>0.5412645029016202</v>
      </c>
      <c r="AB50" s="12">
        <f t="shared" si="25"/>
        <v>3.5974378546338032E-5</v>
      </c>
      <c r="AC50" s="12">
        <f t="shared" si="7"/>
        <v>0.64690890246573829</v>
      </c>
      <c r="AD50" s="12">
        <f t="shared" si="8"/>
        <v>1.1951807277177382</v>
      </c>
      <c r="AE50" s="14" t="b">
        <f t="shared" si="9"/>
        <v>0</v>
      </c>
      <c r="AF50" s="19">
        <f t="shared" si="10"/>
        <v>10</v>
      </c>
      <c r="AG50" s="20" t="b">
        <f t="shared" si="11"/>
        <v>0</v>
      </c>
      <c r="AH50" s="11" t="b">
        <f t="shared" si="12"/>
        <v>0</v>
      </c>
      <c r="AI50" s="11" t="b">
        <f t="shared" si="13"/>
        <v>0</v>
      </c>
    </row>
    <row r="51" spans="2:35" ht="15.75" x14ac:dyDescent="0.25">
      <c r="B51" s="15">
        <v>37953</v>
      </c>
      <c r="C51" s="11">
        <v>1058.2</v>
      </c>
      <c r="D51" s="11">
        <v>20183.97</v>
      </c>
      <c r="E51" s="11">
        <v>2.9459999999999997</v>
      </c>
      <c r="F51" s="11">
        <f t="shared" si="0"/>
        <v>3117.4571999999998</v>
      </c>
      <c r="H51" s="11">
        <f t="shared" si="1"/>
        <v>1</v>
      </c>
      <c r="I51" s="11">
        <f t="shared" si="14"/>
        <v>4.0197504165908541E-4</v>
      </c>
      <c r="J51" s="11">
        <f t="shared" si="2"/>
        <v>1.2531399878404157</v>
      </c>
      <c r="L51" s="11">
        <f t="shared" si="15"/>
        <v>1</v>
      </c>
      <c r="M51" s="11">
        <f t="shared" si="16"/>
        <v>6.1019253405026888E-5</v>
      </c>
      <c r="N51" s="11">
        <f t="shared" si="17"/>
        <v>1.2316107801494607</v>
      </c>
      <c r="P51" s="23">
        <f t="shared" si="18"/>
        <v>0.50433226703625733</v>
      </c>
      <c r="Q51" s="11">
        <f t="shared" si="19"/>
        <v>2.0098752082954271E-4</v>
      </c>
      <c r="R51" s="11">
        <f t="shared" si="3"/>
        <v>0.62656999392020785</v>
      </c>
      <c r="S51" s="11">
        <f t="shared" si="20"/>
        <v>0.49566773296374278</v>
      </c>
      <c r="T51" s="11">
        <f t="shared" si="21"/>
        <v>3.0509626702513444E-5</v>
      </c>
      <c r="U51" s="11">
        <f t="shared" si="4"/>
        <v>0.61580539007473034</v>
      </c>
      <c r="V51" s="11">
        <f t="shared" si="5"/>
        <v>1.2423753839949381</v>
      </c>
      <c r="X51" s="16">
        <f t="shared" si="22"/>
        <v>0.43860795170165529</v>
      </c>
      <c r="Y51" s="12">
        <f t="shared" si="23"/>
        <v>1.8197412366314806E-4</v>
      </c>
      <c r="Z51" s="12">
        <f t="shared" si="6"/>
        <v>0.56729654202737123</v>
      </c>
      <c r="AA51" s="16">
        <f t="shared" si="24"/>
        <v>0.56139204829834477</v>
      </c>
      <c r="AB51" s="12">
        <f t="shared" si="25"/>
        <v>3.5974378546338032E-5</v>
      </c>
      <c r="AC51" s="12">
        <f t="shared" si="7"/>
        <v>0.72610577734793047</v>
      </c>
      <c r="AD51" s="12">
        <f t="shared" si="8"/>
        <v>1.2934023193753017</v>
      </c>
      <c r="AE51" s="14" t="b">
        <f t="shared" si="9"/>
        <v>0</v>
      </c>
      <c r="AF51" s="19">
        <f t="shared" si="10"/>
        <v>11</v>
      </c>
      <c r="AG51" s="20" t="b">
        <f t="shared" si="11"/>
        <v>0</v>
      </c>
      <c r="AH51" s="11" t="b">
        <f t="shared" si="12"/>
        <v>0</v>
      </c>
      <c r="AI51" s="11" t="b">
        <f t="shared" si="13"/>
        <v>0</v>
      </c>
    </row>
    <row r="52" spans="2:35" ht="15.75" x14ac:dyDescent="0.25">
      <c r="B52" s="15">
        <v>37986</v>
      </c>
      <c r="C52" s="11">
        <v>1111.92</v>
      </c>
      <c r="D52" s="11">
        <v>22236.39</v>
      </c>
      <c r="E52" s="11">
        <v>2.8914999999999997</v>
      </c>
      <c r="F52" s="11">
        <f t="shared" si="0"/>
        <v>3215.1166800000001</v>
      </c>
      <c r="H52" s="11">
        <f t="shared" si="1"/>
        <v>1</v>
      </c>
      <c r="I52" s="11">
        <f t="shared" si="14"/>
        <v>4.0197504165908541E-4</v>
      </c>
      <c r="J52" s="11">
        <f t="shared" si="2"/>
        <v>1.2923966613818205</v>
      </c>
      <c r="L52" s="11">
        <f t="shared" si="15"/>
        <v>1</v>
      </c>
      <c r="M52" s="11">
        <f t="shared" si="16"/>
        <v>6.1019253405026888E-5</v>
      </c>
      <c r="N52" s="11">
        <f t="shared" si="17"/>
        <v>1.3568479162230058</v>
      </c>
      <c r="P52" s="23">
        <f t="shared" si="18"/>
        <v>0.48783591832441237</v>
      </c>
      <c r="Q52" s="11">
        <f t="shared" si="19"/>
        <v>2.0098752082954271E-4</v>
      </c>
      <c r="R52" s="11">
        <f t="shared" si="3"/>
        <v>0.64619833069091026</v>
      </c>
      <c r="S52" s="11">
        <f t="shared" si="20"/>
        <v>0.51216408167558758</v>
      </c>
      <c r="T52" s="11">
        <f t="shared" si="21"/>
        <v>3.0509626702513444E-5</v>
      </c>
      <c r="U52" s="11">
        <f t="shared" si="4"/>
        <v>0.67842395811150291</v>
      </c>
      <c r="V52" s="11">
        <f t="shared" si="5"/>
        <v>1.3246222888024133</v>
      </c>
      <c r="X52" s="16">
        <f t="shared" si="22"/>
        <v>0.4224292507747977</v>
      </c>
      <c r="Y52" s="12">
        <f t="shared" si="23"/>
        <v>1.8197412366314806E-4</v>
      </c>
      <c r="Z52" s="12">
        <f t="shared" si="6"/>
        <v>0.58506804031777004</v>
      </c>
      <c r="AA52" s="16">
        <f t="shared" si="24"/>
        <v>0.57757074922520224</v>
      </c>
      <c r="AB52" s="12">
        <f t="shared" si="25"/>
        <v>3.5974378546338032E-5</v>
      </c>
      <c r="AC52" s="12">
        <f t="shared" si="7"/>
        <v>0.79994031136400556</v>
      </c>
      <c r="AD52" s="12">
        <f t="shared" si="8"/>
        <v>1.3850083516817757</v>
      </c>
      <c r="AE52" s="14" t="b">
        <f t="shared" si="9"/>
        <v>1</v>
      </c>
      <c r="AF52" s="19">
        <f t="shared" si="10"/>
        <v>12</v>
      </c>
      <c r="AG52" s="20" t="b">
        <f t="shared" si="11"/>
        <v>1</v>
      </c>
      <c r="AH52" s="11" t="b">
        <f t="shared" si="12"/>
        <v>1</v>
      </c>
      <c r="AI52" s="11" t="b">
        <f t="shared" si="13"/>
        <v>1</v>
      </c>
    </row>
    <row r="53" spans="2:35" ht="15.75" x14ac:dyDescent="0.25">
      <c r="B53" s="15">
        <v>38016</v>
      </c>
      <c r="C53" s="11">
        <v>1131.1300000000001</v>
      </c>
      <c r="D53" s="11">
        <v>21851.439999999999</v>
      </c>
      <c r="E53" s="11">
        <v>2.9344999999999999</v>
      </c>
      <c r="F53" s="11">
        <f t="shared" si="0"/>
        <v>3319.3009850000003</v>
      </c>
      <c r="H53" s="11">
        <f t="shared" si="1"/>
        <v>1</v>
      </c>
      <c r="I53" s="11">
        <f t="shared" si="14"/>
        <v>4.0197504165908541E-4</v>
      </c>
      <c r="J53" s="11">
        <f t="shared" si="2"/>
        <v>1.3342761517244184</v>
      </c>
      <c r="L53" s="11">
        <f t="shared" si="15"/>
        <v>1</v>
      </c>
      <c r="M53" s="11">
        <f t="shared" si="16"/>
        <v>6.1019253405026888E-5</v>
      </c>
      <c r="N53" s="11">
        <f t="shared" si="17"/>
        <v>1.3333585546247406</v>
      </c>
      <c r="P53" s="23">
        <f t="shared" si="18"/>
        <v>0.50017198702234111</v>
      </c>
      <c r="Q53" s="11">
        <f t="shared" si="19"/>
        <v>2.0098752082954271E-4</v>
      </c>
      <c r="R53" s="11">
        <f t="shared" si="3"/>
        <v>0.66713807586220919</v>
      </c>
      <c r="S53" s="11">
        <f t="shared" si="20"/>
        <v>0.49982801297765883</v>
      </c>
      <c r="T53" s="11">
        <f t="shared" si="21"/>
        <v>3.0509626702513444E-5</v>
      </c>
      <c r="U53" s="11">
        <f t="shared" si="4"/>
        <v>0.66667927731237031</v>
      </c>
      <c r="V53" s="11">
        <f t="shared" si="5"/>
        <v>1.3338173531745796</v>
      </c>
      <c r="X53" s="16">
        <f t="shared" si="22"/>
        <v>0.51233596546740257</v>
      </c>
      <c r="Y53" s="12">
        <f t="shared" si="23"/>
        <v>2.1539006038215941E-4</v>
      </c>
      <c r="Z53" s="12">
        <f t="shared" si="6"/>
        <v>0.7149444395857113</v>
      </c>
      <c r="AA53" s="16">
        <f t="shared" si="24"/>
        <v>0.48766403453259749</v>
      </c>
      <c r="AB53" s="12">
        <f t="shared" si="25"/>
        <v>3.1142832799788448E-5</v>
      </c>
      <c r="AC53" s="12">
        <f t="shared" si="7"/>
        <v>0.68051574235460921</v>
      </c>
      <c r="AD53" s="12">
        <f t="shared" si="8"/>
        <v>1.3954601819403205</v>
      </c>
      <c r="AE53" s="14" t="b">
        <f t="shared" si="9"/>
        <v>0</v>
      </c>
      <c r="AF53" s="19">
        <f t="shared" si="10"/>
        <v>1</v>
      </c>
      <c r="AG53" s="20" t="b">
        <f t="shared" si="11"/>
        <v>0</v>
      </c>
      <c r="AH53" s="11" t="b">
        <f t="shared" si="12"/>
        <v>0</v>
      </c>
      <c r="AI53" s="11" t="b">
        <f t="shared" si="13"/>
        <v>0</v>
      </c>
    </row>
    <row r="54" spans="2:35" ht="15.75" x14ac:dyDescent="0.25">
      <c r="B54" s="15">
        <v>38044</v>
      </c>
      <c r="C54" s="11">
        <v>1144.94</v>
      </c>
      <c r="D54" s="11">
        <v>21755.02</v>
      </c>
      <c r="E54" s="11">
        <v>2.9058999999999999</v>
      </c>
      <c r="F54" s="11">
        <f t="shared" si="0"/>
        <v>3327.081146</v>
      </c>
      <c r="H54" s="11">
        <f t="shared" si="1"/>
        <v>1</v>
      </c>
      <c r="I54" s="11">
        <f t="shared" si="14"/>
        <v>4.0197504165908541E-4</v>
      </c>
      <c r="J54" s="11">
        <f t="shared" si="2"/>
        <v>1.3374035822665076</v>
      </c>
      <c r="L54" s="11">
        <f t="shared" si="15"/>
        <v>1</v>
      </c>
      <c r="M54" s="11">
        <f t="shared" si="16"/>
        <v>6.1019253405026888E-5</v>
      </c>
      <c r="N54" s="11">
        <f t="shared" si="17"/>
        <v>1.3274750782114282</v>
      </c>
      <c r="P54" s="23">
        <f t="shared" si="18"/>
        <v>0.50186284355125177</v>
      </c>
      <c r="Q54" s="11">
        <f t="shared" si="19"/>
        <v>2.0098752082954271E-4</v>
      </c>
      <c r="R54" s="11">
        <f t="shared" si="3"/>
        <v>0.66870179113325379</v>
      </c>
      <c r="S54" s="11">
        <f t="shared" si="20"/>
        <v>0.49813715644874829</v>
      </c>
      <c r="T54" s="11">
        <f t="shared" si="21"/>
        <v>3.0509626702513444E-5</v>
      </c>
      <c r="U54" s="11">
        <f t="shared" si="4"/>
        <v>0.66373753910571409</v>
      </c>
      <c r="V54" s="11">
        <f t="shared" si="5"/>
        <v>1.3324393302389679</v>
      </c>
      <c r="X54" s="16">
        <f t="shared" si="22"/>
        <v>0.51402565395384558</v>
      </c>
      <c r="Y54" s="12">
        <f t="shared" si="23"/>
        <v>2.1539006038215941E-4</v>
      </c>
      <c r="Z54" s="12">
        <f t="shared" si="6"/>
        <v>0.71662020893328415</v>
      </c>
      <c r="AA54" s="16">
        <f t="shared" si="24"/>
        <v>0.48597434604615453</v>
      </c>
      <c r="AB54" s="12">
        <f t="shared" si="25"/>
        <v>3.1142832799788448E-5</v>
      </c>
      <c r="AC54" s="12">
        <f t="shared" si="7"/>
        <v>0.67751295041605375</v>
      </c>
      <c r="AD54" s="12">
        <f t="shared" si="8"/>
        <v>1.3941331593493378</v>
      </c>
      <c r="AE54" s="14" t="b">
        <f t="shared" si="9"/>
        <v>0</v>
      </c>
      <c r="AF54" s="19">
        <f t="shared" si="10"/>
        <v>2</v>
      </c>
      <c r="AG54" s="20" t="b">
        <f t="shared" si="11"/>
        <v>0</v>
      </c>
      <c r="AH54" s="11" t="b">
        <f t="shared" si="12"/>
        <v>0</v>
      </c>
      <c r="AI54" s="11" t="b">
        <f t="shared" si="13"/>
        <v>0</v>
      </c>
    </row>
    <row r="55" spans="2:35" ht="15.75" x14ac:dyDescent="0.25">
      <c r="B55" s="15">
        <v>38077</v>
      </c>
      <c r="C55" s="11">
        <v>1126.21</v>
      </c>
      <c r="D55" s="11">
        <v>22142.26</v>
      </c>
      <c r="E55" s="11">
        <v>2.8952999999999998</v>
      </c>
      <c r="F55" s="11">
        <f t="shared" si="0"/>
        <v>3260.7158129999998</v>
      </c>
      <c r="H55" s="11">
        <f t="shared" si="1"/>
        <v>1</v>
      </c>
      <c r="I55" s="11">
        <f t="shared" si="14"/>
        <v>4.0197504165908541E-4</v>
      </c>
      <c r="J55" s="11">
        <f t="shared" si="2"/>
        <v>1.3107263747691136</v>
      </c>
      <c r="L55" s="11">
        <f t="shared" si="15"/>
        <v>1</v>
      </c>
      <c r="M55" s="11">
        <f t="shared" si="16"/>
        <v>6.1019253405026888E-5</v>
      </c>
      <c r="N55" s="11">
        <f t="shared" si="17"/>
        <v>1.3511041738999905</v>
      </c>
      <c r="P55" s="23">
        <f t="shared" si="18"/>
        <v>0.49241540766915731</v>
      </c>
      <c r="Q55" s="11">
        <f t="shared" si="19"/>
        <v>2.0098752082954271E-4</v>
      </c>
      <c r="R55" s="11">
        <f t="shared" si="3"/>
        <v>0.65536318738455679</v>
      </c>
      <c r="S55" s="11">
        <f t="shared" si="20"/>
        <v>0.50758459233084263</v>
      </c>
      <c r="T55" s="11">
        <f t="shared" si="21"/>
        <v>3.0509626702513444E-5</v>
      </c>
      <c r="U55" s="11">
        <f t="shared" si="4"/>
        <v>0.67555208694999525</v>
      </c>
      <c r="V55" s="11">
        <f t="shared" si="5"/>
        <v>1.330915274334552</v>
      </c>
      <c r="X55" s="16">
        <f t="shared" si="22"/>
        <v>0.5045811799760842</v>
      </c>
      <c r="Y55" s="12">
        <f t="shared" si="23"/>
        <v>2.1539006038215941E-4</v>
      </c>
      <c r="Z55" s="12">
        <f t="shared" si="6"/>
        <v>0.70232577585113198</v>
      </c>
      <c r="AA55" s="16">
        <f t="shared" si="24"/>
        <v>0.49541882002391574</v>
      </c>
      <c r="AB55" s="12">
        <f t="shared" si="25"/>
        <v>3.1142832799788448E-5</v>
      </c>
      <c r="AC55" s="12">
        <f t="shared" si="7"/>
        <v>0.68957270098944368</v>
      </c>
      <c r="AD55" s="12">
        <f t="shared" si="8"/>
        <v>1.3918984768405758</v>
      </c>
      <c r="AE55" s="14" t="b">
        <f t="shared" si="9"/>
        <v>0</v>
      </c>
      <c r="AF55" s="19">
        <f t="shared" si="10"/>
        <v>3</v>
      </c>
      <c r="AG55" s="20" t="b">
        <f t="shared" si="11"/>
        <v>1</v>
      </c>
      <c r="AH55" s="11" t="b">
        <f t="shared" si="12"/>
        <v>0</v>
      </c>
      <c r="AI55" s="11" t="b">
        <f t="shared" si="13"/>
        <v>0</v>
      </c>
    </row>
    <row r="56" spans="2:35" ht="15.75" x14ac:dyDescent="0.25">
      <c r="B56" s="15">
        <v>38107</v>
      </c>
      <c r="C56" s="11">
        <v>1107.3</v>
      </c>
      <c r="D56" s="11">
        <v>19607.23</v>
      </c>
      <c r="E56" s="11">
        <v>2.9329999999999998</v>
      </c>
      <c r="F56" s="11">
        <f t="shared" si="0"/>
        <v>3247.7108999999996</v>
      </c>
      <c r="H56" s="11">
        <f t="shared" si="1"/>
        <v>1</v>
      </c>
      <c r="I56" s="11">
        <f t="shared" si="14"/>
        <v>4.0197504165908541E-4</v>
      </c>
      <c r="J56" s="11">
        <f t="shared" si="2"/>
        <v>1.3054987243241656</v>
      </c>
      <c r="L56" s="11">
        <f t="shared" si="15"/>
        <v>1</v>
      </c>
      <c r="M56" s="11">
        <f t="shared" si="16"/>
        <v>6.1019253405026888E-5</v>
      </c>
      <c r="N56" s="11">
        <f t="shared" si="17"/>
        <v>1.1964185359406454</v>
      </c>
      <c r="P56" s="23">
        <f t="shared" si="18"/>
        <v>0.52179931968892823</v>
      </c>
      <c r="Q56" s="11">
        <f t="shared" si="19"/>
        <v>2.0098752082954271E-4</v>
      </c>
      <c r="R56" s="11">
        <f t="shared" si="3"/>
        <v>0.65274936216208279</v>
      </c>
      <c r="S56" s="11">
        <f t="shared" si="20"/>
        <v>0.47820068031107171</v>
      </c>
      <c r="T56" s="11">
        <f t="shared" si="21"/>
        <v>3.0509626702513444E-5</v>
      </c>
      <c r="U56" s="11">
        <f t="shared" si="4"/>
        <v>0.5982092679703227</v>
      </c>
      <c r="V56" s="11">
        <f t="shared" si="5"/>
        <v>1.2509586301324056</v>
      </c>
      <c r="X56" s="16">
        <f t="shared" si="22"/>
        <v>0.53392741540926081</v>
      </c>
      <c r="Y56" s="12">
        <f t="shared" si="23"/>
        <v>2.1539006038215941E-4</v>
      </c>
      <c r="Z56" s="12">
        <f t="shared" si="6"/>
        <v>0.69952464685479721</v>
      </c>
      <c r="AA56" s="16">
        <f t="shared" si="24"/>
        <v>0.46607258459073919</v>
      </c>
      <c r="AB56" s="12">
        <f t="shared" si="25"/>
        <v>3.1142832799788448E-5</v>
      </c>
      <c r="AC56" s="12">
        <f t="shared" si="7"/>
        <v>0.61062468555699601</v>
      </c>
      <c r="AD56" s="12">
        <f t="shared" si="8"/>
        <v>1.3101493324117932</v>
      </c>
      <c r="AE56" s="14" t="b">
        <f t="shared" si="9"/>
        <v>1</v>
      </c>
      <c r="AF56" s="19">
        <f t="shared" si="10"/>
        <v>4</v>
      </c>
      <c r="AG56" s="20" t="b">
        <f t="shared" si="11"/>
        <v>0</v>
      </c>
      <c r="AH56" s="11" t="b">
        <f t="shared" si="12"/>
        <v>1</v>
      </c>
      <c r="AI56" s="11" t="b">
        <f t="shared" si="13"/>
        <v>0</v>
      </c>
    </row>
    <row r="57" spans="2:35" ht="15.75" x14ac:dyDescent="0.25">
      <c r="B57" s="15">
        <v>38138</v>
      </c>
      <c r="C57" s="11">
        <v>1120.68</v>
      </c>
      <c r="D57" s="11">
        <v>19544.669999999998</v>
      </c>
      <c r="E57" s="11">
        <v>3.1890000000000001</v>
      </c>
      <c r="F57" s="11">
        <f t="shared" si="0"/>
        <v>3573.8485200000005</v>
      </c>
      <c r="H57" s="11">
        <f t="shared" si="1"/>
        <v>1</v>
      </c>
      <c r="I57" s="11">
        <f t="shared" si="14"/>
        <v>4.0197504165908541E-4</v>
      </c>
      <c r="J57" s="11">
        <f t="shared" si="2"/>
        <v>1.4365979077102609</v>
      </c>
      <c r="L57" s="11">
        <f t="shared" si="15"/>
        <v>1</v>
      </c>
      <c r="M57" s="11">
        <f t="shared" si="16"/>
        <v>6.1019253405026888E-5</v>
      </c>
      <c r="N57" s="11">
        <f t="shared" si="17"/>
        <v>1.1926011714476268</v>
      </c>
      <c r="P57" s="23">
        <f t="shared" si="18"/>
        <v>0.54640134294067688</v>
      </c>
      <c r="Q57" s="11">
        <f t="shared" si="19"/>
        <v>2.0098752082954271E-4</v>
      </c>
      <c r="R57" s="11">
        <f t="shared" si="3"/>
        <v>0.71829895385513043</v>
      </c>
      <c r="S57" s="11">
        <f t="shared" si="20"/>
        <v>0.45359865705932312</v>
      </c>
      <c r="T57" s="11">
        <f t="shared" si="21"/>
        <v>3.0509626702513444E-5</v>
      </c>
      <c r="U57" s="11">
        <f t="shared" si="4"/>
        <v>0.59630058572381339</v>
      </c>
      <c r="V57" s="11">
        <f t="shared" si="5"/>
        <v>1.3145995395789438</v>
      </c>
      <c r="X57" s="16">
        <f t="shared" si="22"/>
        <v>0.52470196916877043</v>
      </c>
      <c r="Y57" s="12">
        <f t="shared" si="23"/>
        <v>2.0170350329085532E-4</v>
      </c>
      <c r="Z57" s="12">
        <f t="shared" si="6"/>
        <v>0.72085776671483848</v>
      </c>
      <c r="AA57" s="16">
        <f t="shared" si="24"/>
        <v>0.47529803083122957</v>
      </c>
      <c r="AB57" s="12">
        <f t="shared" si="25"/>
        <v>3.3409852702594736E-5</v>
      </c>
      <c r="AC57" s="12">
        <f t="shared" si="7"/>
        <v>0.65298454582082222</v>
      </c>
      <c r="AD57" s="12">
        <f t="shared" si="8"/>
        <v>1.3738423125356607</v>
      </c>
      <c r="AE57" s="14" t="b">
        <f t="shared" si="9"/>
        <v>0</v>
      </c>
      <c r="AF57" s="19">
        <f t="shared" si="10"/>
        <v>5</v>
      </c>
      <c r="AG57" s="20" t="b">
        <f t="shared" si="11"/>
        <v>0</v>
      </c>
      <c r="AH57" s="11" t="b">
        <f t="shared" si="12"/>
        <v>0</v>
      </c>
      <c r="AI57" s="11" t="b">
        <f t="shared" si="13"/>
        <v>0</v>
      </c>
    </row>
    <row r="58" spans="2:35" ht="15.75" x14ac:dyDescent="0.25">
      <c r="B58" s="15">
        <v>38168</v>
      </c>
      <c r="C58" s="11">
        <v>1140.8399999999999</v>
      </c>
      <c r="D58" s="11">
        <v>21148.91</v>
      </c>
      <c r="E58" s="11">
        <v>3.085</v>
      </c>
      <c r="F58" s="11">
        <f t="shared" si="0"/>
        <v>3519.4913999999999</v>
      </c>
      <c r="H58" s="11">
        <f t="shared" si="1"/>
        <v>1</v>
      </c>
      <c r="I58" s="11">
        <f t="shared" si="14"/>
        <v>4.0197504165908541E-4</v>
      </c>
      <c r="J58" s="11">
        <f t="shared" si="2"/>
        <v>1.4147477021337929</v>
      </c>
      <c r="L58" s="11">
        <f t="shared" si="15"/>
        <v>1</v>
      </c>
      <c r="M58" s="11">
        <f t="shared" si="16"/>
        <v>6.1019253405026888E-5</v>
      </c>
      <c r="N58" s="11">
        <f t="shared" si="17"/>
        <v>1.2904906985301072</v>
      </c>
      <c r="P58" s="23">
        <f t="shared" si="18"/>
        <v>0.52296599877725958</v>
      </c>
      <c r="Q58" s="11">
        <f t="shared" si="19"/>
        <v>2.0098752082954271E-4</v>
      </c>
      <c r="R58" s="11">
        <f t="shared" si="3"/>
        <v>0.70737385106689643</v>
      </c>
      <c r="S58" s="11">
        <f t="shared" si="20"/>
        <v>0.47703400122274042</v>
      </c>
      <c r="T58" s="11">
        <f t="shared" si="21"/>
        <v>3.0509626702513444E-5</v>
      </c>
      <c r="U58" s="11">
        <f t="shared" si="4"/>
        <v>0.64524534926505361</v>
      </c>
      <c r="V58" s="11">
        <f t="shared" si="5"/>
        <v>1.3526192003319499</v>
      </c>
      <c r="X58" s="16">
        <f t="shared" si="22"/>
        <v>0.50116902013602149</v>
      </c>
      <c r="Y58" s="12">
        <f t="shared" si="23"/>
        <v>2.0170350329085532E-4</v>
      </c>
      <c r="Z58" s="12">
        <f t="shared" si="6"/>
        <v>0.70989374518203696</v>
      </c>
      <c r="AA58" s="16">
        <f t="shared" si="24"/>
        <v>0.49883097986397862</v>
      </c>
      <c r="AB58" s="12">
        <f t="shared" si="25"/>
        <v>3.3409852702594736E-5</v>
      </c>
      <c r="AC58" s="12">
        <f t="shared" si="7"/>
        <v>0.70658196792043282</v>
      </c>
      <c r="AD58" s="12">
        <f t="shared" si="8"/>
        <v>1.4164757131024697</v>
      </c>
      <c r="AE58" s="14" t="b">
        <f t="shared" si="9"/>
        <v>0</v>
      </c>
      <c r="AF58" s="19">
        <f t="shared" si="10"/>
        <v>6</v>
      </c>
      <c r="AG58" s="20" t="b">
        <f t="shared" si="11"/>
        <v>1</v>
      </c>
      <c r="AH58" s="11" t="b">
        <f t="shared" si="12"/>
        <v>0</v>
      </c>
      <c r="AI58" s="11" t="b">
        <f t="shared" si="13"/>
        <v>1</v>
      </c>
    </row>
    <row r="59" spans="2:35" ht="15.75" x14ac:dyDescent="0.25">
      <c r="B59" s="15">
        <v>38198</v>
      </c>
      <c r="C59" s="11">
        <v>1101.72</v>
      </c>
      <c r="D59" s="11">
        <v>22336.87</v>
      </c>
      <c r="E59" s="11">
        <v>3.0365000000000002</v>
      </c>
      <c r="F59" s="11">
        <f t="shared" si="0"/>
        <v>3345.3727800000001</v>
      </c>
      <c r="H59" s="11">
        <f t="shared" si="1"/>
        <v>1</v>
      </c>
      <c r="I59" s="11">
        <f t="shared" si="14"/>
        <v>4.0197504165908541E-4</v>
      </c>
      <c r="J59" s="11">
        <f t="shared" si="2"/>
        <v>1.3447563626056704</v>
      </c>
      <c r="L59" s="11">
        <f t="shared" si="15"/>
        <v>1</v>
      </c>
      <c r="M59" s="11">
        <f t="shared" si="16"/>
        <v>6.1019253405026888E-5</v>
      </c>
      <c r="N59" s="11">
        <f t="shared" si="17"/>
        <v>1.3629791308051429</v>
      </c>
      <c r="P59" s="23">
        <f t="shared" si="18"/>
        <v>0.49663505385887641</v>
      </c>
      <c r="Q59" s="11">
        <f t="shared" si="19"/>
        <v>2.0098752082954271E-4</v>
      </c>
      <c r="R59" s="11">
        <f t="shared" si="3"/>
        <v>0.67237818130283522</v>
      </c>
      <c r="S59" s="11">
        <f t="shared" si="20"/>
        <v>0.5033649461411237</v>
      </c>
      <c r="T59" s="11">
        <f t="shared" si="21"/>
        <v>3.0509626702513444E-5</v>
      </c>
      <c r="U59" s="11">
        <f t="shared" si="4"/>
        <v>0.68148956540257144</v>
      </c>
      <c r="V59" s="11">
        <f t="shared" si="5"/>
        <v>1.3538677467054065</v>
      </c>
      <c r="X59" s="16">
        <f t="shared" si="22"/>
        <v>0.47484311555573006</v>
      </c>
      <c r="Y59" s="12">
        <f t="shared" si="23"/>
        <v>2.0170350329085532E-4</v>
      </c>
      <c r="Z59" s="12">
        <f t="shared" si="6"/>
        <v>0.67477340953986786</v>
      </c>
      <c r="AA59" s="16">
        <f t="shared" si="24"/>
        <v>0.52515688444426989</v>
      </c>
      <c r="AB59" s="12">
        <f t="shared" si="25"/>
        <v>3.3409852702594736E-5</v>
      </c>
      <c r="AC59" s="12">
        <f t="shared" si="7"/>
        <v>0.74627153653700729</v>
      </c>
      <c r="AD59" s="12">
        <f t="shared" si="8"/>
        <v>1.4210449460768753</v>
      </c>
      <c r="AE59" s="14" t="b">
        <f t="shared" si="9"/>
        <v>0</v>
      </c>
      <c r="AF59" s="19">
        <f t="shared" si="10"/>
        <v>7</v>
      </c>
      <c r="AG59" s="20" t="b">
        <f t="shared" si="11"/>
        <v>0</v>
      </c>
      <c r="AH59" s="11" t="b">
        <f t="shared" si="12"/>
        <v>0</v>
      </c>
      <c r="AI59" s="11" t="b">
        <f t="shared" si="13"/>
        <v>0</v>
      </c>
    </row>
    <row r="60" spans="2:35" ht="15.75" x14ac:dyDescent="0.25">
      <c r="B60" s="15">
        <v>38230</v>
      </c>
      <c r="C60" s="11">
        <v>1104.24</v>
      </c>
      <c r="D60" s="11">
        <v>22803.19</v>
      </c>
      <c r="E60" s="11">
        <v>2.927</v>
      </c>
      <c r="F60" s="11">
        <f t="shared" si="0"/>
        <v>3232.1104800000003</v>
      </c>
      <c r="H60" s="11">
        <f t="shared" si="1"/>
        <v>1</v>
      </c>
      <c r="I60" s="11">
        <f t="shared" si="14"/>
        <v>4.0197504165908541E-4</v>
      </c>
      <c r="J60" s="11">
        <f t="shared" si="2"/>
        <v>1.2992277448447667</v>
      </c>
      <c r="L60" s="11">
        <f t="shared" si="15"/>
        <v>1</v>
      </c>
      <c r="M60" s="11">
        <f t="shared" si="16"/>
        <v>6.1019253405026888E-5</v>
      </c>
      <c r="N60" s="11">
        <f t="shared" si="17"/>
        <v>1.391433629052975</v>
      </c>
      <c r="P60" s="23">
        <f t="shared" si="18"/>
        <v>0.48286557254980078</v>
      </c>
      <c r="Q60" s="11">
        <f t="shared" si="19"/>
        <v>2.0098752082954271E-4</v>
      </c>
      <c r="R60" s="11">
        <f t="shared" si="3"/>
        <v>0.64961387242238333</v>
      </c>
      <c r="S60" s="11">
        <f t="shared" si="20"/>
        <v>0.51713442745019922</v>
      </c>
      <c r="T60" s="11">
        <f t="shared" si="21"/>
        <v>3.0509626702513444E-5</v>
      </c>
      <c r="U60" s="11">
        <f t="shared" si="4"/>
        <v>0.69571681452648748</v>
      </c>
      <c r="V60" s="11">
        <f t="shared" si="5"/>
        <v>1.3453306869488708</v>
      </c>
      <c r="X60" s="16">
        <f t="shared" si="22"/>
        <v>0.46112433603587527</v>
      </c>
      <c r="Y60" s="12">
        <f t="shared" si="23"/>
        <v>2.0170350329085532E-4</v>
      </c>
      <c r="Z60" s="12">
        <f t="shared" si="6"/>
        <v>0.65192800683908803</v>
      </c>
      <c r="AA60" s="16">
        <f t="shared" si="24"/>
        <v>0.53887566396412467</v>
      </c>
      <c r="AB60" s="12">
        <f t="shared" si="25"/>
        <v>3.3409852702594736E-5</v>
      </c>
      <c r="AC60" s="12">
        <f t="shared" si="7"/>
        <v>0.76185121904928121</v>
      </c>
      <c r="AD60" s="12">
        <f t="shared" si="8"/>
        <v>1.4137792258883692</v>
      </c>
      <c r="AE60" s="14" t="b">
        <f t="shared" si="9"/>
        <v>1</v>
      </c>
      <c r="AF60" s="19">
        <f t="shared" si="10"/>
        <v>8</v>
      </c>
      <c r="AG60" s="20" t="b">
        <f t="shared" si="11"/>
        <v>0</v>
      </c>
      <c r="AH60" s="11" t="b">
        <f t="shared" si="12"/>
        <v>1</v>
      </c>
      <c r="AI60" s="11" t="b">
        <f t="shared" si="13"/>
        <v>0</v>
      </c>
    </row>
    <row r="61" spans="2:35" ht="15.75" x14ac:dyDescent="0.25">
      <c r="B61" s="15">
        <v>38260</v>
      </c>
      <c r="C61" s="11">
        <v>1114.58</v>
      </c>
      <c r="D61" s="11">
        <v>23245.24</v>
      </c>
      <c r="E61" s="11">
        <v>2.8608000000000002</v>
      </c>
      <c r="F61" s="11">
        <f t="shared" si="0"/>
        <v>3188.5904639999999</v>
      </c>
      <c r="H61" s="11">
        <f t="shared" si="1"/>
        <v>1</v>
      </c>
      <c r="I61" s="11">
        <f t="shared" si="14"/>
        <v>4.0197504165908541E-4</v>
      </c>
      <c r="J61" s="11">
        <f t="shared" si="2"/>
        <v>1.2817337846001624</v>
      </c>
      <c r="L61" s="11">
        <f t="shared" si="15"/>
        <v>1</v>
      </c>
      <c r="M61" s="11">
        <f t="shared" si="16"/>
        <v>6.1019253405026888E-5</v>
      </c>
      <c r="N61" s="11">
        <f t="shared" si="17"/>
        <v>1.4184071900206674</v>
      </c>
      <c r="P61" s="23">
        <f t="shared" si="18"/>
        <v>0.47469143153910748</v>
      </c>
      <c r="Q61" s="11">
        <f t="shared" si="19"/>
        <v>2.0098752082954271E-4</v>
      </c>
      <c r="R61" s="11">
        <f t="shared" si="3"/>
        <v>0.6408668923000812</v>
      </c>
      <c r="S61" s="11">
        <f t="shared" si="20"/>
        <v>0.52530856846089258</v>
      </c>
      <c r="T61" s="11">
        <f t="shared" si="21"/>
        <v>3.0509626702513444E-5</v>
      </c>
      <c r="U61" s="11">
        <f t="shared" si="4"/>
        <v>0.7092035950103337</v>
      </c>
      <c r="V61" s="11">
        <f t="shared" si="5"/>
        <v>1.3500704873104148</v>
      </c>
      <c r="X61" s="16">
        <f t="shared" si="22"/>
        <v>0.4918116555581073</v>
      </c>
      <c r="Y61" s="12">
        <f t="shared" si="23"/>
        <v>2.1870836944416099E-4</v>
      </c>
      <c r="Z61" s="12">
        <f t="shared" si="6"/>
        <v>0.69737142120664075</v>
      </c>
      <c r="AA61" s="16">
        <f t="shared" si="24"/>
        <v>0.50818834444189265</v>
      </c>
      <c r="AB61" s="12">
        <f t="shared" si="25"/>
        <v>3.0999593168507767E-5</v>
      </c>
      <c r="AC61" s="12">
        <f t="shared" si="7"/>
        <v>0.72059298310432351</v>
      </c>
      <c r="AD61" s="12">
        <f t="shared" si="8"/>
        <v>1.4179644043109643</v>
      </c>
      <c r="AE61" s="14" t="b">
        <f t="shared" si="9"/>
        <v>0</v>
      </c>
      <c r="AF61" s="19">
        <f t="shared" si="10"/>
        <v>9</v>
      </c>
      <c r="AG61" s="20" t="b">
        <f t="shared" si="11"/>
        <v>1</v>
      </c>
      <c r="AH61" s="11" t="b">
        <f t="shared" si="12"/>
        <v>0</v>
      </c>
      <c r="AI61" s="11" t="b">
        <f t="shared" si="13"/>
        <v>0</v>
      </c>
    </row>
    <row r="62" spans="2:35" ht="15.75" x14ac:dyDescent="0.25">
      <c r="B62" s="15">
        <v>38289</v>
      </c>
      <c r="C62" s="11">
        <v>1130.2</v>
      </c>
      <c r="D62" s="11">
        <v>23052.18</v>
      </c>
      <c r="E62" s="11">
        <v>2.8570000000000002</v>
      </c>
      <c r="F62" s="11">
        <f t="shared" si="0"/>
        <v>3228.9814000000006</v>
      </c>
      <c r="H62" s="11">
        <f t="shared" si="1"/>
        <v>1</v>
      </c>
      <c r="I62" s="11">
        <f t="shared" si="14"/>
        <v>4.0197504165908541E-4</v>
      </c>
      <c r="J62" s="11">
        <f t="shared" si="2"/>
        <v>1.2979699327814123</v>
      </c>
      <c r="L62" s="11">
        <f t="shared" si="15"/>
        <v>1</v>
      </c>
      <c r="M62" s="11">
        <f t="shared" si="16"/>
        <v>6.1019253405026888E-5</v>
      </c>
      <c r="N62" s="11">
        <f t="shared" si="17"/>
        <v>1.4066268129582928</v>
      </c>
      <c r="P62" s="23">
        <f t="shared" si="18"/>
        <v>0.47991255436729385</v>
      </c>
      <c r="Q62" s="11">
        <f t="shared" si="19"/>
        <v>2.0098752082954271E-4</v>
      </c>
      <c r="R62" s="11">
        <f t="shared" si="3"/>
        <v>0.64898496639070613</v>
      </c>
      <c r="S62" s="11">
        <f t="shared" si="20"/>
        <v>0.52008744563270615</v>
      </c>
      <c r="T62" s="11">
        <f t="shared" si="21"/>
        <v>3.0509626702513444E-5</v>
      </c>
      <c r="U62" s="11">
        <f t="shared" si="4"/>
        <v>0.70331340647914642</v>
      </c>
      <c r="V62" s="11">
        <f t="shared" si="5"/>
        <v>1.3522983728698525</v>
      </c>
      <c r="X62" s="16">
        <f t="shared" si="22"/>
        <v>0.49704291065206863</v>
      </c>
      <c r="Y62" s="12">
        <f t="shared" si="23"/>
        <v>2.1870836944416099E-4</v>
      </c>
      <c r="Z62" s="12">
        <f t="shared" si="6"/>
        <v>0.7062052569595243</v>
      </c>
      <c r="AA62" s="16">
        <f t="shared" si="24"/>
        <v>0.50295708934793149</v>
      </c>
      <c r="AB62" s="12">
        <f t="shared" si="25"/>
        <v>3.0999593168507767E-5</v>
      </c>
      <c r="AC62" s="12">
        <f t="shared" si="7"/>
        <v>0.71460820164721139</v>
      </c>
      <c r="AD62" s="12">
        <f t="shared" si="8"/>
        <v>1.4208134586067356</v>
      </c>
      <c r="AE62" s="14" t="b">
        <f t="shared" si="9"/>
        <v>0</v>
      </c>
      <c r="AF62" s="19">
        <f t="shared" si="10"/>
        <v>10</v>
      </c>
      <c r="AG62" s="20" t="b">
        <f t="shared" si="11"/>
        <v>0</v>
      </c>
      <c r="AH62" s="11" t="b">
        <f t="shared" si="12"/>
        <v>0</v>
      </c>
      <c r="AI62" s="11" t="b">
        <f t="shared" si="13"/>
        <v>0</v>
      </c>
    </row>
    <row r="63" spans="2:35" ht="15.75" x14ac:dyDescent="0.25">
      <c r="B63" s="15">
        <v>38321</v>
      </c>
      <c r="C63" s="11">
        <v>1173.82</v>
      </c>
      <c r="D63" s="11">
        <v>25128.33</v>
      </c>
      <c r="E63" s="11">
        <v>2.7199999999999998</v>
      </c>
      <c r="F63" s="11">
        <f t="shared" si="0"/>
        <v>3192.7903999999994</v>
      </c>
      <c r="H63" s="11">
        <f t="shared" si="1"/>
        <v>1</v>
      </c>
      <c r="I63" s="11">
        <f t="shared" si="14"/>
        <v>4.0197504165908541E-4</v>
      </c>
      <c r="J63" s="11">
        <f t="shared" si="2"/>
        <v>1.2834220540487278</v>
      </c>
      <c r="L63" s="11">
        <f t="shared" si="15"/>
        <v>1</v>
      </c>
      <c r="M63" s="11">
        <f t="shared" si="16"/>
        <v>6.1019253405026888E-5</v>
      </c>
      <c r="N63" s="11">
        <f t="shared" si="17"/>
        <v>1.5333119359151395</v>
      </c>
      <c r="P63" s="23">
        <f t="shared" si="18"/>
        <v>0.45564190960935974</v>
      </c>
      <c r="Q63" s="11">
        <f t="shared" si="19"/>
        <v>2.0098752082954271E-4</v>
      </c>
      <c r="R63" s="11">
        <f t="shared" si="3"/>
        <v>0.64171102702436389</v>
      </c>
      <c r="S63" s="11">
        <f t="shared" si="20"/>
        <v>0.5443580903906402</v>
      </c>
      <c r="T63" s="11">
        <f t="shared" si="21"/>
        <v>3.0509626702513444E-5</v>
      </c>
      <c r="U63" s="11">
        <f t="shared" si="4"/>
        <v>0.76665596795756974</v>
      </c>
      <c r="V63" s="11">
        <f t="shared" si="5"/>
        <v>1.4083669949819337</v>
      </c>
      <c r="X63" s="16">
        <f t="shared" si="22"/>
        <v>0.47269331923609398</v>
      </c>
      <c r="Y63" s="12">
        <f t="shared" si="23"/>
        <v>2.1870836944416099E-4</v>
      </c>
      <c r="Z63" s="12">
        <f t="shared" si="6"/>
        <v>0.6982899823609704</v>
      </c>
      <c r="AA63" s="16">
        <f t="shared" si="24"/>
        <v>0.52730668076390608</v>
      </c>
      <c r="AB63" s="12">
        <f t="shared" si="25"/>
        <v>3.0999593168507767E-5</v>
      </c>
      <c r="AC63" s="12">
        <f t="shared" si="7"/>
        <v>0.77896800700400881</v>
      </c>
      <c r="AD63" s="12">
        <f t="shared" si="8"/>
        <v>1.4772579893649791</v>
      </c>
      <c r="AE63" s="14" t="b">
        <f t="shared" si="9"/>
        <v>0</v>
      </c>
      <c r="AF63" s="19">
        <f t="shared" si="10"/>
        <v>11</v>
      </c>
      <c r="AG63" s="20" t="b">
        <f t="shared" si="11"/>
        <v>0</v>
      </c>
      <c r="AH63" s="11" t="b">
        <f t="shared" si="12"/>
        <v>0</v>
      </c>
      <c r="AI63" s="11" t="b">
        <f t="shared" si="13"/>
        <v>0</v>
      </c>
    </row>
    <row r="64" spans="2:35" ht="15.75" x14ac:dyDescent="0.25">
      <c r="B64" s="15">
        <v>38352</v>
      </c>
      <c r="C64" s="11">
        <v>1211.92</v>
      </c>
      <c r="D64" s="11">
        <v>26196.25</v>
      </c>
      <c r="E64" s="11">
        <v>2.6560000000000001</v>
      </c>
      <c r="F64" s="11">
        <f t="shared" si="0"/>
        <v>3218.8595200000004</v>
      </c>
      <c r="H64" s="11">
        <f t="shared" si="1"/>
        <v>1</v>
      </c>
      <c r="I64" s="11">
        <f t="shared" si="14"/>
        <v>4.0197504165908541E-4</v>
      </c>
      <c r="J64" s="11">
        <f t="shared" si="2"/>
        <v>1.2939011896467438</v>
      </c>
      <c r="L64" s="11">
        <f t="shared" si="15"/>
        <v>1</v>
      </c>
      <c r="M64" s="11">
        <f t="shared" si="16"/>
        <v>6.1019253405026888E-5</v>
      </c>
      <c r="N64" s="11">
        <f t="shared" si="17"/>
        <v>1.5984756170114356</v>
      </c>
      <c r="P64" s="23">
        <f t="shared" si="18"/>
        <v>0.44734876405737162</v>
      </c>
      <c r="Q64" s="11">
        <f t="shared" si="19"/>
        <v>2.0098752082954271E-4</v>
      </c>
      <c r="R64" s="11">
        <f t="shared" si="3"/>
        <v>0.64695059482337192</v>
      </c>
      <c r="S64" s="11">
        <f t="shared" si="20"/>
        <v>0.55265123594262844</v>
      </c>
      <c r="T64" s="11">
        <f t="shared" si="21"/>
        <v>3.0509626702513444E-5</v>
      </c>
      <c r="U64" s="11">
        <f t="shared" si="4"/>
        <v>0.79923780850571779</v>
      </c>
      <c r="V64" s="11">
        <f t="shared" si="5"/>
        <v>1.4461884033290897</v>
      </c>
      <c r="X64" s="16">
        <f t="shared" si="22"/>
        <v>0.46435456155199167</v>
      </c>
      <c r="Y64" s="12">
        <f t="shared" si="23"/>
        <v>2.1870836944416099E-4</v>
      </c>
      <c r="Z64" s="12">
        <f t="shared" si="6"/>
        <v>0.70399151708901486</v>
      </c>
      <c r="AA64" s="16">
        <f t="shared" si="24"/>
        <v>0.53564543844800827</v>
      </c>
      <c r="AB64" s="12">
        <f t="shared" si="25"/>
        <v>3.0999593168507767E-5</v>
      </c>
      <c r="AC64" s="12">
        <f t="shared" si="7"/>
        <v>0.81207309254052162</v>
      </c>
      <c r="AD64" s="12">
        <f t="shared" si="8"/>
        <v>1.5160646096295365</v>
      </c>
      <c r="AE64" s="14" t="b">
        <f t="shared" si="9"/>
        <v>1</v>
      </c>
      <c r="AF64" s="19">
        <f t="shared" si="10"/>
        <v>12</v>
      </c>
      <c r="AG64" s="20" t="b">
        <f t="shared" si="11"/>
        <v>1</v>
      </c>
      <c r="AH64" s="11" t="b">
        <f t="shared" si="12"/>
        <v>1</v>
      </c>
      <c r="AI64" s="11" t="b">
        <f t="shared" si="13"/>
        <v>1</v>
      </c>
    </row>
    <row r="65" spans="2:35" ht="15.75" x14ac:dyDescent="0.25">
      <c r="B65" s="15">
        <v>38383</v>
      </c>
      <c r="C65" s="11">
        <v>1181.27</v>
      </c>
      <c r="D65" s="11">
        <v>24350.62</v>
      </c>
      <c r="E65" s="11">
        <v>2.6088</v>
      </c>
      <c r="F65" s="11">
        <f t="shared" si="0"/>
        <v>3081.6971760000001</v>
      </c>
      <c r="H65" s="11">
        <f t="shared" si="1"/>
        <v>1</v>
      </c>
      <c r="I65" s="11">
        <f t="shared" si="14"/>
        <v>4.0197504165908541E-4</v>
      </c>
      <c r="J65" s="11">
        <f t="shared" si="2"/>
        <v>1.2387653507032859</v>
      </c>
      <c r="L65" s="11">
        <f t="shared" si="15"/>
        <v>1</v>
      </c>
      <c r="M65" s="11">
        <f t="shared" si="16"/>
        <v>6.1019253405026888E-5</v>
      </c>
      <c r="N65" s="11">
        <f t="shared" si="17"/>
        <v>1.4858566523495158</v>
      </c>
      <c r="P65" s="23">
        <f t="shared" si="18"/>
        <v>0.45465585659783697</v>
      </c>
      <c r="Q65" s="11">
        <f t="shared" si="19"/>
        <v>2.0098752082954271E-4</v>
      </c>
      <c r="R65" s="11">
        <f t="shared" si="3"/>
        <v>0.61938267535164293</v>
      </c>
      <c r="S65" s="11">
        <f t="shared" si="20"/>
        <v>0.54534414340216308</v>
      </c>
      <c r="T65" s="11">
        <f t="shared" si="21"/>
        <v>3.0509626702513444E-5</v>
      </c>
      <c r="U65" s="11">
        <f t="shared" si="4"/>
        <v>0.7429283261747579</v>
      </c>
      <c r="V65" s="11">
        <f t="shared" si="5"/>
        <v>1.3623110015264008</v>
      </c>
      <c r="X65" s="16">
        <f t="shared" si="22"/>
        <v>0.50737754589620243</v>
      </c>
      <c r="Y65" s="12">
        <f t="shared" si="23"/>
        <v>2.3549716913857992E-4</v>
      </c>
      <c r="Z65" s="12">
        <f t="shared" si="6"/>
        <v>0.72573096109035606</v>
      </c>
      <c r="AA65" s="16">
        <f t="shared" si="24"/>
        <v>0.49262245410379768</v>
      </c>
      <c r="AB65" s="12">
        <f t="shared" si="25"/>
        <v>2.8936672417417312E-5</v>
      </c>
      <c r="AC65" s="12">
        <f t="shared" si="7"/>
        <v>0.70462591410101028</v>
      </c>
      <c r="AD65" s="12">
        <f t="shared" si="8"/>
        <v>1.4303568751913662</v>
      </c>
      <c r="AE65" s="14" t="b">
        <f t="shared" si="9"/>
        <v>0</v>
      </c>
      <c r="AF65" s="19">
        <f t="shared" si="10"/>
        <v>1</v>
      </c>
      <c r="AG65" s="20" t="b">
        <f t="shared" si="11"/>
        <v>0</v>
      </c>
      <c r="AH65" s="11" t="b">
        <f t="shared" si="12"/>
        <v>0</v>
      </c>
      <c r="AI65" s="11" t="b">
        <f t="shared" si="13"/>
        <v>0</v>
      </c>
    </row>
    <row r="66" spans="2:35" ht="15.75" x14ac:dyDescent="0.25">
      <c r="B66" s="15">
        <v>38411</v>
      </c>
      <c r="C66" s="11">
        <v>1203.5999999999999</v>
      </c>
      <c r="D66" s="11">
        <v>28139.13</v>
      </c>
      <c r="E66" s="11">
        <v>2.5874999999999999</v>
      </c>
      <c r="F66" s="11">
        <f t="shared" si="0"/>
        <v>3114.3149999999996</v>
      </c>
      <c r="H66" s="11">
        <f t="shared" si="1"/>
        <v>1</v>
      </c>
      <c r="I66" s="11">
        <f t="shared" si="14"/>
        <v>4.0197504165908541E-4</v>
      </c>
      <c r="J66" s="11">
        <f t="shared" si="2"/>
        <v>1.2518769018645144</v>
      </c>
      <c r="L66" s="11">
        <f t="shared" si="15"/>
        <v>1</v>
      </c>
      <c r="M66" s="11">
        <f t="shared" si="16"/>
        <v>6.1019253405026888E-5</v>
      </c>
      <c r="N66" s="11">
        <f t="shared" si="17"/>
        <v>1.7170287040669943</v>
      </c>
      <c r="P66" s="23">
        <f t="shared" si="18"/>
        <v>0.42166274985752933</v>
      </c>
      <c r="Q66" s="11">
        <f t="shared" si="19"/>
        <v>2.0098752082954271E-4</v>
      </c>
      <c r="R66" s="11">
        <f t="shared" si="3"/>
        <v>0.6259384509322572</v>
      </c>
      <c r="S66" s="11">
        <f t="shared" si="20"/>
        <v>0.57833725014247062</v>
      </c>
      <c r="T66" s="11">
        <f t="shared" si="21"/>
        <v>3.0509626702513444E-5</v>
      </c>
      <c r="U66" s="11">
        <f t="shared" si="4"/>
        <v>0.85851435203349713</v>
      </c>
      <c r="V66" s="11">
        <f t="shared" si="5"/>
        <v>1.4844528029657544</v>
      </c>
      <c r="X66" s="16">
        <f t="shared" si="22"/>
        <v>0.4738831037040705</v>
      </c>
      <c r="Y66" s="12">
        <f t="shared" si="23"/>
        <v>2.3549716913857992E-4</v>
      </c>
      <c r="Z66" s="12">
        <f t="shared" si="6"/>
        <v>0.73341236630581641</v>
      </c>
      <c r="AA66" s="16">
        <f t="shared" si="24"/>
        <v>0.52611689629592961</v>
      </c>
      <c r="AB66" s="12">
        <f t="shared" si="25"/>
        <v>2.8936672417417312E-5</v>
      </c>
      <c r="AC66" s="12">
        <f t="shared" si="7"/>
        <v>0.81425278692112002</v>
      </c>
      <c r="AD66" s="12">
        <f t="shared" si="8"/>
        <v>1.5476651532269363</v>
      </c>
      <c r="AE66" s="14" t="b">
        <f t="shared" si="9"/>
        <v>0</v>
      </c>
      <c r="AF66" s="19">
        <f t="shared" si="10"/>
        <v>2</v>
      </c>
      <c r="AG66" s="20" t="b">
        <f t="shared" si="11"/>
        <v>0</v>
      </c>
      <c r="AH66" s="11" t="b">
        <f t="shared" si="12"/>
        <v>0</v>
      </c>
      <c r="AI66" s="11" t="b">
        <f t="shared" si="13"/>
        <v>0</v>
      </c>
    </row>
    <row r="67" spans="2:35" ht="15.75" x14ac:dyDescent="0.25">
      <c r="B67" s="15">
        <v>38442</v>
      </c>
      <c r="C67" s="11">
        <v>1180.5899999999999</v>
      </c>
      <c r="D67" s="11">
        <v>26610.65</v>
      </c>
      <c r="E67" s="11">
        <v>2.6790000000000003</v>
      </c>
      <c r="F67" s="11">
        <f t="shared" si="0"/>
        <v>3162.8006100000002</v>
      </c>
      <c r="H67" s="11">
        <f t="shared" si="1"/>
        <v>1</v>
      </c>
      <c r="I67" s="11">
        <f t="shared" si="14"/>
        <v>4.0197504165908541E-4</v>
      </c>
      <c r="J67" s="11">
        <f t="shared" si="2"/>
        <v>1.2713669069641309</v>
      </c>
      <c r="L67" s="11">
        <f t="shared" si="15"/>
        <v>1</v>
      </c>
      <c r="M67" s="11">
        <f t="shared" si="16"/>
        <v>6.1019253405026888E-5</v>
      </c>
      <c r="N67" s="11">
        <f t="shared" si="17"/>
        <v>1.6237619956224789</v>
      </c>
      <c r="P67" s="23">
        <f t="shared" si="18"/>
        <v>0.43914000023565347</v>
      </c>
      <c r="Q67" s="11">
        <f t="shared" si="19"/>
        <v>2.0098752082954271E-4</v>
      </c>
      <c r="R67" s="11">
        <f t="shared" si="3"/>
        <v>0.63568345348206545</v>
      </c>
      <c r="S67" s="11">
        <f t="shared" si="20"/>
        <v>0.56085999976434664</v>
      </c>
      <c r="T67" s="11">
        <f t="shared" si="21"/>
        <v>3.0509626702513444E-5</v>
      </c>
      <c r="U67" s="11">
        <f t="shared" si="4"/>
        <v>0.81188099781123946</v>
      </c>
      <c r="V67" s="11">
        <f t="shared" si="5"/>
        <v>1.4475644512933048</v>
      </c>
      <c r="X67" s="16">
        <f t="shared" si="22"/>
        <v>0.49168465493450675</v>
      </c>
      <c r="Y67" s="12">
        <f t="shared" si="23"/>
        <v>2.3549716913857992E-4</v>
      </c>
      <c r="Z67" s="12">
        <f t="shared" si="6"/>
        <v>0.74483059020477382</v>
      </c>
      <c r="AA67" s="16">
        <f t="shared" si="24"/>
        <v>0.50831534506549336</v>
      </c>
      <c r="AB67" s="12">
        <f t="shared" si="25"/>
        <v>2.8936672417417312E-5</v>
      </c>
      <c r="AC67" s="12">
        <f t="shared" si="7"/>
        <v>0.77002366186454607</v>
      </c>
      <c r="AD67" s="12">
        <f t="shared" si="8"/>
        <v>1.5148542520693198</v>
      </c>
      <c r="AE67" s="14" t="b">
        <f t="shared" si="9"/>
        <v>0</v>
      </c>
      <c r="AF67" s="19">
        <f t="shared" si="10"/>
        <v>3</v>
      </c>
      <c r="AG67" s="20" t="b">
        <f t="shared" si="11"/>
        <v>1</v>
      </c>
      <c r="AH67" s="11" t="b">
        <f t="shared" si="12"/>
        <v>0</v>
      </c>
      <c r="AI67" s="11" t="b">
        <f t="shared" si="13"/>
        <v>0</v>
      </c>
    </row>
    <row r="68" spans="2:35" ht="15.75" x14ac:dyDescent="0.25">
      <c r="B68" s="15">
        <v>38471</v>
      </c>
      <c r="C68" s="11">
        <v>1156.8499999999999</v>
      </c>
      <c r="D68" s="11">
        <v>24843.7</v>
      </c>
      <c r="E68" s="11">
        <v>2.528</v>
      </c>
      <c r="F68" s="11">
        <f t="shared" si="0"/>
        <v>2924.5167999999999</v>
      </c>
      <c r="H68" s="11">
        <f t="shared" si="1"/>
        <v>1</v>
      </c>
      <c r="I68" s="11">
        <f t="shared" si="14"/>
        <v>4.0197504165908541E-4</v>
      </c>
      <c r="J68" s="11">
        <f t="shared" si="2"/>
        <v>1.1755827625126951</v>
      </c>
      <c r="L68" s="11">
        <f t="shared" si="15"/>
        <v>1</v>
      </c>
      <c r="M68" s="11">
        <f t="shared" si="16"/>
        <v>6.1019253405026888E-5</v>
      </c>
      <c r="N68" s="11">
        <f t="shared" si="17"/>
        <v>1.5159440258184664</v>
      </c>
      <c r="P68" s="23">
        <f t="shared" si="18"/>
        <v>0.4367717117322828</v>
      </c>
      <c r="Q68" s="11">
        <f t="shared" si="19"/>
        <v>2.0098752082954271E-4</v>
      </c>
      <c r="R68" s="11">
        <f t="shared" si="3"/>
        <v>0.58779138125634756</v>
      </c>
      <c r="S68" s="11">
        <f t="shared" si="20"/>
        <v>0.56322828826771709</v>
      </c>
      <c r="T68" s="11">
        <f t="shared" si="21"/>
        <v>3.0509626702513444E-5</v>
      </c>
      <c r="U68" s="11">
        <f t="shared" si="4"/>
        <v>0.75797201290923322</v>
      </c>
      <c r="V68" s="11">
        <f t="shared" si="5"/>
        <v>1.3457633941655809</v>
      </c>
      <c r="X68" s="16">
        <f t="shared" si="22"/>
        <v>0.48928020079085849</v>
      </c>
      <c r="Y68" s="12">
        <f t="shared" si="23"/>
        <v>2.3549716913857992E-4</v>
      </c>
      <c r="Z68" s="12">
        <f t="shared" si="6"/>
        <v>0.68871542749821846</v>
      </c>
      <c r="AA68" s="16">
        <f t="shared" si="24"/>
        <v>0.51071979920914146</v>
      </c>
      <c r="AB68" s="12">
        <f t="shared" si="25"/>
        <v>2.8936672417417312E-5</v>
      </c>
      <c r="AC68" s="12">
        <f t="shared" si="7"/>
        <v>0.71889400853659047</v>
      </c>
      <c r="AD68" s="12">
        <f t="shared" si="8"/>
        <v>1.407609436034809</v>
      </c>
      <c r="AE68" s="14" t="b">
        <f t="shared" si="9"/>
        <v>1</v>
      </c>
      <c r="AF68" s="19">
        <f t="shared" si="10"/>
        <v>4</v>
      </c>
      <c r="AG68" s="20" t="b">
        <f t="shared" si="11"/>
        <v>0</v>
      </c>
      <c r="AH68" s="11" t="b">
        <f t="shared" si="12"/>
        <v>1</v>
      </c>
      <c r="AI68" s="11" t="b">
        <f t="shared" si="13"/>
        <v>0</v>
      </c>
    </row>
    <row r="69" spans="2:35" ht="15.75" x14ac:dyDescent="0.25">
      <c r="B69" s="15">
        <v>38503</v>
      </c>
      <c r="C69" s="11">
        <v>1191.5</v>
      </c>
      <c r="D69" s="11">
        <v>25207.07</v>
      </c>
      <c r="E69" s="11">
        <v>2.4076</v>
      </c>
      <c r="F69" s="11">
        <f t="shared" si="0"/>
        <v>2868.6554000000001</v>
      </c>
      <c r="H69" s="11">
        <f t="shared" si="1"/>
        <v>1</v>
      </c>
      <c r="I69" s="11">
        <f t="shared" si="14"/>
        <v>4.0197504165908541E-4</v>
      </c>
      <c r="J69" s="11">
        <f t="shared" si="2"/>
        <v>1.1531278739205604</v>
      </c>
      <c r="L69" s="11">
        <f t="shared" si="15"/>
        <v>1</v>
      </c>
      <c r="M69" s="11">
        <f t="shared" si="16"/>
        <v>6.1019253405026888E-5</v>
      </c>
      <c r="N69" s="11">
        <f t="shared" si="17"/>
        <v>1.5381165919282511</v>
      </c>
      <c r="P69" s="23">
        <f t="shared" si="18"/>
        <v>0.42847384864268245</v>
      </c>
      <c r="Q69" s="11">
        <f t="shared" si="19"/>
        <v>2.0098752082954271E-4</v>
      </c>
      <c r="R69" s="11">
        <f t="shared" si="3"/>
        <v>0.57656393696028019</v>
      </c>
      <c r="S69" s="11">
        <f t="shared" si="20"/>
        <v>0.57152615135731766</v>
      </c>
      <c r="T69" s="11">
        <f t="shared" si="21"/>
        <v>3.0509626702513444E-5</v>
      </c>
      <c r="U69" s="11">
        <f t="shared" si="4"/>
        <v>0.76905829596412556</v>
      </c>
      <c r="V69" s="11">
        <f t="shared" si="5"/>
        <v>1.3456222329244056</v>
      </c>
      <c r="X69" s="16">
        <f t="shared" si="22"/>
        <v>0.49154926390170733</v>
      </c>
      <c r="Y69" s="12">
        <f t="shared" si="23"/>
        <v>2.4065675328567254E-4</v>
      </c>
      <c r="Z69" s="12">
        <f t="shared" si="6"/>
        <v>0.69036129485941233</v>
      </c>
      <c r="AA69" s="16">
        <f t="shared" si="24"/>
        <v>0.50845073609829272</v>
      </c>
      <c r="AB69" s="12">
        <f t="shared" si="25"/>
        <v>2.8329303526342877E-5</v>
      </c>
      <c r="AC69" s="12">
        <f t="shared" si="7"/>
        <v>0.71409873703977178</v>
      </c>
      <c r="AD69" s="12">
        <f t="shared" si="8"/>
        <v>1.404460031899184</v>
      </c>
      <c r="AE69" s="14" t="b">
        <f t="shared" si="9"/>
        <v>0</v>
      </c>
      <c r="AF69" s="19">
        <f t="shared" si="10"/>
        <v>5</v>
      </c>
      <c r="AG69" s="20" t="b">
        <f t="shared" si="11"/>
        <v>0</v>
      </c>
      <c r="AH69" s="11" t="b">
        <f t="shared" si="12"/>
        <v>0</v>
      </c>
      <c r="AI69" s="11" t="b">
        <f t="shared" si="13"/>
        <v>0</v>
      </c>
    </row>
    <row r="70" spans="2:35" ht="15.75" x14ac:dyDescent="0.25">
      <c r="B70" s="15">
        <v>38533</v>
      </c>
      <c r="C70" s="11">
        <v>1191.33</v>
      </c>
      <c r="D70" s="11">
        <v>25051.21</v>
      </c>
      <c r="E70" s="11">
        <v>2.3325</v>
      </c>
      <c r="F70" s="11">
        <f t="shared" ref="F70:F133" si="26">C70*E70</f>
        <v>2778.7772249999998</v>
      </c>
      <c r="H70" s="11">
        <f t="shared" ref="H70:H133" si="27">J70/J70</f>
        <v>1</v>
      </c>
      <c r="I70" s="11">
        <f t="shared" si="14"/>
        <v>4.0197504165908541E-4</v>
      </c>
      <c r="J70" s="11">
        <f t="shared" ref="J70:J133" si="28">I70*F70</f>
        <v>1.1169990907806926</v>
      </c>
      <c r="L70" s="11">
        <f t="shared" si="15"/>
        <v>1</v>
      </c>
      <c r="M70" s="11">
        <f t="shared" si="16"/>
        <v>6.1019253405026888E-5</v>
      </c>
      <c r="N70" s="11">
        <f t="shared" si="17"/>
        <v>1.5286061310925436</v>
      </c>
      <c r="P70" s="23">
        <f t="shared" si="18"/>
        <v>0.42220928562795734</v>
      </c>
      <c r="Q70" s="11">
        <f t="shared" si="19"/>
        <v>2.0098752082954271E-4</v>
      </c>
      <c r="R70" s="11">
        <f t="shared" ref="R70:R133" si="29">Q70*F70</f>
        <v>0.5584995453903463</v>
      </c>
      <c r="S70" s="11">
        <f t="shared" si="20"/>
        <v>0.57779071437204277</v>
      </c>
      <c r="T70" s="11">
        <f t="shared" si="21"/>
        <v>3.0509626702513444E-5</v>
      </c>
      <c r="U70" s="11">
        <f t="shared" ref="U70:U133" si="30">T70*D70</f>
        <v>0.76430306554627181</v>
      </c>
      <c r="V70" s="11">
        <f t="shared" ref="V70:V133" si="31">R70+U70</f>
        <v>1.322802610936618</v>
      </c>
      <c r="X70" s="16">
        <f t="shared" si="22"/>
        <v>0.48514531851215814</v>
      </c>
      <c r="Y70" s="12">
        <f t="shared" si="23"/>
        <v>2.4065675328567254E-4</v>
      </c>
      <c r="Z70" s="12">
        <f t="shared" ref="Z70:Z133" si="32">F70*Y70</f>
        <v>0.66873150507267076</v>
      </c>
      <c r="AA70" s="16">
        <f t="shared" si="24"/>
        <v>0.51485468148784197</v>
      </c>
      <c r="AB70" s="12">
        <f t="shared" si="25"/>
        <v>2.8329303526342877E-5</v>
      </c>
      <c r="AC70" s="12">
        <f t="shared" ref="AC70:AC133" si="33">AB70*D70</f>
        <v>0.70968333179215592</v>
      </c>
      <c r="AD70" s="12">
        <f t="shared" ref="AD70:AD133" si="34">AC70+Z70</f>
        <v>1.3784148368648266</v>
      </c>
      <c r="AE70" s="14" t="b">
        <f t="shared" ref="AE70:AE133" si="35">IF($AE$4=4,AG70,IF($AE$4=3,AH70,IF($AE$4=6,AI70,TRUE)))</f>
        <v>0</v>
      </c>
      <c r="AF70" s="19">
        <f t="shared" ref="AF70:AF133" si="36">MONTH(B70)</f>
        <v>6</v>
      </c>
      <c r="AG70" s="20" t="b">
        <f t="shared" ref="AG70:AG133" si="37">OR(AF70=3,AF70=6,AF70=9,AF70=12)</f>
        <v>1</v>
      </c>
      <c r="AH70" s="11" t="b">
        <f t="shared" ref="AH70:AH133" si="38">OR(AF70=4,AF70=8,AF70=12)</f>
        <v>0</v>
      </c>
      <c r="AI70" s="11" t="b">
        <f t="shared" ref="AI70:AI133" si="39">OR(AF70=6,AF70=12)</f>
        <v>1</v>
      </c>
    </row>
    <row r="71" spans="2:35" ht="15.75" x14ac:dyDescent="0.25">
      <c r="B71" s="15">
        <v>38562</v>
      </c>
      <c r="C71" s="11">
        <v>1234.18</v>
      </c>
      <c r="D71" s="11">
        <v>26042.36</v>
      </c>
      <c r="E71" s="11">
        <v>2.3786999999999998</v>
      </c>
      <c r="F71" s="11">
        <f t="shared" si="26"/>
        <v>2935.743966</v>
      </c>
      <c r="H71" s="11">
        <f t="shared" si="27"/>
        <v>1</v>
      </c>
      <c r="I71" s="11">
        <f t="shared" ref="I71:I134" si="40">I70</f>
        <v>4.0197504165908541E-4</v>
      </c>
      <c r="J71" s="11">
        <f t="shared" si="28"/>
        <v>1.1800958030332587</v>
      </c>
      <c r="L71" s="11">
        <f t="shared" ref="L71:L134" si="41">N71/N71</f>
        <v>1</v>
      </c>
      <c r="M71" s="11">
        <f t="shared" ref="M71:M134" si="42">M70</f>
        <v>6.1019253405026888E-5</v>
      </c>
      <c r="N71" s="11">
        <f t="shared" ref="N71:N134" si="43">M71*D71</f>
        <v>1.5890853641049361</v>
      </c>
      <c r="P71" s="23">
        <f t="shared" ref="P71:P134" si="44">R71/V71</f>
        <v>0.42615333985274306</v>
      </c>
      <c r="Q71" s="11">
        <f t="shared" ref="Q71:Q134" si="45">Q70</f>
        <v>2.0098752082954271E-4</v>
      </c>
      <c r="R71" s="11">
        <f t="shared" si="29"/>
        <v>0.59004790151662934</v>
      </c>
      <c r="S71" s="11">
        <f t="shared" ref="S71:S134" si="46">U71/V71</f>
        <v>0.57384666014725705</v>
      </c>
      <c r="T71" s="11">
        <f t="shared" ref="T71:T134" si="47">T70</f>
        <v>3.0509626702513444E-5</v>
      </c>
      <c r="U71" s="11">
        <f t="shared" si="30"/>
        <v>0.79454268205246803</v>
      </c>
      <c r="V71" s="11">
        <f t="shared" si="31"/>
        <v>1.3845905835690973</v>
      </c>
      <c r="X71" s="16">
        <f t="shared" ref="X71:X134" si="48">Z71/AD71</f>
        <v>0.48917953657947311</v>
      </c>
      <c r="Y71" s="12">
        <f t="shared" ref="Y71:Y134" si="49">IF(AE70,($X$5*AD70)/F70,Y70)</f>
        <v>2.4065675328567254E-4</v>
      </c>
      <c r="Z71" s="12">
        <f t="shared" si="32"/>
        <v>0.70650661133556381</v>
      </c>
      <c r="AA71" s="16">
        <f t="shared" ref="AA71:AA134" si="50">AC71/AD71</f>
        <v>0.51082046342052689</v>
      </c>
      <c r="AB71" s="12">
        <f t="shared" ref="AB71:AB134" si="51">IF(AE70,($AA$5*AD70)/D70,AB70)</f>
        <v>2.8329303526342877E-5</v>
      </c>
      <c r="AC71" s="12">
        <f t="shared" si="33"/>
        <v>0.73776192098229065</v>
      </c>
      <c r="AD71" s="12">
        <f t="shared" si="34"/>
        <v>1.4442685323178543</v>
      </c>
      <c r="AE71" s="14" t="b">
        <f t="shared" si="35"/>
        <v>0</v>
      </c>
      <c r="AF71" s="19">
        <f t="shared" si="36"/>
        <v>7</v>
      </c>
      <c r="AG71" s="20" t="b">
        <f t="shared" si="37"/>
        <v>0</v>
      </c>
      <c r="AH71" s="11" t="b">
        <f t="shared" si="38"/>
        <v>0</v>
      </c>
      <c r="AI71" s="11" t="b">
        <f t="shared" si="39"/>
        <v>0</v>
      </c>
    </row>
    <row r="72" spans="2:35" ht="15.75" x14ac:dyDescent="0.25">
      <c r="B72" s="15">
        <v>38595</v>
      </c>
      <c r="C72" s="11">
        <v>1220.33</v>
      </c>
      <c r="D72" s="11">
        <v>28044.83</v>
      </c>
      <c r="E72" s="11">
        <v>2.3570000000000002</v>
      </c>
      <c r="F72" s="11">
        <f t="shared" si="26"/>
        <v>2876.31781</v>
      </c>
      <c r="H72" s="11">
        <f t="shared" si="27"/>
        <v>1</v>
      </c>
      <c r="I72" s="11">
        <f t="shared" si="40"/>
        <v>4.0197504165908541E-4</v>
      </c>
      <c r="J72" s="11">
        <f t="shared" si="28"/>
        <v>1.1562079714995193</v>
      </c>
      <c r="L72" s="11">
        <f t="shared" si="41"/>
        <v>1</v>
      </c>
      <c r="M72" s="11">
        <f t="shared" si="42"/>
        <v>6.1019253405026888E-5</v>
      </c>
      <c r="N72" s="11">
        <f t="shared" si="43"/>
        <v>1.7112745884709004</v>
      </c>
      <c r="P72" s="23">
        <f t="shared" si="44"/>
        <v>0.40321360193780792</v>
      </c>
      <c r="Q72" s="11">
        <f t="shared" si="45"/>
        <v>2.0098752082954271E-4</v>
      </c>
      <c r="R72" s="11">
        <f t="shared" si="29"/>
        <v>0.57810398574975963</v>
      </c>
      <c r="S72" s="11">
        <f t="shared" si="46"/>
        <v>0.59678639806219203</v>
      </c>
      <c r="T72" s="11">
        <f t="shared" si="47"/>
        <v>3.0509626702513444E-5</v>
      </c>
      <c r="U72" s="11">
        <f t="shared" si="30"/>
        <v>0.85563729423545021</v>
      </c>
      <c r="V72" s="11">
        <f t="shared" si="31"/>
        <v>1.4337412799852098</v>
      </c>
      <c r="X72" s="16">
        <f t="shared" si="48"/>
        <v>0.46559982366210367</v>
      </c>
      <c r="Y72" s="12">
        <f t="shared" si="49"/>
        <v>2.4065675328567254E-4</v>
      </c>
      <c r="Z72" s="12">
        <f t="shared" si="32"/>
        <v>0.69220530557235593</v>
      </c>
      <c r="AA72" s="16">
        <f t="shared" si="50"/>
        <v>0.53440017633789627</v>
      </c>
      <c r="AB72" s="12">
        <f t="shared" si="51"/>
        <v>2.8329303526342877E-5</v>
      </c>
      <c r="AC72" s="12">
        <f t="shared" si="33"/>
        <v>0.79449050141468658</v>
      </c>
      <c r="AD72" s="12">
        <f t="shared" si="34"/>
        <v>1.4866958069870426</v>
      </c>
      <c r="AE72" s="14" t="b">
        <f t="shared" si="35"/>
        <v>1</v>
      </c>
      <c r="AF72" s="19">
        <f t="shared" si="36"/>
        <v>8</v>
      </c>
      <c r="AG72" s="20" t="b">
        <f t="shared" si="37"/>
        <v>0</v>
      </c>
      <c r="AH72" s="11" t="b">
        <f t="shared" si="38"/>
        <v>1</v>
      </c>
      <c r="AI72" s="11" t="b">
        <f t="shared" si="39"/>
        <v>0</v>
      </c>
    </row>
    <row r="73" spans="2:35" ht="15.75" x14ac:dyDescent="0.25">
      <c r="B73" s="15">
        <v>38625</v>
      </c>
      <c r="C73" s="11">
        <v>1228.81</v>
      </c>
      <c r="D73" s="11">
        <v>31583.79</v>
      </c>
      <c r="E73" s="11">
        <v>2.2275</v>
      </c>
      <c r="F73" s="11">
        <f t="shared" si="26"/>
        <v>2737.1742749999999</v>
      </c>
      <c r="H73" s="11">
        <f t="shared" si="27"/>
        <v>1</v>
      </c>
      <c r="I73" s="11">
        <f t="shared" si="40"/>
        <v>4.0197504165908541E-4</v>
      </c>
      <c r="J73" s="11">
        <f t="shared" si="28"/>
        <v>1.1002757432213019</v>
      </c>
      <c r="L73" s="11">
        <f t="shared" si="41"/>
        <v>1</v>
      </c>
      <c r="M73" s="11">
        <f t="shared" si="42"/>
        <v>6.1019253405026888E-5</v>
      </c>
      <c r="N73" s="11">
        <f t="shared" si="43"/>
        <v>1.9272192855011543</v>
      </c>
      <c r="P73" s="23">
        <f t="shared" si="44"/>
        <v>0.36342776215411221</v>
      </c>
      <c r="Q73" s="11">
        <f t="shared" si="45"/>
        <v>2.0098752082954271E-4</v>
      </c>
      <c r="R73" s="11">
        <f t="shared" si="29"/>
        <v>0.55013787161065097</v>
      </c>
      <c r="S73" s="11">
        <f t="shared" si="46"/>
        <v>0.63657223784588779</v>
      </c>
      <c r="T73" s="11">
        <f t="shared" si="47"/>
        <v>3.0509626702513444E-5</v>
      </c>
      <c r="U73" s="11">
        <f t="shared" si="30"/>
        <v>0.96360964275057714</v>
      </c>
      <c r="V73" s="11">
        <f t="shared" si="31"/>
        <v>1.5137475143612282</v>
      </c>
      <c r="X73" s="16">
        <f t="shared" si="48"/>
        <v>0.45799311595797576</v>
      </c>
      <c r="Y73" s="12">
        <f t="shared" si="49"/>
        <v>2.5843733293627987E-4</v>
      </c>
      <c r="Z73" s="12">
        <f t="shared" si="32"/>
        <v>0.70738801941279539</v>
      </c>
      <c r="AA73" s="16">
        <f t="shared" si="50"/>
        <v>0.54200688404202424</v>
      </c>
      <c r="AB73" s="12">
        <f t="shared" si="51"/>
        <v>2.6505701888495002E-5</v>
      </c>
      <c r="AC73" s="12">
        <f t="shared" si="33"/>
        <v>0.83715052224882958</v>
      </c>
      <c r="AD73" s="12">
        <f t="shared" si="34"/>
        <v>1.5445385416616251</v>
      </c>
      <c r="AE73" s="14" t="b">
        <f t="shared" si="35"/>
        <v>0</v>
      </c>
      <c r="AF73" s="19">
        <f t="shared" si="36"/>
        <v>9</v>
      </c>
      <c r="AG73" s="20" t="b">
        <f t="shared" si="37"/>
        <v>1</v>
      </c>
      <c r="AH73" s="11" t="b">
        <f t="shared" si="38"/>
        <v>0</v>
      </c>
      <c r="AI73" s="11" t="b">
        <f t="shared" si="39"/>
        <v>0</v>
      </c>
    </row>
    <row r="74" spans="2:35" ht="15.75" x14ac:dyDescent="0.25">
      <c r="B74" s="15">
        <v>38656</v>
      </c>
      <c r="C74" s="11">
        <v>1207.01</v>
      </c>
      <c r="D74" s="11">
        <v>30193.51</v>
      </c>
      <c r="E74" s="11">
        <v>2.2518000000000002</v>
      </c>
      <c r="F74" s="11">
        <f t="shared" si="26"/>
        <v>2717.9451180000001</v>
      </c>
      <c r="H74" s="11">
        <f t="shared" si="27"/>
        <v>1</v>
      </c>
      <c r="I74" s="11">
        <f t="shared" si="40"/>
        <v>4.0197504165908541E-4</v>
      </c>
      <c r="J74" s="11">
        <f t="shared" si="28"/>
        <v>1.0925461020351579</v>
      </c>
      <c r="L74" s="11">
        <f t="shared" si="41"/>
        <v>1</v>
      </c>
      <c r="M74" s="11">
        <f t="shared" si="42"/>
        <v>6.1019253405026888E-5</v>
      </c>
      <c r="N74" s="11">
        <f t="shared" si="43"/>
        <v>1.8423854378772133</v>
      </c>
      <c r="P74" s="23">
        <f t="shared" si="44"/>
        <v>0.37225607724661891</v>
      </c>
      <c r="Q74" s="11">
        <f t="shared" si="45"/>
        <v>2.0098752082954271E-4</v>
      </c>
      <c r="R74" s="11">
        <f t="shared" si="29"/>
        <v>0.54627305101757895</v>
      </c>
      <c r="S74" s="11">
        <f t="shared" si="46"/>
        <v>0.62774392275338098</v>
      </c>
      <c r="T74" s="11">
        <f t="shared" si="47"/>
        <v>3.0509626702513444E-5</v>
      </c>
      <c r="U74" s="11">
        <f t="shared" si="30"/>
        <v>0.92119271893860666</v>
      </c>
      <c r="V74" s="11">
        <f t="shared" si="31"/>
        <v>1.4674657699561857</v>
      </c>
      <c r="X74" s="16">
        <f t="shared" si="48"/>
        <v>0.46743179874119339</v>
      </c>
      <c r="Y74" s="12">
        <f t="shared" si="49"/>
        <v>2.5843733293627987E-4</v>
      </c>
      <c r="Z74" s="12">
        <f t="shared" si="32"/>
        <v>0.70241848736310253</v>
      </c>
      <c r="AA74" s="16">
        <f t="shared" si="50"/>
        <v>0.53256820125880666</v>
      </c>
      <c r="AB74" s="12">
        <f t="shared" si="51"/>
        <v>2.6505701888495002E-5</v>
      </c>
      <c r="AC74" s="12">
        <f t="shared" si="33"/>
        <v>0.80030017502729267</v>
      </c>
      <c r="AD74" s="12">
        <f t="shared" si="34"/>
        <v>1.5027186623903952</v>
      </c>
      <c r="AE74" s="14" t="b">
        <f t="shared" si="35"/>
        <v>0</v>
      </c>
      <c r="AF74" s="19">
        <f t="shared" si="36"/>
        <v>10</v>
      </c>
      <c r="AG74" s="20" t="b">
        <f t="shared" si="37"/>
        <v>0</v>
      </c>
      <c r="AH74" s="11" t="b">
        <f t="shared" si="38"/>
        <v>0</v>
      </c>
      <c r="AI74" s="11" t="b">
        <f t="shared" si="39"/>
        <v>0</v>
      </c>
    </row>
    <row r="75" spans="2:35" ht="15.75" x14ac:dyDescent="0.25">
      <c r="B75" s="15">
        <v>38686</v>
      </c>
      <c r="C75" s="11">
        <v>1249.48</v>
      </c>
      <c r="D75" s="11">
        <v>31916.76</v>
      </c>
      <c r="E75" s="11">
        <v>2.2035</v>
      </c>
      <c r="F75" s="11">
        <f t="shared" si="26"/>
        <v>2753.2291800000003</v>
      </c>
      <c r="H75" s="11">
        <f t="shared" si="27"/>
        <v>1</v>
      </c>
      <c r="I75" s="11">
        <f t="shared" si="40"/>
        <v>4.0197504165908541E-4</v>
      </c>
      <c r="J75" s="11">
        <f t="shared" si="28"/>
        <v>1.1067294143275097</v>
      </c>
      <c r="L75" s="11">
        <f t="shared" si="41"/>
        <v>1</v>
      </c>
      <c r="M75" s="11">
        <f t="shared" si="42"/>
        <v>6.1019253405026888E-5</v>
      </c>
      <c r="N75" s="11">
        <f t="shared" si="43"/>
        <v>1.947536866307426</v>
      </c>
      <c r="P75" s="23">
        <f t="shared" si="44"/>
        <v>0.3623552475907364</v>
      </c>
      <c r="Q75" s="11">
        <f t="shared" si="45"/>
        <v>2.0098752082954271E-4</v>
      </c>
      <c r="R75" s="11">
        <f t="shared" si="29"/>
        <v>0.55336470716375485</v>
      </c>
      <c r="S75" s="11">
        <f t="shared" si="46"/>
        <v>0.63764475240926355</v>
      </c>
      <c r="T75" s="11">
        <f t="shared" si="47"/>
        <v>3.0509626702513444E-5</v>
      </c>
      <c r="U75" s="11">
        <f t="shared" si="30"/>
        <v>0.97376843315371298</v>
      </c>
      <c r="V75" s="11">
        <f t="shared" si="31"/>
        <v>1.5271331403174679</v>
      </c>
      <c r="X75" s="16">
        <f t="shared" si="48"/>
        <v>0.45684180777178035</v>
      </c>
      <c r="Y75" s="12">
        <f t="shared" si="49"/>
        <v>2.5843733293627987E-4</v>
      </c>
      <c r="Z75" s="12">
        <f t="shared" si="32"/>
        <v>0.71153720624154093</v>
      </c>
      <c r="AA75" s="16">
        <f t="shared" si="50"/>
        <v>0.54315819222821971</v>
      </c>
      <c r="AB75" s="12">
        <f t="shared" si="51"/>
        <v>2.6505701888495002E-5</v>
      </c>
      <c r="AC75" s="12">
        <f t="shared" si="33"/>
        <v>0.84597612580664172</v>
      </c>
      <c r="AD75" s="12">
        <f t="shared" si="34"/>
        <v>1.5575133320481827</v>
      </c>
      <c r="AE75" s="14" t="b">
        <f t="shared" si="35"/>
        <v>0</v>
      </c>
      <c r="AF75" s="19">
        <f t="shared" si="36"/>
        <v>11</v>
      </c>
      <c r="AG75" s="20" t="b">
        <f t="shared" si="37"/>
        <v>0</v>
      </c>
      <c r="AH75" s="11" t="b">
        <f t="shared" si="38"/>
        <v>0</v>
      </c>
      <c r="AI75" s="11" t="b">
        <f t="shared" si="39"/>
        <v>0</v>
      </c>
    </row>
    <row r="76" spans="2:35" ht="15.75" x14ac:dyDescent="0.25">
      <c r="B76" s="15">
        <v>38716</v>
      </c>
      <c r="C76" s="11">
        <v>1248.29</v>
      </c>
      <c r="D76" s="11">
        <v>33455.94</v>
      </c>
      <c r="E76" s="11">
        <v>2.3355000000000001</v>
      </c>
      <c r="F76" s="11">
        <f t="shared" si="26"/>
        <v>2915.3812950000001</v>
      </c>
      <c r="H76" s="11">
        <f t="shared" si="27"/>
        <v>1</v>
      </c>
      <c r="I76" s="11">
        <f t="shared" si="40"/>
        <v>4.0197504165908541E-4</v>
      </c>
      <c r="J76" s="11">
        <f t="shared" si="28"/>
        <v>1.1719105175097435</v>
      </c>
      <c r="L76" s="11">
        <f t="shared" si="41"/>
        <v>1</v>
      </c>
      <c r="M76" s="11">
        <f t="shared" si="42"/>
        <v>6.1019253405026888E-5</v>
      </c>
      <c r="N76" s="11">
        <f t="shared" si="43"/>
        <v>2.0414564807633755</v>
      </c>
      <c r="P76" s="23">
        <f t="shared" si="44"/>
        <v>0.364698622391882</v>
      </c>
      <c r="Q76" s="11">
        <f t="shared" si="45"/>
        <v>2.0098752082954271E-4</v>
      </c>
      <c r="R76" s="11">
        <f t="shared" si="29"/>
        <v>0.58595525875487176</v>
      </c>
      <c r="S76" s="11">
        <f t="shared" si="46"/>
        <v>0.635301377608118</v>
      </c>
      <c r="T76" s="11">
        <f t="shared" si="47"/>
        <v>3.0509626702513444E-5</v>
      </c>
      <c r="U76" s="11">
        <f t="shared" si="30"/>
        <v>1.0207282403816877</v>
      </c>
      <c r="V76" s="11">
        <f t="shared" si="31"/>
        <v>1.6066834991365595</v>
      </c>
      <c r="X76" s="16">
        <f t="shared" si="48"/>
        <v>0.45935603545481135</v>
      </c>
      <c r="Y76" s="12">
        <f t="shared" si="49"/>
        <v>2.5843733293627987E-4</v>
      </c>
      <c r="Z76" s="12">
        <f t="shared" si="32"/>
        <v>0.75344336637211784</v>
      </c>
      <c r="AA76" s="16">
        <f t="shared" si="50"/>
        <v>0.5406439645451887</v>
      </c>
      <c r="AB76" s="12">
        <f t="shared" si="51"/>
        <v>2.6505701888495002E-5</v>
      </c>
      <c r="AC76" s="12">
        <f t="shared" si="33"/>
        <v>0.88677317203937556</v>
      </c>
      <c r="AD76" s="12">
        <f t="shared" si="34"/>
        <v>1.6402165384114933</v>
      </c>
      <c r="AE76" s="14" t="b">
        <f t="shared" si="35"/>
        <v>1</v>
      </c>
      <c r="AF76" s="19">
        <f t="shared" si="36"/>
        <v>12</v>
      </c>
      <c r="AG76" s="20" t="b">
        <f t="shared" si="37"/>
        <v>1</v>
      </c>
      <c r="AH76" s="11" t="b">
        <f t="shared" si="38"/>
        <v>1</v>
      </c>
      <c r="AI76" s="11" t="b">
        <f t="shared" si="39"/>
        <v>1</v>
      </c>
    </row>
    <row r="77" spans="2:35" ht="15.75" x14ac:dyDescent="0.25">
      <c r="B77" s="15">
        <v>38748</v>
      </c>
      <c r="C77" s="11">
        <v>1280.08</v>
      </c>
      <c r="D77" s="11">
        <v>38382.800000000003</v>
      </c>
      <c r="E77" s="11">
        <v>2.2120000000000002</v>
      </c>
      <c r="F77" s="11">
        <f t="shared" si="26"/>
        <v>2831.5369599999999</v>
      </c>
      <c r="H77" s="11">
        <f t="shared" si="27"/>
        <v>1</v>
      </c>
      <c r="I77" s="11">
        <f t="shared" si="40"/>
        <v>4.0197504165908541E-4</v>
      </c>
      <c r="J77" s="11">
        <f t="shared" si="28"/>
        <v>1.13820718745524</v>
      </c>
      <c r="L77" s="11">
        <f t="shared" si="41"/>
        <v>1</v>
      </c>
      <c r="M77" s="11">
        <f t="shared" si="42"/>
        <v>6.1019253405026888E-5</v>
      </c>
      <c r="N77" s="11">
        <f t="shared" si="43"/>
        <v>2.3420897995944663</v>
      </c>
      <c r="P77" s="23">
        <f t="shared" si="44"/>
        <v>0.32704312065623842</v>
      </c>
      <c r="Q77" s="11">
        <f t="shared" si="45"/>
        <v>2.0098752082954271E-4</v>
      </c>
      <c r="R77" s="11">
        <f t="shared" si="29"/>
        <v>0.56910359372761998</v>
      </c>
      <c r="S77" s="11">
        <f t="shared" si="46"/>
        <v>0.67295687934376169</v>
      </c>
      <c r="T77" s="11">
        <f t="shared" si="47"/>
        <v>3.0509626702513444E-5</v>
      </c>
      <c r="U77" s="11">
        <f t="shared" si="30"/>
        <v>1.1710448997972331</v>
      </c>
      <c r="V77" s="11">
        <f t="shared" si="31"/>
        <v>1.740148493524853</v>
      </c>
      <c r="X77" s="16">
        <f t="shared" si="48"/>
        <v>0.45845573870532663</v>
      </c>
      <c r="Y77" s="12">
        <f t="shared" si="49"/>
        <v>2.813039483419429E-4</v>
      </c>
      <c r="Z77" s="12">
        <f t="shared" si="32"/>
        <v>0.79652252672414203</v>
      </c>
      <c r="AA77" s="16">
        <f t="shared" si="50"/>
        <v>0.54154426129467337</v>
      </c>
      <c r="AB77" s="12">
        <f t="shared" si="51"/>
        <v>2.4513084050418149E-5</v>
      </c>
      <c r="AC77" s="12">
        <f t="shared" si="33"/>
        <v>0.94088080249038986</v>
      </c>
      <c r="AD77" s="12">
        <f t="shared" si="34"/>
        <v>1.7374033292145319</v>
      </c>
      <c r="AE77" s="14" t="b">
        <f t="shared" si="35"/>
        <v>0</v>
      </c>
      <c r="AF77" s="19">
        <f t="shared" si="36"/>
        <v>1</v>
      </c>
      <c r="AG77" s="20" t="b">
        <f t="shared" si="37"/>
        <v>0</v>
      </c>
      <c r="AH77" s="11" t="b">
        <f t="shared" si="38"/>
        <v>0</v>
      </c>
      <c r="AI77" s="11" t="b">
        <f t="shared" si="39"/>
        <v>0</v>
      </c>
    </row>
    <row r="78" spans="2:35" ht="15.75" x14ac:dyDescent="0.25">
      <c r="B78" s="15">
        <v>38776</v>
      </c>
      <c r="C78" s="11">
        <v>1280.6600000000001</v>
      </c>
      <c r="D78" s="11">
        <v>38610.39</v>
      </c>
      <c r="E78" s="11">
        <v>2.1234999999999999</v>
      </c>
      <c r="F78" s="11">
        <f t="shared" si="26"/>
        <v>2719.4815100000001</v>
      </c>
      <c r="H78" s="11">
        <f t="shared" si="27"/>
        <v>1</v>
      </c>
      <c r="I78" s="11">
        <f t="shared" si="40"/>
        <v>4.0197504165908541E-4</v>
      </c>
      <c r="J78" s="11">
        <f t="shared" si="28"/>
        <v>1.0931636932733626</v>
      </c>
      <c r="L78" s="11">
        <f t="shared" si="41"/>
        <v>1</v>
      </c>
      <c r="M78" s="11">
        <f t="shared" si="42"/>
        <v>6.1019253405026888E-5</v>
      </c>
      <c r="N78" s="11">
        <f t="shared" si="43"/>
        <v>2.355977171476916</v>
      </c>
      <c r="P78" s="23">
        <f t="shared" si="44"/>
        <v>0.31693796691382997</v>
      </c>
      <c r="Q78" s="11">
        <f t="shared" si="45"/>
        <v>2.0098752082954271E-4</v>
      </c>
      <c r="R78" s="11">
        <f t="shared" si="29"/>
        <v>0.5465818466366813</v>
      </c>
      <c r="S78" s="11">
        <f t="shared" si="46"/>
        <v>0.68306203308617008</v>
      </c>
      <c r="T78" s="11">
        <f t="shared" si="47"/>
        <v>3.0509626702513444E-5</v>
      </c>
      <c r="U78" s="11">
        <f t="shared" si="30"/>
        <v>1.177988585738458</v>
      </c>
      <c r="V78" s="11">
        <f t="shared" si="31"/>
        <v>1.7245704323751392</v>
      </c>
      <c r="X78" s="16">
        <f t="shared" si="48"/>
        <v>0.44698713870349771</v>
      </c>
      <c r="Y78" s="12">
        <f t="shared" si="49"/>
        <v>2.813039483419429E-4</v>
      </c>
      <c r="Z78" s="12">
        <f t="shared" si="32"/>
        <v>0.76500088620590889</v>
      </c>
      <c r="AA78" s="16">
        <f t="shared" si="50"/>
        <v>0.5530128612965024</v>
      </c>
      <c r="AB78" s="12">
        <f t="shared" si="51"/>
        <v>2.4513084050418149E-5</v>
      </c>
      <c r="AC78" s="12">
        <f t="shared" si="33"/>
        <v>0.9464597352894244</v>
      </c>
      <c r="AD78" s="12">
        <f t="shared" si="34"/>
        <v>1.7114606214953332</v>
      </c>
      <c r="AE78" s="14" t="b">
        <f t="shared" si="35"/>
        <v>0</v>
      </c>
      <c r="AF78" s="19">
        <f t="shared" si="36"/>
        <v>2</v>
      </c>
      <c r="AG78" s="20" t="b">
        <f t="shared" si="37"/>
        <v>0</v>
      </c>
      <c r="AH78" s="11" t="b">
        <f t="shared" si="38"/>
        <v>0</v>
      </c>
      <c r="AI78" s="11" t="b">
        <f t="shared" si="39"/>
        <v>0</v>
      </c>
    </row>
    <row r="79" spans="2:35" ht="15.75" x14ac:dyDescent="0.25">
      <c r="B79" s="15">
        <v>38807</v>
      </c>
      <c r="C79" s="11">
        <v>1294.83</v>
      </c>
      <c r="D79" s="11">
        <v>37951.97</v>
      </c>
      <c r="E79" s="11">
        <v>2.1640000000000001</v>
      </c>
      <c r="F79" s="11">
        <f t="shared" si="26"/>
        <v>2802.0121199999999</v>
      </c>
      <c r="H79" s="11">
        <f t="shared" si="27"/>
        <v>1</v>
      </c>
      <c r="I79" s="11">
        <f t="shared" si="40"/>
        <v>4.0197504165908541E-4</v>
      </c>
      <c r="J79" s="11">
        <f t="shared" si="28"/>
        <v>1.1263389386662621</v>
      </c>
      <c r="L79" s="11">
        <f t="shared" si="41"/>
        <v>1</v>
      </c>
      <c r="M79" s="11">
        <f t="shared" si="42"/>
        <v>6.1019253405026888E-5</v>
      </c>
      <c r="N79" s="11">
        <f t="shared" si="43"/>
        <v>2.3158008746499785</v>
      </c>
      <c r="P79" s="23">
        <f t="shared" si="44"/>
        <v>0.32722056620388118</v>
      </c>
      <c r="Q79" s="11">
        <f t="shared" si="45"/>
        <v>2.0098752082954271E-4</v>
      </c>
      <c r="R79" s="11">
        <f t="shared" si="29"/>
        <v>0.56316946933313106</v>
      </c>
      <c r="S79" s="11">
        <f t="shared" si="46"/>
        <v>0.67277943379611882</v>
      </c>
      <c r="T79" s="11">
        <f t="shared" si="47"/>
        <v>3.0509626702513444E-5</v>
      </c>
      <c r="U79" s="11">
        <f t="shared" si="30"/>
        <v>1.1579004373249893</v>
      </c>
      <c r="V79" s="11">
        <f t="shared" si="31"/>
        <v>1.7210699066581203</v>
      </c>
      <c r="X79" s="16">
        <f t="shared" si="48"/>
        <v>0.45865588991113415</v>
      </c>
      <c r="Y79" s="12">
        <f t="shared" si="49"/>
        <v>2.813039483419429E-4</v>
      </c>
      <c r="Z79" s="12">
        <f t="shared" si="32"/>
        <v>0.78821707265797791</v>
      </c>
      <c r="AA79" s="16">
        <f t="shared" si="50"/>
        <v>0.54134411008886585</v>
      </c>
      <c r="AB79" s="12">
        <f t="shared" si="51"/>
        <v>2.4513084050418149E-5</v>
      </c>
      <c r="AC79" s="12">
        <f t="shared" si="33"/>
        <v>0.93031983048894806</v>
      </c>
      <c r="AD79" s="12">
        <f t="shared" si="34"/>
        <v>1.718536903146926</v>
      </c>
      <c r="AE79" s="14" t="b">
        <f t="shared" si="35"/>
        <v>0</v>
      </c>
      <c r="AF79" s="19">
        <f t="shared" si="36"/>
        <v>3</v>
      </c>
      <c r="AG79" s="20" t="b">
        <f t="shared" si="37"/>
        <v>1</v>
      </c>
      <c r="AH79" s="11" t="b">
        <f t="shared" si="38"/>
        <v>0</v>
      </c>
      <c r="AI79" s="11" t="b">
        <f t="shared" si="39"/>
        <v>0</v>
      </c>
    </row>
    <row r="80" spans="2:35" ht="15.75" x14ac:dyDescent="0.25">
      <c r="B80" s="15">
        <v>38835</v>
      </c>
      <c r="C80" s="11">
        <v>1310.6099999999999</v>
      </c>
      <c r="D80" s="11">
        <v>40363.42</v>
      </c>
      <c r="E80" s="11">
        <v>2.0870000000000002</v>
      </c>
      <c r="F80" s="11">
        <f t="shared" si="26"/>
        <v>2735.24307</v>
      </c>
      <c r="H80" s="11">
        <f t="shared" si="27"/>
        <v>1</v>
      </c>
      <c r="I80" s="11">
        <f t="shared" si="40"/>
        <v>4.0197504165908541E-4</v>
      </c>
      <c r="J80" s="11">
        <f t="shared" si="28"/>
        <v>1.0994994470109747</v>
      </c>
      <c r="L80" s="11">
        <f t="shared" si="41"/>
        <v>1</v>
      </c>
      <c r="M80" s="11">
        <f t="shared" si="42"/>
        <v>6.1019253405026888E-5</v>
      </c>
      <c r="N80" s="11">
        <f t="shared" si="43"/>
        <v>2.4629457532735302</v>
      </c>
      <c r="P80" s="23">
        <f t="shared" si="44"/>
        <v>0.3086361712800989</v>
      </c>
      <c r="Q80" s="11">
        <f t="shared" si="45"/>
        <v>2.0098752082954271E-4</v>
      </c>
      <c r="R80" s="11">
        <f t="shared" si="29"/>
        <v>0.54974972350548734</v>
      </c>
      <c r="S80" s="11">
        <f t="shared" si="46"/>
        <v>0.6913638287199011</v>
      </c>
      <c r="T80" s="11">
        <f t="shared" si="47"/>
        <v>3.0509626702513444E-5</v>
      </c>
      <c r="U80" s="11">
        <f t="shared" si="30"/>
        <v>1.2314728766367651</v>
      </c>
      <c r="V80" s="11">
        <f t="shared" si="31"/>
        <v>1.7812226001422524</v>
      </c>
      <c r="X80" s="16">
        <f t="shared" si="48"/>
        <v>0.43746051179442569</v>
      </c>
      <c r="Y80" s="12">
        <f t="shared" si="49"/>
        <v>2.813039483419429E-4</v>
      </c>
      <c r="Z80" s="12">
        <f t="shared" si="32"/>
        <v>0.76943467526593734</v>
      </c>
      <c r="AA80" s="16">
        <f t="shared" si="50"/>
        <v>0.5625394882055742</v>
      </c>
      <c r="AB80" s="12">
        <f t="shared" si="51"/>
        <v>2.4513084050418149E-5</v>
      </c>
      <c r="AC80" s="12">
        <f t="shared" si="33"/>
        <v>0.98943190702232886</v>
      </c>
      <c r="AD80" s="12">
        <f t="shared" si="34"/>
        <v>1.7588665822882663</v>
      </c>
      <c r="AE80" s="14" t="b">
        <f t="shared" si="35"/>
        <v>1</v>
      </c>
      <c r="AF80" s="19">
        <f t="shared" si="36"/>
        <v>4</v>
      </c>
      <c r="AG80" s="20" t="b">
        <f t="shared" si="37"/>
        <v>0</v>
      </c>
      <c r="AH80" s="11" t="b">
        <f t="shared" si="38"/>
        <v>1</v>
      </c>
      <c r="AI80" s="11" t="b">
        <f t="shared" si="39"/>
        <v>0</v>
      </c>
    </row>
    <row r="81" spans="2:35" ht="15.75" x14ac:dyDescent="0.25">
      <c r="B81" s="15">
        <v>38868</v>
      </c>
      <c r="C81" s="11">
        <v>1270.0899999999999</v>
      </c>
      <c r="D81" s="11">
        <v>36530.04</v>
      </c>
      <c r="E81" s="11">
        <v>2.3069999999999999</v>
      </c>
      <c r="F81" s="11">
        <f t="shared" si="26"/>
        <v>2930.0976299999998</v>
      </c>
      <c r="H81" s="11">
        <f t="shared" si="27"/>
        <v>1</v>
      </c>
      <c r="I81" s="11">
        <f t="shared" si="40"/>
        <v>4.0197504165908541E-4</v>
      </c>
      <c r="J81" s="11">
        <f t="shared" si="28"/>
        <v>1.1778261168844373</v>
      </c>
      <c r="L81" s="11">
        <f t="shared" si="41"/>
        <v>1</v>
      </c>
      <c r="M81" s="11">
        <f t="shared" si="42"/>
        <v>6.1019253405026888E-5</v>
      </c>
      <c r="N81" s="11">
        <f t="shared" si="43"/>
        <v>2.2290357676557684</v>
      </c>
      <c r="P81" s="23">
        <f t="shared" si="44"/>
        <v>0.34572171012544528</v>
      </c>
      <c r="Q81" s="11">
        <f t="shared" si="45"/>
        <v>2.0098752082954271E-4</v>
      </c>
      <c r="R81" s="11">
        <f t="shared" si="29"/>
        <v>0.58891305844221864</v>
      </c>
      <c r="S81" s="11">
        <f t="shared" si="46"/>
        <v>0.65427828987455472</v>
      </c>
      <c r="T81" s="11">
        <f t="shared" si="47"/>
        <v>3.0509626702513444E-5</v>
      </c>
      <c r="U81" s="11">
        <f t="shared" si="30"/>
        <v>1.1145178838278842</v>
      </c>
      <c r="V81" s="11">
        <f t="shared" si="31"/>
        <v>1.7034309422701028</v>
      </c>
      <c r="X81" s="16">
        <f t="shared" si="48"/>
        <v>0.54205153673178152</v>
      </c>
      <c r="Y81" s="12">
        <f t="shared" si="49"/>
        <v>3.2151924660360557E-4</v>
      </c>
      <c r="Z81" s="12">
        <f t="shared" si="32"/>
        <v>0.94208278247261013</v>
      </c>
      <c r="AA81" s="16">
        <f t="shared" si="50"/>
        <v>0.45794846326821853</v>
      </c>
      <c r="AB81" s="12">
        <f t="shared" si="51"/>
        <v>2.1787878508415123E-5</v>
      </c>
      <c r="AC81" s="12">
        <f t="shared" si="33"/>
        <v>0.79591207342754478</v>
      </c>
      <c r="AD81" s="12">
        <f t="shared" si="34"/>
        <v>1.7379948559001548</v>
      </c>
      <c r="AE81" s="14" t="b">
        <f t="shared" si="35"/>
        <v>0</v>
      </c>
      <c r="AF81" s="19">
        <f t="shared" si="36"/>
        <v>5</v>
      </c>
      <c r="AG81" s="20" t="b">
        <f t="shared" si="37"/>
        <v>0</v>
      </c>
      <c r="AH81" s="11" t="b">
        <f t="shared" si="38"/>
        <v>0</v>
      </c>
      <c r="AI81" s="11" t="b">
        <f t="shared" si="39"/>
        <v>0</v>
      </c>
    </row>
    <row r="82" spans="2:35" ht="15.75" x14ac:dyDescent="0.25">
      <c r="B82" s="15">
        <v>38898</v>
      </c>
      <c r="C82" s="11">
        <v>1270.2</v>
      </c>
      <c r="D82" s="11">
        <v>36630.660000000003</v>
      </c>
      <c r="E82" s="11">
        <v>2.165</v>
      </c>
      <c r="F82" s="11">
        <f t="shared" si="26"/>
        <v>2749.9830000000002</v>
      </c>
      <c r="H82" s="11">
        <f t="shared" si="27"/>
        <v>1</v>
      </c>
      <c r="I82" s="11">
        <f t="shared" si="40"/>
        <v>4.0197504165908541E-4</v>
      </c>
      <c r="J82" s="11">
        <f t="shared" si="28"/>
        <v>1.1054245309867767</v>
      </c>
      <c r="L82" s="11">
        <f t="shared" si="41"/>
        <v>1</v>
      </c>
      <c r="M82" s="11">
        <f t="shared" si="42"/>
        <v>6.1019253405026888E-5</v>
      </c>
      <c r="N82" s="11">
        <f t="shared" si="43"/>
        <v>2.2351755249333825</v>
      </c>
      <c r="P82" s="23">
        <f t="shared" si="44"/>
        <v>0.33090597871114819</v>
      </c>
      <c r="Q82" s="11">
        <f t="shared" si="45"/>
        <v>2.0098752082954271E-4</v>
      </c>
      <c r="R82" s="11">
        <f t="shared" si="29"/>
        <v>0.55271226549338837</v>
      </c>
      <c r="S82" s="11">
        <f t="shared" si="46"/>
        <v>0.66909402128885176</v>
      </c>
      <c r="T82" s="11">
        <f t="shared" si="47"/>
        <v>3.0509626702513444E-5</v>
      </c>
      <c r="U82" s="11">
        <f t="shared" si="30"/>
        <v>1.1175877624666912</v>
      </c>
      <c r="V82" s="11">
        <f t="shared" si="31"/>
        <v>1.6703000279600797</v>
      </c>
      <c r="X82" s="16">
        <f t="shared" si="48"/>
        <v>0.5255808351299821</v>
      </c>
      <c r="Y82" s="12">
        <f t="shared" si="49"/>
        <v>3.2151924660360557E-4</v>
      </c>
      <c r="Z82" s="12">
        <f t="shared" si="32"/>
        <v>0.88417246233272317</v>
      </c>
      <c r="AA82" s="16">
        <f t="shared" si="50"/>
        <v>0.47441916487001795</v>
      </c>
      <c r="AB82" s="12">
        <f t="shared" si="51"/>
        <v>2.1787878508415123E-5</v>
      </c>
      <c r="AC82" s="12">
        <f t="shared" si="33"/>
        <v>0.79810436976306154</v>
      </c>
      <c r="AD82" s="12">
        <f t="shared" si="34"/>
        <v>1.6822768320957846</v>
      </c>
      <c r="AE82" s="14" t="b">
        <f t="shared" si="35"/>
        <v>0</v>
      </c>
      <c r="AF82" s="19">
        <f t="shared" si="36"/>
        <v>6</v>
      </c>
      <c r="AG82" s="20" t="b">
        <f t="shared" si="37"/>
        <v>1</v>
      </c>
      <c r="AH82" s="11" t="b">
        <f t="shared" si="38"/>
        <v>0</v>
      </c>
      <c r="AI82" s="11" t="b">
        <f t="shared" si="39"/>
        <v>1</v>
      </c>
    </row>
    <row r="83" spans="2:35" ht="15.75" x14ac:dyDescent="0.25">
      <c r="B83" s="15">
        <v>38929</v>
      </c>
      <c r="C83" s="11">
        <v>1276.6600000000001</v>
      </c>
      <c r="D83" s="11">
        <v>37077.120000000003</v>
      </c>
      <c r="E83" s="11">
        <v>2.177</v>
      </c>
      <c r="F83" s="11">
        <f t="shared" si="26"/>
        <v>2779.2888200000002</v>
      </c>
      <c r="H83" s="11">
        <f t="shared" si="27"/>
        <v>1</v>
      </c>
      <c r="I83" s="11">
        <f t="shared" si="40"/>
        <v>4.0197504165908541E-4</v>
      </c>
      <c r="J83" s="11">
        <f t="shared" si="28"/>
        <v>1.1172047392021305</v>
      </c>
      <c r="L83" s="11">
        <f t="shared" si="41"/>
        <v>1</v>
      </c>
      <c r="M83" s="11">
        <f t="shared" si="42"/>
        <v>6.1019253405026888E-5</v>
      </c>
      <c r="N83" s="11">
        <f t="shared" si="43"/>
        <v>2.2624181808085906</v>
      </c>
      <c r="P83" s="23">
        <f t="shared" si="44"/>
        <v>0.33057082569394647</v>
      </c>
      <c r="Q83" s="11">
        <f t="shared" si="45"/>
        <v>2.0098752082954271E-4</v>
      </c>
      <c r="R83" s="11">
        <f t="shared" si="29"/>
        <v>0.55860236960106524</v>
      </c>
      <c r="S83" s="11">
        <f t="shared" si="46"/>
        <v>0.66942917430605353</v>
      </c>
      <c r="T83" s="11">
        <f t="shared" si="47"/>
        <v>3.0509626702513444E-5</v>
      </c>
      <c r="U83" s="11">
        <f t="shared" si="30"/>
        <v>1.1312090904042953</v>
      </c>
      <c r="V83" s="11">
        <f t="shared" si="31"/>
        <v>1.6898114600053606</v>
      </c>
      <c r="X83" s="16">
        <f t="shared" si="48"/>
        <v>0.52520327935673716</v>
      </c>
      <c r="Y83" s="12">
        <f t="shared" si="49"/>
        <v>3.2151924660360557E-4</v>
      </c>
      <c r="Z83" s="12">
        <f t="shared" si="32"/>
        <v>0.893594847500224</v>
      </c>
      <c r="AA83" s="16">
        <f t="shared" si="50"/>
        <v>0.47479672064326278</v>
      </c>
      <c r="AB83" s="12">
        <f t="shared" si="51"/>
        <v>2.1787878508415123E-5</v>
      </c>
      <c r="AC83" s="12">
        <f t="shared" si="33"/>
        <v>0.80783178600192862</v>
      </c>
      <c r="AD83" s="12">
        <f t="shared" si="34"/>
        <v>1.7014266335021526</v>
      </c>
      <c r="AE83" s="14" t="b">
        <f t="shared" si="35"/>
        <v>0</v>
      </c>
      <c r="AF83" s="19">
        <f t="shared" si="36"/>
        <v>7</v>
      </c>
      <c r="AG83" s="20" t="b">
        <f t="shared" si="37"/>
        <v>0</v>
      </c>
      <c r="AH83" s="11" t="b">
        <f t="shared" si="38"/>
        <v>0</v>
      </c>
      <c r="AI83" s="11" t="b">
        <f t="shared" si="39"/>
        <v>0</v>
      </c>
    </row>
    <row r="84" spans="2:35" ht="15.75" x14ac:dyDescent="0.25">
      <c r="B84" s="15">
        <v>38960</v>
      </c>
      <c r="C84" s="11">
        <v>1303.82</v>
      </c>
      <c r="D84" s="11">
        <v>36232.22</v>
      </c>
      <c r="E84" s="11">
        <v>2.145</v>
      </c>
      <c r="F84" s="11">
        <f t="shared" si="26"/>
        <v>2796.6938999999998</v>
      </c>
      <c r="H84" s="11">
        <f t="shared" si="27"/>
        <v>1</v>
      </c>
      <c r="I84" s="11">
        <f t="shared" si="40"/>
        <v>4.0197504165908541E-4</v>
      </c>
      <c r="J84" s="11">
        <f t="shared" si="28"/>
        <v>1.12420114696021</v>
      </c>
      <c r="L84" s="11">
        <f t="shared" si="41"/>
        <v>1</v>
      </c>
      <c r="M84" s="11">
        <f t="shared" si="42"/>
        <v>6.1019253405026888E-5</v>
      </c>
      <c r="N84" s="11">
        <f t="shared" si="43"/>
        <v>2.2108630136066836</v>
      </c>
      <c r="P84" s="23">
        <f t="shared" si="44"/>
        <v>0.33708531315604989</v>
      </c>
      <c r="Q84" s="11">
        <f t="shared" si="45"/>
        <v>2.0098752082954271E-4</v>
      </c>
      <c r="R84" s="11">
        <f t="shared" si="29"/>
        <v>0.562100573480105</v>
      </c>
      <c r="S84" s="11">
        <f t="shared" si="46"/>
        <v>0.66291468684395005</v>
      </c>
      <c r="T84" s="11">
        <f t="shared" si="47"/>
        <v>3.0509626702513444E-5</v>
      </c>
      <c r="U84" s="11">
        <f t="shared" si="30"/>
        <v>1.1054315068033418</v>
      </c>
      <c r="V84" s="11">
        <f t="shared" si="31"/>
        <v>1.6675320802834468</v>
      </c>
      <c r="X84" s="16">
        <f t="shared" si="48"/>
        <v>0.53250230670029475</v>
      </c>
      <c r="Y84" s="12">
        <f t="shared" si="49"/>
        <v>3.2151924660360557E-4</v>
      </c>
      <c r="Z84" s="12">
        <f t="shared" si="32"/>
        <v>0.89919091570889931</v>
      </c>
      <c r="AA84" s="16">
        <f t="shared" si="50"/>
        <v>0.4674976932997052</v>
      </c>
      <c r="AB84" s="12">
        <f t="shared" si="51"/>
        <v>2.1787878508415123E-5</v>
      </c>
      <c r="AC84" s="12">
        <f t="shared" si="33"/>
        <v>0.78942320745016858</v>
      </c>
      <c r="AD84" s="12">
        <f t="shared" si="34"/>
        <v>1.6886141231590679</v>
      </c>
      <c r="AE84" s="14" t="b">
        <f t="shared" si="35"/>
        <v>1</v>
      </c>
      <c r="AF84" s="19">
        <f t="shared" si="36"/>
        <v>8</v>
      </c>
      <c r="AG84" s="20" t="b">
        <f t="shared" si="37"/>
        <v>0</v>
      </c>
      <c r="AH84" s="11" t="b">
        <f t="shared" si="38"/>
        <v>1</v>
      </c>
      <c r="AI84" s="11" t="b">
        <f t="shared" si="39"/>
        <v>0</v>
      </c>
    </row>
    <row r="85" spans="2:35" ht="15.75" x14ac:dyDescent="0.25">
      <c r="B85" s="15">
        <v>38989</v>
      </c>
      <c r="C85" s="11">
        <v>1335.85</v>
      </c>
      <c r="D85" s="11">
        <v>36449.4</v>
      </c>
      <c r="E85" s="11">
        <v>2.169</v>
      </c>
      <c r="F85" s="11">
        <f t="shared" si="26"/>
        <v>2897.45865</v>
      </c>
      <c r="H85" s="11">
        <f t="shared" si="27"/>
        <v>1</v>
      </c>
      <c r="I85" s="11">
        <f t="shared" si="40"/>
        <v>4.0197504165908541E-4</v>
      </c>
      <c r="J85" s="11">
        <f t="shared" si="28"/>
        <v>1.1647060615392273</v>
      </c>
      <c r="L85" s="11">
        <f t="shared" si="41"/>
        <v>1</v>
      </c>
      <c r="M85" s="11">
        <f t="shared" si="42"/>
        <v>6.1019253405026888E-5</v>
      </c>
      <c r="N85" s="11">
        <f t="shared" si="43"/>
        <v>2.2241151750611872</v>
      </c>
      <c r="P85" s="23">
        <f t="shared" si="44"/>
        <v>0.34369061694963671</v>
      </c>
      <c r="Q85" s="11">
        <f t="shared" si="45"/>
        <v>2.0098752082954271E-4</v>
      </c>
      <c r="R85" s="11">
        <f t="shared" si="29"/>
        <v>0.58235303076961364</v>
      </c>
      <c r="S85" s="11">
        <f t="shared" si="46"/>
        <v>0.65630938305036324</v>
      </c>
      <c r="T85" s="11">
        <f t="shared" si="47"/>
        <v>3.0509626702513444E-5</v>
      </c>
      <c r="U85" s="11">
        <f t="shared" si="30"/>
        <v>1.1120575875305936</v>
      </c>
      <c r="V85" s="11">
        <f t="shared" si="31"/>
        <v>1.6944106183002072</v>
      </c>
      <c r="X85" s="16">
        <f t="shared" si="48"/>
        <v>0.50735442866864167</v>
      </c>
      <c r="Y85" s="12">
        <f t="shared" si="49"/>
        <v>3.0189469844359228E-4</v>
      </c>
      <c r="Z85" s="12">
        <f t="shared" si="32"/>
        <v>0.87472740539452798</v>
      </c>
      <c r="AA85" s="16">
        <f t="shared" si="50"/>
        <v>0.49264557133135845</v>
      </c>
      <c r="AB85" s="12">
        <f t="shared" si="51"/>
        <v>2.3302658837342397E-5</v>
      </c>
      <c r="AC85" s="12">
        <f t="shared" si="33"/>
        <v>0.84936793302582803</v>
      </c>
      <c r="AD85" s="12">
        <f t="shared" si="34"/>
        <v>1.7240953384203559</v>
      </c>
      <c r="AE85" s="14" t="b">
        <f t="shared" si="35"/>
        <v>0</v>
      </c>
      <c r="AF85" s="19">
        <f t="shared" si="36"/>
        <v>9</v>
      </c>
      <c r="AG85" s="20" t="b">
        <f t="shared" si="37"/>
        <v>1</v>
      </c>
      <c r="AH85" s="11" t="b">
        <f t="shared" si="38"/>
        <v>0</v>
      </c>
      <c r="AI85" s="11" t="b">
        <f t="shared" si="39"/>
        <v>0</v>
      </c>
    </row>
    <row r="86" spans="2:35" ht="15.75" x14ac:dyDescent="0.25">
      <c r="B86" s="15">
        <v>39021</v>
      </c>
      <c r="C86" s="11">
        <v>1377.94</v>
      </c>
      <c r="D86" s="11">
        <v>39262.79</v>
      </c>
      <c r="E86" s="11">
        <v>2.1417999999999999</v>
      </c>
      <c r="F86" s="11">
        <f t="shared" si="26"/>
        <v>2951.2718920000002</v>
      </c>
      <c r="H86" s="11">
        <f t="shared" si="27"/>
        <v>1</v>
      </c>
      <c r="I86" s="11">
        <f t="shared" si="40"/>
        <v>4.0197504165908541E-4</v>
      </c>
      <c r="J86" s="11">
        <f t="shared" si="28"/>
        <v>1.1863376417339879</v>
      </c>
      <c r="L86" s="11">
        <f t="shared" si="41"/>
        <v>1</v>
      </c>
      <c r="M86" s="11">
        <f t="shared" si="42"/>
        <v>6.1019253405026888E-5</v>
      </c>
      <c r="N86" s="11">
        <f t="shared" si="43"/>
        <v>2.3957861323983556</v>
      </c>
      <c r="P86" s="23">
        <f t="shared" si="44"/>
        <v>0.33118276099248994</v>
      </c>
      <c r="Q86" s="11">
        <f t="shared" si="45"/>
        <v>2.0098752082954271E-4</v>
      </c>
      <c r="R86" s="11">
        <f t="shared" si="29"/>
        <v>0.59316882086699396</v>
      </c>
      <c r="S86" s="11">
        <f t="shared" si="46"/>
        <v>0.66881723900751011</v>
      </c>
      <c r="T86" s="11">
        <f t="shared" si="47"/>
        <v>3.0509626702513444E-5</v>
      </c>
      <c r="U86" s="11">
        <f t="shared" si="30"/>
        <v>1.1978930661991778</v>
      </c>
      <c r="V86" s="11">
        <f t="shared" si="31"/>
        <v>1.7910618870661716</v>
      </c>
      <c r="X86" s="16">
        <f t="shared" si="48"/>
        <v>0.49336783522906363</v>
      </c>
      <c r="Y86" s="12">
        <f t="shared" si="49"/>
        <v>3.0189469844359228E-4</v>
      </c>
      <c r="Z86" s="12">
        <f t="shared" si="32"/>
        <v>0.89097333786039012</v>
      </c>
      <c r="AA86" s="16">
        <f t="shared" si="50"/>
        <v>0.50663216477093642</v>
      </c>
      <c r="AB86" s="12">
        <f t="shared" si="51"/>
        <v>2.3302658837342397E-5</v>
      </c>
      <c r="AC86" s="12">
        <f t="shared" si="33"/>
        <v>0.91492740037221876</v>
      </c>
      <c r="AD86" s="12">
        <f t="shared" si="34"/>
        <v>1.8059007382326089</v>
      </c>
      <c r="AE86" s="14" t="b">
        <f t="shared" si="35"/>
        <v>0</v>
      </c>
      <c r="AF86" s="19">
        <f t="shared" si="36"/>
        <v>10</v>
      </c>
      <c r="AG86" s="20" t="b">
        <f t="shared" si="37"/>
        <v>0</v>
      </c>
      <c r="AH86" s="11" t="b">
        <f t="shared" si="38"/>
        <v>0</v>
      </c>
      <c r="AI86" s="11" t="b">
        <f t="shared" si="39"/>
        <v>0</v>
      </c>
    </row>
    <row r="87" spans="2:35" ht="15.75" x14ac:dyDescent="0.25">
      <c r="B87" s="15">
        <v>39051</v>
      </c>
      <c r="C87" s="11">
        <v>1400.63</v>
      </c>
      <c r="D87" s="11">
        <v>41931.839999999997</v>
      </c>
      <c r="E87" s="11">
        <v>2.1648999999999998</v>
      </c>
      <c r="F87" s="11">
        <f t="shared" si="26"/>
        <v>3032.2238870000001</v>
      </c>
      <c r="H87" s="11">
        <f t="shared" si="27"/>
        <v>1</v>
      </c>
      <c r="I87" s="11">
        <f t="shared" si="40"/>
        <v>4.0197504165908541E-4</v>
      </c>
      <c r="J87" s="11">
        <f t="shared" si="28"/>
        <v>1.218878323296499</v>
      </c>
      <c r="L87" s="11">
        <f t="shared" si="41"/>
        <v>1</v>
      </c>
      <c r="M87" s="11">
        <f t="shared" si="42"/>
        <v>6.1019253405026888E-5</v>
      </c>
      <c r="N87" s="11">
        <f t="shared" si="43"/>
        <v>2.5586495706990426</v>
      </c>
      <c r="P87" s="23">
        <f t="shared" si="44"/>
        <v>0.32266560499366032</v>
      </c>
      <c r="Q87" s="11">
        <f t="shared" si="45"/>
        <v>2.0098752082954271E-4</v>
      </c>
      <c r="R87" s="11">
        <f t="shared" si="29"/>
        <v>0.60943916164824952</v>
      </c>
      <c r="S87" s="11">
        <f t="shared" si="46"/>
        <v>0.67733439500633963</v>
      </c>
      <c r="T87" s="11">
        <f t="shared" si="47"/>
        <v>3.0509626702513444E-5</v>
      </c>
      <c r="U87" s="11">
        <f t="shared" si="30"/>
        <v>1.2793247853495213</v>
      </c>
      <c r="V87" s="11">
        <f t="shared" si="31"/>
        <v>1.8887639469977708</v>
      </c>
      <c r="X87" s="16">
        <f t="shared" si="48"/>
        <v>0.48369620010797237</v>
      </c>
      <c r="Y87" s="12">
        <f t="shared" si="49"/>
        <v>3.0189469844359228E-4</v>
      </c>
      <c r="Z87" s="12">
        <f t="shared" si="32"/>
        <v>0.91541231597932227</v>
      </c>
      <c r="AA87" s="16">
        <f t="shared" si="50"/>
        <v>0.51630379989202757</v>
      </c>
      <c r="AB87" s="12">
        <f t="shared" si="51"/>
        <v>2.3302658837342397E-5</v>
      </c>
      <c r="AC87" s="12">
        <f t="shared" si="33"/>
        <v>0.97712336194202731</v>
      </c>
      <c r="AD87" s="12">
        <f t="shared" si="34"/>
        <v>1.8925356779213496</v>
      </c>
      <c r="AE87" s="14" t="b">
        <f t="shared" si="35"/>
        <v>0</v>
      </c>
      <c r="AF87" s="19">
        <f t="shared" si="36"/>
        <v>11</v>
      </c>
      <c r="AG87" s="20" t="b">
        <f t="shared" si="37"/>
        <v>0</v>
      </c>
      <c r="AH87" s="11" t="b">
        <f t="shared" si="38"/>
        <v>0</v>
      </c>
      <c r="AI87" s="11" t="b">
        <f t="shared" si="39"/>
        <v>0</v>
      </c>
    </row>
    <row r="88" spans="2:35" ht="15.75" x14ac:dyDescent="0.25">
      <c r="B88" s="15">
        <v>39080</v>
      </c>
      <c r="C88" s="11">
        <v>1418.3</v>
      </c>
      <c r="D88" s="11">
        <v>44473.71</v>
      </c>
      <c r="E88" s="11">
        <v>2.1364000000000001</v>
      </c>
      <c r="F88" s="11">
        <f t="shared" si="26"/>
        <v>3030.0561200000002</v>
      </c>
      <c r="H88" s="11">
        <f t="shared" si="27"/>
        <v>1</v>
      </c>
      <c r="I88" s="11">
        <f t="shared" si="40"/>
        <v>4.0197504165908541E-4</v>
      </c>
      <c r="J88" s="11">
        <f t="shared" si="28"/>
        <v>1.2180069350663667</v>
      </c>
      <c r="L88" s="11">
        <f t="shared" si="41"/>
        <v>1</v>
      </c>
      <c r="M88" s="11">
        <f t="shared" si="42"/>
        <v>6.1019253405026888E-5</v>
      </c>
      <c r="N88" s="11">
        <f t="shared" si="43"/>
        <v>2.7137525803516782</v>
      </c>
      <c r="P88" s="23">
        <f t="shared" si="44"/>
        <v>0.30978673296015713</v>
      </c>
      <c r="Q88" s="11">
        <f t="shared" si="45"/>
        <v>2.0098752082954271E-4</v>
      </c>
      <c r="R88" s="11">
        <f t="shared" si="29"/>
        <v>0.60900346753318335</v>
      </c>
      <c r="S88" s="11">
        <f t="shared" si="46"/>
        <v>0.69021326703984287</v>
      </c>
      <c r="T88" s="11">
        <f t="shared" si="47"/>
        <v>3.0509626702513444E-5</v>
      </c>
      <c r="U88" s="11">
        <f t="shared" si="30"/>
        <v>1.3568762901758391</v>
      </c>
      <c r="V88" s="11">
        <f t="shared" si="31"/>
        <v>1.9658797577090223</v>
      </c>
      <c r="X88" s="16">
        <f t="shared" si="48"/>
        <v>0.46883886857804219</v>
      </c>
      <c r="Y88" s="12">
        <f t="shared" si="49"/>
        <v>3.0189469844359228E-4</v>
      </c>
      <c r="Z88" s="12">
        <f t="shared" si="32"/>
        <v>0.91475787861456126</v>
      </c>
      <c r="AA88" s="16">
        <f t="shared" si="50"/>
        <v>0.53116113142195787</v>
      </c>
      <c r="AB88" s="12">
        <f t="shared" si="51"/>
        <v>2.3302658837342397E-5</v>
      </c>
      <c r="AC88" s="12">
        <f t="shared" si="33"/>
        <v>1.0363556913609029</v>
      </c>
      <c r="AD88" s="12">
        <f t="shared" si="34"/>
        <v>1.951113569975464</v>
      </c>
      <c r="AE88" s="14" t="b">
        <f t="shared" si="35"/>
        <v>1</v>
      </c>
      <c r="AF88" s="19">
        <f t="shared" si="36"/>
        <v>12</v>
      </c>
      <c r="AG88" s="20" t="b">
        <f t="shared" si="37"/>
        <v>1</v>
      </c>
      <c r="AH88" s="11" t="b">
        <f t="shared" si="38"/>
        <v>1</v>
      </c>
      <c r="AI88" s="11" t="b">
        <f t="shared" si="39"/>
        <v>1</v>
      </c>
    </row>
    <row r="89" spans="2:35" ht="15.75" x14ac:dyDescent="0.25">
      <c r="B89" s="15">
        <v>39113</v>
      </c>
      <c r="C89" s="11">
        <v>1438.24</v>
      </c>
      <c r="D89" s="11">
        <v>44641.599999999999</v>
      </c>
      <c r="E89" s="11">
        <v>2.1229</v>
      </c>
      <c r="F89" s="11">
        <f t="shared" si="26"/>
        <v>3053.2396960000001</v>
      </c>
      <c r="H89" s="11">
        <f t="shared" si="27"/>
        <v>1</v>
      </c>
      <c r="I89" s="11">
        <f t="shared" si="40"/>
        <v>4.0197504165908541E-4</v>
      </c>
      <c r="J89" s="11">
        <f t="shared" si="28"/>
        <v>1.2273261539947733</v>
      </c>
      <c r="L89" s="11">
        <f t="shared" si="41"/>
        <v>1</v>
      </c>
      <c r="M89" s="11">
        <f t="shared" si="42"/>
        <v>6.1019253405026888E-5</v>
      </c>
      <c r="N89" s="11">
        <f t="shared" si="43"/>
        <v>2.7239971028058481</v>
      </c>
      <c r="P89" s="23">
        <f t="shared" si="44"/>
        <v>0.31061142666128938</v>
      </c>
      <c r="Q89" s="11">
        <f t="shared" si="45"/>
        <v>2.0098752082954271E-4</v>
      </c>
      <c r="R89" s="11">
        <f t="shared" si="29"/>
        <v>0.61366307699738665</v>
      </c>
      <c r="S89" s="11">
        <f t="shared" si="46"/>
        <v>0.68938857333871062</v>
      </c>
      <c r="T89" s="11">
        <f t="shared" si="47"/>
        <v>3.0509626702513444E-5</v>
      </c>
      <c r="U89" s="11">
        <f t="shared" si="30"/>
        <v>1.361998551402924</v>
      </c>
      <c r="V89" s="11">
        <f t="shared" si="31"/>
        <v>1.9756616284003106</v>
      </c>
      <c r="X89" s="16">
        <f t="shared" si="48"/>
        <v>0.50096353626837709</v>
      </c>
      <c r="Y89" s="12">
        <f t="shared" si="49"/>
        <v>3.2195997247329267E-4</v>
      </c>
      <c r="Z89" s="12">
        <f t="shared" si="32"/>
        <v>0.98302096847852449</v>
      </c>
      <c r="AA89" s="16">
        <f t="shared" si="50"/>
        <v>0.49903646373162297</v>
      </c>
      <c r="AB89" s="12">
        <f t="shared" si="51"/>
        <v>2.1935583628794001E-5</v>
      </c>
      <c r="AC89" s="12">
        <f t="shared" si="33"/>
        <v>0.97923955012317021</v>
      </c>
      <c r="AD89" s="12">
        <f t="shared" si="34"/>
        <v>1.9622605186016946</v>
      </c>
      <c r="AE89" s="14" t="b">
        <f t="shared" si="35"/>
        <v>0</v>
      </c>
      <c r="AF89" s="19">
        <f t="shared" si="36"/>
        <v>1</v>
      </c>
      <c r="AG89" s="20" t="b">
        <f t="shared" si="37"/>
        <v>0</v>
      </c>
      <c r="AH89" s="11" t="b">
        <f t="shared" si="38"/>
        <v>0</v>
      </c>
      <c r="AI89" s="11" t="b">
        <f t="shared" si="39"/>
        <v>0</v>
      </c>
    </row>
    <row r="90" spans="2:35" ht="15.75" x14ac:dyDescent="0.25">
      <c r="B90" s="15">
        <v>39141</v>
      </c>
      <c r="C90" s="11">
        <v>1406.82</v>
      </c>
      <c r="D90" s="11">
        <v>43892.31</v>
      </c>
      <c r="E90" s="11">
        <v>2.1204999999999998</v>
      </c>
      <c r="F90" s="11">
        <f t="shared" si="26"/>
        <v>2983.1618099999996</v>
      </c>
      <c r="H90" s="11">
        <f t="shared" si="27"/>
        <v>1</v>
      </c>
      <c r="I90" s="11">
        <f t="shared" si="40"/>
        <v>4.0197504165908541E-4</v>
      </c>
      <c r="J90" s="11">
        <f t="shared" si="28"/>
        <v>1.1991565928505425</v>
      </c>
      <c r="L90" s="11">
        <f t="shared" si="41"/>
        <v>1</v>
      </c>
      <c r="M90" s="11">
        <f t="shared" si="42"/>
        <v>6.1019253405026888E-5</v>
      </c>
      <c r="N90" s="11">
        <f t="shared" si="43"/>
        <v>2.6782759864219954</v>
      </c>
      <c r="P90" s="23">
        <f t="shared" si="44"/>
        <v>0.30926562057089885</v>
      </c>
      <c r="Q90" s="11">
        <f t="shared" si="45"/>
        <v>2.0098752082954271E-4</v>
      </c>
      <c r="R90" s="11">
        <f t="shared" si="29"/>
        <v>0.59957829642527127</v>
      </c>
      <c r="S90" s="11">
        <f t="shared" si="46"/>
        <v>0.6907343794291011</v>
      </c>
      <c r="T90" s="11">
        <f t="shared" si="47"/>
        <v>3.0509626702513444E-5</v>
      </c>
      <c r="U90" s="11">
        <f t="shared" si="30"/>
        <v>1.3391379932109977</v>
      </c>
      <c r="V90" s="11">
        <f t="shared" si="31"/>
        <v>1.9387162896362691</v>
      </c>
      <c r="X90" s="16">
        <f t="shared" si="48"/>
        <v>0.49939042567383157</v>
      </c>
      <c r="Y90" s="12">
        <f t="shared" si="49"/>
        <v>3.2195997247329267E-4</v>
      </c>
      <c r="Z90" s="12">
        <f t="shared" si="32"/>
        <v>0.96045869423097785</v>
      </c>
      <c r="AA90" s="16">
        <f t="shared" si="50"/>
        <v>0.50060957432616837</v>
      </c>
      <c r="AB90" s="12">
        <f t="shared" si="51"/>
        <v>2.1935583628794001E-5</v>
      </c>
      <c r="AC90" s="12">
        <f t="shared" si="33"/>
        <v>0.96280343666595114</v>
      </c>
      <c r="AD90" s="12">
        <f t="shared" si="34"/>
        <v>1.9232621308969291</v>
      </c>
      <c r="AE90" s="14" t="b">
        <f t="shared" si="35"/>
        <v>0</v>
      </c>
      <c r="AF90" s="19">
        <f t="shared" si="36"/>
        <v>2</v>
      </c>
      <c r="AG90" s="20" t="b">
        <f t="shared" si="37"/>
        <v>0</v>
      </c>
      <c r="AH90" s="11" t="b">
        <f t="shared" si="38"/>
        <v>0</v>
      </c>
      <c r="AI90" s="11" t="b">
        <f t="shared" si="39"/>
        <v>0</v>
      </c>
    </row>
    <row r="91" spans="2:35" ht="15.75" x14ac:dyDescent="0.25">
      <c r="B91" s="15">
        <v>39171</v>
      </c>
      <c r="C91" s="11">
        <v>1420.86</v>
      </c>
      <c r="D91" s="11">
        <v>45804.66</v>
      </c>
      <c r="E91" s="11">
        <v>2.0594000000000001</v>
      </c>
      <c r="F91" s="11">
        <f t="shared" si="26"/>
        <v>2926.1190839999999</v>
      </c>
      <c r="H91" s="11">
        <f t="shared" si="27"/>
        <v>1</v>
      </c>
      <c r="I91" s="11">
        <f t="shared" si="40"/>
        <v>4.0197504165908541E-4</v>
      </c>
      <c r="J91" s="11">
        <f t="shared" si="28"/>
        <v>1.1762268406903449</v>
      </c>
      <c r="L91" s="11">
        <f t="shared" si="41"/>
        <v>1</v>
      </c>
      <c r="M91" s="11">
        <f t="shared" si="42"/>
        <v>6.1019253405026888E-5</v>
      </c>
      <c r="N91" s="11">
        <f t="shared" si="43"/>
        <v>2.7949661556710992</v>
      </c>
      <c r="P91" s="23">
        <f t="shared" si="44"/>
        <v>0.29618979530031603</v>
      </c>
      <c r="Q91" s="11">
        <f t="shared" si="45"/>
        <v>2.0098752082954271E-4</v>
      </c>
      <c r="R91" s="11">
        <f t="shared" si="29"/>
        <v>0.58811342034517244</v>
      </c>
      <c r="S91" s="11">
        <f t="shared" si="46"/>
        <v>0.70381020469968392</v>
      </c>
      <c r="T91" s="11">
        <f t="shared" si="47"/>
        <v>3.0509626702513444E-5</v>
      </c>
      <c r="U91" s="11">
        <f t="shared" si="30"/>
        <v>1.3974830778355496</v>
      </c>
      <c r="V91" s="11">
        <f t="shared" si="31"/>
        <v>1.9855964981807221</v>
      </c>
      <c r="X91" s="16">
        <f t="shared" si="48"/>
        <v>0.48390762366375284</v>
      </c>
      <c r="Y91" s="12">
        <f t="shared" si="49"/>
        <v>3.2195997247329267E-4</v>
      </c>
      <c r="Z91" s="12">
        <f t="shared" si="32"/>
        <v>0.94209321973821636</v>
      </c>
      <c r="AA91" s="16">
        <f t="shared" si="50"/>
        <v>0.51609237633624716</v>
      </c>
      <c r="AB91" s="12">
        <f t="shared" si="51"/>
        <v>2.1935583628794001E-5</v>
      </c>
      <c r="AC91" s="12">
        <f t="shared" si="33"/>
        <v>1.0047519500184756</v>
      </c>
      <c r="AD91" s="12">
        <f t="shared" si="34"/>
        <v>1.946845169756692</v>
      </c>
      <c r="AE91" s="14" t="b">
        <f t="shared" si="35"/>
        <v>0</v>
      </c>
      <c r="AF91" s="19">
        <f t="shared" si="36"/>
        <v>3</v>
      </c>
      <c r="AG91" s="20" t="b">
        <f t="shared" si="37"/>
        <v>1</v>
      </c>
      <c r="AH91" s="11" t="b">
        <f t="shared" si="38"/>
        <v>0</v>
      </c>
      <c r="AI91" s="11" t="b">
        <f t="shared" si="39"/>
        <v>0</v>
      </c>
    </row>
    <row r="92" spans="2:35" ht="15.75" x14ac:dyDescent="0.25">
      <c r="B92" s="15">
        <v>39202</v>
      </c>
      <c r="C92" s="11">
        <v>1482.37</v>
      </c>
      <c r="D92" s="11">
        <v>48956.39</v>
      </c>
      <c r="E92" s="11">
        <v>2.0345</v>
      </c>
      <c r="F92" s="11">
        <f t="shared" si="26"/>
        <v>3015.8817649999996</v>
      </c>
      <c r="H92" s="11">
        <f t="shared" si="27"/>
        <v>1</v>
      </c>
      <c r="I92" s="11">
        <f t="shared" si="40"/>
        <v>4.0197504165908541E-4</v>
      </c>
      <c r="J92" s="11">
        <f t="shared" si="28"/>
        <v>1.2123091981247509</v>
      </c>
      <c r="L92" s="11">
        <f t="shared" si="41"/>
        <v>1</v>
      </c>
      <c r="M92" s="11">
        <f t="shared" si="42"/>
        <v>6.1019253405026888E-5</v>
      </c>
      <c r="N92" s="11">
        <f t="shared" si="43"/>
        <v>2.9872823672053244</v>
      </c>
      <c r="P92" s="23">
        <f t="shared" si="44"/>
        <v>0.28867311957977682</v>
      </c>
      <c r="Q92" s="11">
        <f t="shared" si="45"/>
        <v>2.0098752082954271E-4</v>
      </c>
      <c r="R92" s="11">
        <f t="shared" si="29"/>
        <v>0.60615459906237545</v>
      </c>
      <c r="S92" s="11">
        <f t="shared" si="46"/>
        <v>0.71132688042022318</v>
      </c>
      <c r="T92" s="11">
        <f t="shared" si="47"/>
        <v>3.0509626702513444E-5</v>
      </c>
      <c r="U92" s="11">
        <f t="shared" si="30"/>
        <v>1.4936411836026622</v>
      </c>
      <c r="V92" s="11">
        <f t="shared" si="31"/>
        <v>2.0997957826650375</v>
      </c>
      <c r="X92" s="16">
        <f t="shared" si="48"/>
        <v>0.47484112342739243</v>
      </c>
      <c r="Y92" s="12">
        <f t="shared" si="49"/>
        <v>3.2195997247329267E-4</v>
      </c>
      <c r="Z92" s="12">
        <f t="shared" si="32"/>
        <v>0.97099321004210526</v>
      </c>
      <c r="AA92" s="16">
        <f t="shared" si="50"/>
        <v>0.52515887657260751</v>
      </c>
      <c r="AB92" s="12">
        <f t="shared" si="51"/>
        <v>2.1935583628794001E-5</v>
      </c>
      <c r="AC92" s="12">
        <f t="shared" si="33"/>
        <v>1.0738869870088543</v>
      </c>
      <c r="AD92" s="12">
        <f t="shared" si="34"/>
        <v>2.0448801970509596</v>
      </c>
      <c r="AE92" s="14" t="b">
        <f t="shared" si="35"/>
        <v>1</v>
      </c>
      <c r="AF92" s="19">
        <f t="shared" si="36"/>
        <v>4</v>
      </c>
      <c r="AG92" s="20" t="b">
        <f t="shared" si="37"/>
        <v>0</v>
      </c>
      <c r="AH92" s="11" t="b">
        <f t="shared" si="38"/>
        <v>1</v>
      </c>
      <c r="AI92" s="11" t="b">
        <f t="shared" si="39"/>
        <v>0</v>
      </c>
    </row>
    <row r="93" spans="2:35" ht="15.75" x14ac:dyDescent="0.25">
      <c r="B93" s="15">
        <v>39233</v>
      </c>
      <c r="C93" s="11">
        <v>1530.62</v>
      </c>
      <c r="D93" s="11">
        <v>52268.46</v>
      </c>
      <c r="E93" s="11">
        <v>1.9245999999999999</v>
      </c>
      <c r="F93" s="11">
        <f t="shared" si="26"/>
        <v>2945.8312519999995</v>
      </c>
      <c r="H93" s="11">
        <f t="shared" si="27"/>
        <v>1</v>
      </c>
      <c r="I93" s="11">
        <f t="shared" si="40"/>
        <v>4.0197504165908541E-4</v>
      </c>
      <c r="J93" s="11">
        <f t="shared" si="28"/>
        <v>1.1841506402433355</v>
      </c>
      <c r="L93" s="11">
        <f t="shared" si="41"/>
        <v>1</v>
      </c>
      <c r="M93" s="11">
        <f t="shared" si="42"/>
        <v>6.1019253405026888E-5</v>
      </c>
      <c r="N93" s="11">
        <f t="shared" si="43"/>
        <v>3.1893824058305116</v>
      </c>
      <c r="P93" s="23">
        <f t="shared" si="44"/>
        <v>0.27075378824594826</v>
      </c>
      <c r="Q93" s="11">
        <f t="shared" si="45"/>
        <v>2.0098752082954271E-4</v>
      </c>
      <c r="R93" s="11">
        <f t="shared" si="29"/>
        <v>0.59207532012166775</v>
      </c>
      <c r="S93" s="11">
        <f t="shared" si="46"/>
        <v>0.72924621175405169</v>
      </c>
      <c r="T93" s="11">
        <f t="shared" si="47"/>
        <v>3.0509626702513444E-5</v>
      </c>
      <c r="U93" s="11">
        <f t="shared" si="30"/>
        <v>1.5946912029152558</v>
      </c>
      <c r="V93" s="11">
        <f t="shared" si="31"/>
        <v>2.1867665230369235</v>
      </c>
      <c r="X93" s="16">
        <f t="shared" si="48"/>
        <v>0.47777354794776161</v>
      </c>
      <c r="Y93" s="12">
        <f t="shared" si="49"/>
        <v>3.3901862811438165E-4</v>
      </c>
      <c r="Z93" s="12">
        <f t="shared" si="32"/>
        <v>0.99869166970951107</v>
      </c>
      <c r="AA93" s="16">
        <f t="shared" si="50"/>
        <v>0.52222645205223839</v>
      </c>
      <c r="AB93" s="12">
        <f t="shared" si="51"/>
        <v>2.0884711853253066E-5</v>
      </c>
      <c r="AC93" s="12">
        <f t="shared" si="33"/>
        <v>1.0916117261132838</v>
      </c>
      <c r="AD93" s="12">
        <f t="shared" si="34"/>
        <v>2.090303395822795</v>
      </c>
      <c r="AE93" s="14" t="b">
        <f t="shared" si="35"/>
        <v>0</v>
      </c>
      <c r="AF93" s="19">
        <f t="shared" si="36"/>
        <v>5</v>
      </c>
      <c r="AG93" s="20" t="b">
        <f t="shared" si="37"/>
        <v>0</v>
      </c>
      <c r="AH93" s="11" t="b">
        <f t="shared" si="38"/>
        <v>0</v>
      </c>
      <c r="AI93" s="11" t="b">
        <f t="shared" si="39"/>
        <v>0</v>
      </c>
    </row>
    <row r="94" spans="2:35" ht="15.75" x14ac:dyDescent="0.25">
      <c r="B94" s="15">
        <v>39262</v>
      </c>
      <c r="C94" s="11">
        <v>1503.35</v>
      </c>
      <c r="D94" s="11">
        <v>54392.06</v>
      </c>
      <c r="E94" s="11">
        <v>1.929</v>
      </c>
      <c r="F94" s="11">
        <f t="shared" si="26"/>
        <v>2899.9621499999998</v>
      </c>
      <c r="H94" s="11">
        <f t="shared" si="27"/>
        <v>1</v>
      </c>
      <c r="I94" s="11">
        <f t="shared" si="40"/>
        <v>4.0197504165908541E-4</v>
      </c>
      <c r="J94" s="11">
        <f t="shared" si="28"/>
        <v>1.1657124060560209</v>
      </c>
      <c r="L94" s="11">
        <f t="shared" si="41"/>
        <v>1</v>
      </c>
      <c r="M94" s="11">
        <f t="shared" si="42"/>
        <v>6.1019253405026888E-5</v>
      </c>
      <c r="N94" s="11">
        <f t="shared" si="43"/>
        <v>3.3189628923614265</v>
      </c>
      <c r="P94" s="23">
        <f t="shared" si="44"/>
        <v>0.25993239833157544</v>
      </c>
      <c r="Q94" s="11">
        <f t="shared" si="45"/>
        <v>2.0098752082954271E-4</v>
      </c>
      <c r="R94" s="11">
        <f t="shared" si="29"/>
        <v>0.58285620302801044</v>
      </c>
      <c r="S94" s="11">
        <f t="shared" si="46"/>
        <v>0.74006760166842456</v>
      </c>
      <c r="T94" s="11">
        <f t="shared" si="47"/>
        <v>3.0509626702513444E-5</v>
      </c>
      <c r="U94" s="11">
        <f t="shared" si="30"/>
        <v>1.6594814461807132</v>
      </c>
      <c r="V94" s="11">
        <f t="shared" si="31"/>
        <v>2.2423376492087237</v>
      </c>
      <c r="X94" s="16">
        <f t="shared" si="48"/>
        <v>0.46394199319789631</v>
      </c>
      <c r="Y94" s="12">
        <f t="shared" si="49"/>
        <v>3.3901862811438165E-4</v>
      </c>
      <c r="Z94" s="12">
        <f t="shared" si="32"/>
        <v>0.98314118967663255</v>
      </c>
      <c r="AA94" s="16">
        <f t="shared" si="50"/>
        <v>0.5360580068021038</v>
      </c>
      <c r="AB94" s="12">
        <f t="shared" si="51"/>
        <v>2.0884711853253066E-5</v>
      </c>
      <c r="AC94" s="12">
        <f t="shared" si="33"/>
        <v>1.1359625002048519</v>
      </c>
      <c r="AD94" s="12">
        <f t="shared" si="34"/>
        <v>2.1191036898814843</v>
      </c>
      <c r="AE94" s="14" t="b">
        <f t="shared" si="35"/>
        <v>0</v>
      </c>
      <c r="AF94" s="19">
        <f t="shared" si="36"/>
        <v>6</v>
      </c>
      <c r="AG94" s="20" t="b">
        <f t="shared" si="37"/>
        <v>1</v>
      </c>
      <c r="AH94" s="11" t="b">
        <f t="shared" si="38"/>
        <v>0</v>
      </c>
      <c r="AI94" s="11" t="b">
        <f t="shared" si="39"/>
        <v>1</v>
      </c>
    </row>
    <row r="95" spans="2:35" ht="15.75" x14ac:dyDescent="0.25">
      <c r="B95" s="15">
        <v>39294</v>
      </c>
      <c r="C95" s="11">
        <v>1455.27</v>
      </c>
      <c r="D95" s="11">
        <v>54182.5</v>
      </c>
      <c r="E95" s="11">
        <v>1.8824999999999998</v>
      </c>
      <c r="F95" s="11">
        <f t="shared" si="26"/>
        <v>2739.5457749999996</v>
      </c>
      <c r="H95" s="11">
        <f t="shared" si="27"/>
        <v>1</v>
      </c>
      <c r="I95" s="11">
        <f t="shared" si="40"/>
        <v>4.0197504165908541E-4</v>
      </c>
      <c r="J95" s="11">
        <f t="shared" si="28"/>
        <v>1.1012290270325962</v>
      </c>
      <c r="L95" s="11">
        <f t="shared" si="41"/>
        <v>1</v>
      </c>
      <c r="M95" s="11">
        <f t="shared" si="42"/>
        <v>6.1019253405026888E-5</v>
      </c>
      <c r="N95" s="11">
        <f t="shared" si="43"/>
        <v>3.3061756976178693</v>
      </c>
      <c r="P95" s="23">
        <f t="shared" si="44"/>
        <v>0.24985883889297925</v>
      </c>
      <c r="Q95" s="11">
        <f t="shared" si="45"/>
        <v>2.0098752082954271E-4</v>
      </c>
      <c r="R95" s="11">
        <f t="shared" si="29"/>
        <v>0.55061451351629809</v>
      </c>
      <c r="S95" s="11">
        <f t="shared" si="46"/>
        <v>0.75014116110702078</v>
      </c>
      <c r="T95" s="11">
        <f t="shared" si="47"/>
        <v>3.0509626702513444E-5</v>
      </c>
      <c r="U95" s="11">
        <f t="shared" si="30"/>
        <v>1.6530878488089347</v>
      </c>
      <c r="V95" s="11">
        <f t="shared" si="31"/>
        <v>2.2037023623252328</v>
      </c>
      <c r="X95" s="16">
        <f t="shared" si="48"/>
        <v>0.45077789120891609</v>
      </c>
      <c r="Y95" s="12">
        <f t="shared" si="49"/>
        <v>3.3901862811438165E-4</v>
      </c>
      <c r="Z95" s="12">
        <f t="shared" si="32"/>
        <v>0.92875705029705036</v>
      </c>
      <c r="AA95" s="16">
        <f t="shared" si="50"/>
        <v>0.5492221087910838</v>
      </c>
      <c r="AB95" s="12">
        <f t="shared" si="51"/>
        <v>2.0884711853253066E-5</v>
      </c>
      <c r="AC95" s="12">
        <f t="shared" si="33"/>
        <v>1.1315858999888841</v>
      </c>
      <c r="AD95" s="12">
        <f t="shared" si="34"/>
        <v>2.0603429502859347</v>
      </c>
      <c r="AE95" s="14" t="b">
        <f t="shared" si="35"/>
        <v>0</v>
      </c>
      <c r="AF95" s="19">
        <f t="shared" si="36"/>
        <v>7</v>
      </c>
      <c r="AG95" s="20" t="b">
        <f t="shared" si="37"/>
        <v>0</v>
      </c>
      <c r="AH95" s="11" t="b">
        <f t="shared" si="38"/>
        <v>0</v>
      </c>
      <c r="AI95" s="11" t="b">
        <f t="shared" si="39"/>
        <v>0</v>
      </c>
    </row>
    <row r="96" spans="2:35" ht="15.75" x14ac:dyDescent="0.25">
      <c r="B96" s="15">
        <v>39325</v>
      </c>
      <c r="C96" s="11">
        <v>1473.99</v>
      </c>
      <c r="D96" s="11">
        <v>54637.24</v>
      </c>
      <c r="E96" s="11">
        <v>1.9619</v>
      </c>
      <c r="F96" s="11">
        <f t="shared" si="26"/>
        <v>2891.8209809999998</v>
      </c>
      <c r="H96" s="11">
        <f t="shared" si="27"/>
        <v>1</v>
      </c>
      <c r="I96" s="11">
        <f t="shared" si="40"/>
        <v>4.0197504165908541E-4</v>
      </c>
      <c r="J96" s="11">
        <f t="shared" si="28"/>
        <v>1.1624398593080922</v>
      </c>
      <c r="L96" s="11">
        <f t="shared" si="41"/>
        <v>1</v>
      </c>
      <c r="M96" s="11">
        <f t="shared" si="42"/>
        <v>6.1019253405026888E-5</v>
      </c>
      <c r="N96" s="11">
        <f t="shared" si="43"/>
        <v>3.3339235929112712</v>
      </c>
      <c r="P96" s="23">
        <f t="shared" si="44"/>
        <v>0.25852889154997533</v>
      </c>
      <c r="Q96" s="11">
        <f t="shared" si="45"/>
        <v>2.0098752082954271E-4</v>
      </c>
      <c r="R96" s="11">
        <f t="shared" si="29"/>
        <v>0.58121992965404612</v>
      </c>
      <c r="S96" s="11">
        <f t="shared" si="46"/>
        <v>0.74147110845002484</v>
      </c>
      <c r="T96" s="11">
        <f t="shared" si="47"/>
        <v>3.0509626702513444E-5</v>
      </c>
      <c r="U96" s="11">
        <f t="shared" si="30"/>
        <v>1.6669617964556356</v>
      </c>
      <c r="V96" s="11">
        <f t="shared" si="31"/>
        <v>2.2481817261096815</v>
      </c>
      <c r="X96" s="16">
        <f t="shared" si="48"/>
        <v>0.46212478333119283</v>
      </c>
      <c r="Y96" s="12">
        <f t="shared" si="49"/>
        <v>3.3901862811438165E-4</v>
      </c>
      <c r="Z96" s="12">
        <f t="shared" si="32"/>
        <v>0.9803811817310053</v>
      </c>
      <c r="AA96" s="16">
        <f t="shared" si="50"/>
        <v>0.53787521666880711</v>
      </c>
      <c r="AB96" s="12">
        <f t="shared" si="51"/>
        <v>2.0884711853253066E-5</v>
      </c>
      <c r="AC96" s="12">
        <f t="shared" si="33"/>
        <v>1.1410830138570325</v>
      </c>
      <c r="AD96" s="12">
        <f t="shared" si="34"/>
        <v>2.1214641955880378</v>
      </c>
      <c r="AE96" s="14" t="b">
        <f t="shared" si="35"/>
        <v>1</v>
      </c>
      <c r="AF96" s="19">
        <f t="shared" si="36"/>
        <v>8</v>
      </c>
      <c r="AG96" s="20" t="b">
        <f t="shared" si="37"/>
        <v>0</v>
      </c>
      <c r="AH96" s="11" t="b">
        <f t="shared" si="38"/>
        <v>1</v>
      </c>
      <c r="AI96" s="11" t="b">
        <f t="shared" si="39"/>
        <v>0</v>
      </c>
    </row>
    <row r="97" spans="2:35" ht="15.75" x14ac:dyDescent="0.25">
      <c r="B97" s="15">
        <v>39353</v>
      </c>
      <c r="C97" s="11">
        <v>1526.75</v>
      </c>
      <c r="D97" s="11">
        <v>60465.06</v>
      </c>
      <c r="E97" s="11">
        <v>1.8336000000000001</v>
      </c>
      <c r="F97" s="11">
        <f t="shared" si="26"/>
        <v>2799.4488000000001</v>
      </c>
      <c r="H97" s="11">
        <f t="shared" si="27"/>
        <v>1</v>
      </c>
      <c r="I97" s="11">
        <f t="shared" si="40"/>
        <v>4.0197504165908541E-4</v>
      </c>
      <c r="J97" s="11">
        <f t="shared" si="28"/>
        <v>1.1253085480024767</v>
      </c>
      <c r="L97" s="11">
        <f t="shared" si="41"/>
        <v>1</v>
      </c>
      <c r="M97" s="11">
        <f t="shared" si="42"/>
        <v>6.1019253405026888E-5</v>
      </c>
      <c r="N97" s="11">
        <f t="shared" si="43"/>
        <v>3.689532818290155</v>
      </c>
      <c r="P97" s="23">
        <f t="shared" si="44"/>
        <v>0.23371664036128992</v>
      </c>
      <c r="Q97" s="11">
        <f t="shared" si="45"/>
        <v>2.0098752082954271E-4</v>
      </c>
      <c r="R97" s="11">
        <f t="shared" si="29"/>
        <v>0.56265427400123835</v>
      </c>
      <c r="S97" s="11">
        <f t="shared" si="46"/>
        <v>0.76628335963871019</v>
      </c>
      <c r="T97" s="11">
        <f t="shared" si="47"/>
        <v>3.0509626702513444E-5</v>
      </c>
      <c r="U97" s="11">
        <f t="shared" si="30"/>
        <v>1.8447664091450775</v>
      </c>
      <c r="V97" s="11">
        <f t="shared" si="31"/>
        <v>2.4074206831463156</v>
      </c>
      <c r="X97" s="16">
        <f t="shared" si="48"/>
        <v>0.4665963702429734</v>
      </c>
      <c r="Y97" s="12">
        <f t="shared" si="49"/>
        <v>3.6680420564180798E-4</v>
      </c>
      <c r="Z97" s="12">
        <f t="shared" si="32"/>
        <v>1.0268495933189126</v>
      </c>
      <c r="AA97" s="16">
        <f t="shared" si="50"/>
        <v>0.53340362975702671</v>
      </c>
      <c r="AB97" s="12">
        <f t="shared" si="51"/>
        <v>1.9414086395909071E-5</v>
      </c>
      <c r="AC97" s="12">
        <f t="shared" si="33"/>
        <v>1.1738738987738258</v>
      </c>
      <c r="AD97" s="12">
        <f t="shared" si="34"/>
        <v>2.2007234920927381</v>
      </c>
      <c r="AE97" s="14" t="b">
        <f t="shared" si="35"/>
        <v>0</v>
      </c>
      <c r="AF97" s="19">
        <f t="shared" si="36"/>
        <v>9</v>
      </c>
      <c r="AG97" s="20" t="b">
        <f t="shared" si="37"/>
        <v>1</v>
      </c>
      <c r="AH97" s="11" t="b">
        <f t="shared" si="38"/>
        <v>0</v>
      </c>
      <c r="AI97" s="11" t="b">
        <f t="shared" si="39"/>
        <v>0</v>
      </c>
    </row>
    <row r="98" spans="2:35" ht="15.75" x14ac:dyDescent="0.25">
      <c r="B98" s="15">
        <v>39386</v>
      </c>
      <c r="C98" s="11">
        <v>1549.38</v>
      </c>
      <c r="D98" s="11">
        <v>65317.7</v>
      </c>
      <c r="E98" s="11">
        <v>1.736</v>
      </c>
      <c r="F98" s="11">
        <f t="shared" si="26"/>
        <v>2689.7236800000001</v>
      </c>
      <c r="H98" s="11">
        <f t="shared" si="27"/>
        <v>1</v>
      </c>
      <c r="I98" s="11">
        <f t="shared" si="40"/>
        <v>4.0197504165908541E-4</v>
      </c>
      <c r="J98" s="11">
        <f t="shared" si="28"/>
        <v>1.0812017883194285</v>
      </c>
      <c r="L98" s="11">
        <f t="shared" si="41"/>
        <v>1</v>
      </c>
      <c r="M98" s="11">
        <f t="shared" si="42"/>
        <v>6.1019253405026888E-5</v>
      </c>
      <c r="N98" s="11">
        <f t="shared" si="43"/>
        <v>3.9856372881335247</v>
      </c>
      <c r="P98" s="23">
        <f t="shared" si="44"/>
        <v>0.21338782858608668</v>
      </c>
      <c r="Q98" s="11">
        <f t="shared" si="45"/>
        <v>2.0098752082954271E-4</v>
      </c>
      <c r="R98" s="11">
        <f t="shared" si="29"/>
        <v>0.54060089415971424</v>
      </c>
      <c r="S98" s="11">
        <f t="shared" si="46"/>
        <v>0.78661217141391337</v>
      </c>
      <c r="T98" s="11">
        <f t="shared" si="47"/>
        <v>3.0509626702513444E-5</v>
      </c>
      <c r="U98" s="11">
        <f t="shared" si="30"/>
        <v>1.9928186440667623</v>
      </c>
      <c r="V98" s="11">
        <f t="shared" si="31"/>
        <v>2.5334195382264766</v>
      </c>
      <c r="X98" s="16">
        <f t="shared" si="48"/>
        <v>0.43757853988284073</v>
      </c>
      <c r="Y98" s="12">
        <f t="shared" si="49"/>
        <v>3.6680420564180798E-4</v>
      </c>
      <c r="Z98" s="12">
        <f t="shared" si="32"/>
        <v>0.98660195783836058</v>
      </c>
      <c r="AA98" s="16">
        <f t="shared" si="50"/>
        <v>0.56242146011715921</v>
      </c>
      <c r="AB98" s="12">
        <f t="shared" si="51"/>
        <v>1.9414086395909071E-5</v>
      </c>
      <c r="AC98" s="12">
        <f t="shared" si="33"/>
        <v>1.2680834709820699</v>
      </c>
      <c r="AD98" s="12">
        <f t="shared" si="34"/>
        <v>2.2546854288204305</v>
      </c>
      <c r="AE98" s="14" t="b">
        <f t="shared" si="35"/>
        <v>0</v>
      </c>
      <c r="AF98" s="19">
        <f t="shared" si="36"/>
        <v>10</v>
      </c>
      <c r="AG98" s="20" t="b">
        <f t="shared" si="37"/>
        <v>0</v>
      </c>
      <c r="AH98" s="11" t="b">
        <f t="shared" si="38"/>
        <v>0</v>
      </c>
      <c r="AI98" s="11" t="b">
        <f t="shared" si="39"/>
        <v>0</v>
      </c>
    </row>
    <row r="99" spans="2:35" ht="15.75" x14ac:dyDescent="0.25">
      <c r="B99" s="15">
        <v>39416</v>
      </c>
      <c r="C99" s="11">
        <v>1481.14</v>
      </c>
      <c r="D99" s="11">
        <v>63006.16</v>
      </c>
      <c r="E99" s="11">
        <v>1.7924</v>
      </c>
      <c r="F99" s="11">
        <f t="shared" si="26"/>
        <v>2654.7953360000001</v>
      </c>
      <c r="H99" s="11">
        <f t="shared" si="27"/>
        <v>1</v>
      </c>
      <c r="I99" s="11">
        <f t="shared" si="40"/>
        <v>4.0197504165908541E-4</v>
      </c>
      <c r="J99" s="11">
        <f t="shared" si="28"/>
        <v>1.0671614657849458</v>
      </c>
      <c r="L99" s="11">
        <f t="shared" si="41"/>
        <v>1</v>
      </c>
      <c r="M99" s="11">
        <f t="shared" si="42"/>
        <v>6.1019253405026888E-5</v>
      </c>
      <c r="N99" s="11">
        <f t="shared" si="43"/>
        <v>3.8445888431176689</v>
      </c>
      <c r="P99" s="23">
        <f t="shared" si="44"/>
        <v>0.2172670430438414</v>
      </c>
      <c r="Q99" s="11">
        <f t="shared" si="45"/>
        <v>2.0098752082954271E-4</v>
      </c>
      <c r="R99" s="11">
        <f t="shared" si="29"/>
        <v>0.53358073289247288</v>
      </c>
      <c r="S99" s="11">
        <f t="shared" si="46"/>
        <v>0.78273295695615852</v>
      </c>
      <c r="T99" s="11">
        <f t="shared" si="47"/>
        <v>3.0509626702513444E-5</v>
      </c>
      <c r="U99" s="11">
        <f t="shared" si="30"/>
        <v>1.9222944215588345</v>
      </c>
      <c r="V99" s="11">
        <f t="shared" si="31"/>
        <v>2.4558751544513076</v>
      </c>
      <c r="X99" s="16">
        <f t="shared" si="48"/>
        <v>0.44323685357530151</v>
      </c>
      <c r="Y99" s="12">
        <f t="shared" si="49"/>
        <v>3.6680420564180798E-4</v>
      </c>
      <c r="Z99" s="12">
        <f t="shared" si="32"/>
        <v>0.97379009436305675</v>
      </c>
      <c r="AA99" s="16">
        <f t="shared" si="50"/>
        <v>0.55676314642469849</v>
      </c>
      <c r="AB99" s="12">
        <f t="shared" si="51"/>
        <v>1.9414086395909071E-5</v>
      </c>
      <c r="AC99" s="12">
        <f t="shared" si="33"/>
        <v>1.2232070337144703</v>
      </c>
      <c r="AD99" s="12">
        <f t="shared" si="34"/>
        <v>2.1969971280775269</v>
      </c>
      <c r="AE99" s="14" t="b">
        <f t="shared" si="35"/>
        <v>0</v>
      </c>
      <c r="AF99" s="19">
        <f t="shared" si="36"/>
        <v>11</v>
      </c>
      <c r="AG99" s="20" t="b">
        <f t="shared" si="37"/>
        <v>0</v>
      </c>
      <c r="AH99" s="11" t="b">
        <f t="shared" si="38"/>
        <v>0</v>
      </c>
      <c r="AI99" s="11" t="b">
        <f t="shared" si="39"/>
        <v>0</v>
      </c>
    </row>
    <row r="100" spans="2:35" ht="15.75" x14ac:dyDescent="0.25">
      <c r="B100" s="15">
        <v>39447</v>
      </c>
      <c r="C100" s="11">
        <v>1468.36</v>
      </c>
      <c r="D100" s="11">
        <v>63886.1</v>
      </c>
      <c r="E100" s="11">
        <v>1.78</v>
      </c>
      <c r="F100" s="11">
        <f t="shared" si="26"/>
        <v>2613.6807999999996</v>
      </c>
      <c r="H100" s="11">
        <f t="shared" si="27"/>
        <v>1</v>
      </c>
      <c r="I100" s="11">
        <f t="shared" si="40"/>
        <v>4.0197504165908541E-4</v>
      </c>
      <c r="J100" s="11">
        <f t="shared" si="28"/>
        <v>1.0506344484635515</v>
      </c>
      <c r="L100" s="11">
        <f t="shared" si="41"/>
        <v>1</v>
      </c>
      <c r="M100" s="11">
        <f t="shared" si="42"/>
        <v>6.1019253405026888E-5</v>
      </c>
      <c r="N100" s="11">
        <f t="shared" si="43"/>
        <v>3.8982821249588882</v>
      </c>
      <c r="P100" s="23">
        <f t="shared" si="44"/>
        <v>0.21229584958167555</v>
      </c>
      <c r="Q100" s="11">
        <f t="shared" si="45"/>
        <v>2.0098752082954271E-4</v>
      </c>
      <c r="R100" s="11">
        <f t="shared" si="29"/>
        <v>0.52531722423177574</v>
      </c>
      <c r="S100" s="11">
        <f t="shared" si="46"/>
        <v>0.78770415041832442</v>
      </c>
      <c r="T100" s="11">
        <f t="shared" si="47"/>
        <v>3.0509626702513444E-5</v>
      </c>
      <c r="U100" s="11">
        <f t="shared" si="30"/>
        <v>1.9491410624794441</v>
      </c>
      <c r="V100" s="11">
        <f t="shared" si="31"/>
        <v>2.4744582867112199</v>
      </c>
      <c r="X100" s="16">
        <f t="shared" si="48"/>
        <v>0.435975162496131</v>
      </c>
      <c r="Y100" s="12">
        <f t="shared" si="49"/>
        <v>3.6680420564180798E-4</v>
      </c>
      <c r="Z100" s="12">
        <f t="shared" si="32"/>
        <v>0.95870910964524503</v>
      </c>
      <c r="AA100" s="16">
        <f t="shared" si="50"/>
        <v>0.56402483750386889</v>
      </c>
      <c r="AB100" s="12">
        <f t="shared" si="51"/>
        <v>1.9414086395909071E-5</v>
      </c>
      <c r="AC100" s="12">
        <f t="shared" si="33"/>
        <v>1.2402902648976863</v>
      </c>
      <c r="AD100" s="12">
        <f t="shared" si="34"/>
        <v>2.1989993745429315</v>
      </c>
      <c r="AE100" s="14" t="b">
        <f t="shared" si="35"/>
        <v>1</v>
      </c>
      <c r="AF100" s="19">
        <f t="shared" si="36"/>
        <v>12</v>
      </c>
      <c r="AG100" s="20" t="b">
        <f t="shared" si="37"/>
        <v>1</v>
      </c>
      <c r="AH100" s="11" t="b">
        <f t="shared" si="38"/>
        <v>1</v>
      </c>
      <c r="AI100" s="11" t="b">
        <f t="shared" si="39"/>
        <v>1</v>
      </c>
    </row>
    <row r="101" spans="2:35" ht="15.75" x14ac:dyDescent="0.25">
      <c r="B101" s="15">
        <v>39478</v>
      </c>
      <c r="C101" s="11">
        <v>1378.55</v>
      </c>
      <c r="D101" s="11">
        <v>59490.400000000001</v>
      </c>
      <c r="E101" s="11">
        <v>1.7591999999999999</v>
      </c>
      <c r="F101" s="11">
        <f t="shared" si="26"/>
        <v>2425.1451599999996</v>
      </c>
      <c r="H101" s="11">
        <f t="shared" si="27"/>
        <v>1</v>
      </c>
      <c r="I101" s="11">
        <f t="shared" si="40"/>
        <v>4.0197504165908541E-4</v>
      </c>
      <c r="J101" s="11">
        <f t="shared" si="28"/>
        <v>0.97484782672032921</v>
      </c>
      <c r="L101" s="11">
        <f t="shared" si="41"/>
        <v>1</v>
      </c>
      <c r="M101" s="11">
        <f t="shared" si="42"/>
        <v>6.1019253405026888E-5</v>
      </c>
      <c r="N101" s="11">
        <f t="shared" si="43"/>
        <v>3.6300597927664118</v>
      </c>
      <c r="P101" s="23">
        <f t="shared" si="44"/>
        <v>0.21169758598305713</v>
      </c>
      <c r="Q101" s="11">
        <f t="shared" si="45"/>
        <v>2.0098752082954271E-4</v>
      </c>
      <c r="R101" s="11">
        <f t="shared" si="29"/>
        <v>0.48742391336016461</v>
      </c>
      <c r="S101" s="11">
        <f t="shared" si="46"/>
        <v>0.7883024140169429</v>
      </c>
      <c r="T101" s="11">
        <f t="shared" si="47"/>
        <v>3.0509626702513444E-5</v>
      </c>
      <c r="U101" s="11">
        <f t="shared" si="30"/>
        <v>1.8150298963832059</v>
      </c>
      <c r="V101" s="11">
        <f t="shared" si="31"/>
        <v>2.3024538097433704</v>
      </c>
      <c r="X101" s="16">
        <f t="shared" si="48"/>
        <v>0.4991046863794566</v>
      </c>
      <c r="Y101" s="12">
        <f t="shared" si="49"/>
        <v>4.2067098907849266E-4</v>
      </c>
      <c r="Z101" s="12">
        <f t="shared" si="32"/>
        <v>1.0201882131161191</v>
      </c>
      <c r="AA101" s="16">
        <f t="shared" si="50"/>
        <v>0.5008953136205434</v>
      </c>
      <c r="AB101" s="12">
        <f t="shared" si="51"/>
        <v>1.7210311590024523E-5</v>
      </c>
      <c r="AC101" s="12">
        <f t="shared" si="33"/>
        <v>1.0238483206151949</v>
      </c>
      <c r="AD101" s="12">
        <f t="shared" si="34"/>
        <v>2.044036533731314</v>
      </c>
      <c r="AE101" s="14" t="b">
        <f t="shared" si="35"/>
        <v>0</v>
      </c>
      <c r="AF101" s="19">
        <f t="shared" si="36"/>
        <v>1</v>
      </c>
      <c r="AG101" s="20" t="b">
        <f t="shared" si="37"/>
        <v>0</v>
      </c>
      <c r="AH101" s="11" t="b">
        <f t="shared" si="38"/>
        <v>0</v>
      </c>
      <c r="AI101" s="11" t="b">
        <f t="shared" si="39"/>
        <v>0</v>
      </c>
    </row>
    <row r="102" spans="2:35" ht="15.75" x14ac:dyDescent="0.25">
      <c r="B102" s="15">
        <v>39507</v>
      </c>
      <c r="C102" s="11">
        <v>1330.63</v>
      </c>
      <c r="D102" s="11">
        <v>63489.3</v>
      </c>
      <c r="E102" s="11">
        <v>1.6907000000000001</v>
      </c>
      <c r="F102" s="11">
        <f t="shared" si="26"/>
        <v>2249.6961410000004</v>
      </c>
      <c r="H102" s="11">
        <f t="shared" si="27"/>
        <v>1</v>
      </c>
      <c r="I102" s="11">
        <f t="shared" si="40"/>
        <v>4.0197504165908541E-4</v>
      </c>
      <c r="J102" s="11">
        <f t="shared" si="28"/>
        <v>0.90432169999875889</v>
      </c>
      <c r="L102" s="11">
        <f t="shared" si="41"/>
        <v>1</v>
      </c>
      <c r="M102" s="11">
        <f t="shared" si="42"/>
        <v>6.1019253405026888E-5</v>
      </c>
      <c r="N102" s="11">
        <f t="shared" si="43"/>
        <v>3.8740696852077736</v>
      </c>
      <c r="P102" s="23">
        <f t="shared" si="44"/>
        <v>0.18925232930865751</v>
      </c>
      <c r="Q102" s="11">
        <f t="shared" si="45"/>
        <v>2.0098752082954271E-4</v>
      </c>
      <c r="R102" s="11">
        <f t="shared" si="29"/>
        <v>0.45216084999937944</v>
      </c>
      <c r="S102" s="11">
        <f t="shared" si="46"/>
        <v>0.81074767069134246</v>
      </c>
      <c r="T102" s="11">
        <f t="shared" si="47"/>
        <v>3.0509626702513444E-5</v>
      </c>
      <c r="U102" s="11">
        <f t="shared" si="30"/>
        <v>1.9370348426038868</v>
      </c>
      <c r="V102" s="11">
        <f t="shared" si="31"/>
        <v>2.3891956926032663</v>
      </c>
      <c r="X102" s="16">
        <f t="shared" si="48"/>
        <v>0.46412825754583581</v>
      </c>
      <c r="Y102" s="12">
        <f t="shared" si="49"/>
        <v>4.2067098907849266E-4</v>
      </c>
      <c r="Z102" s="12">
        <f t="shared" si="32"/>
        <v>0.94638190076053819</v>
      </c>
      <c r="AA102" s="16">
        <f t="shared" si="50"/>
        <v>0.53587174245416413</v>
      </c>
      <c r="AB102" s="12">
        <f t="shared" si="51"/>
        <v>1.7210311590024523E-5</v>
      </c>
      <c r="AC102" s="12">
        <f t="shared" si="33"/>
        <v>1.092670635632544</v>
      </c>
      <c r="AD102" s="12">
        <f t="shared" si="34"/>
        <v>2.0390525363930823</v>
      </c>
      <c r="AE102" s="14" t="b">
        <f t="shared" si="35"/>
        <v>0</v>
      </c>
      <c r="AF102" s="19">
        <f t="shared" si="36"/>
        <v>2</v>
      </c>
      <c r="AG102" s="20" t="b">
        <f t="shared" si="37"/>
        <v>0</v>
      </c>
      <c r="AH102" s="11" t="b">
        <f t="shared" si="38"/>
        <v>0</v>
      </c>
      <c r="AI102" s="11" t="b">
        <f t="shared" si="39"/>
        <v>0</v>
      </c>
    </row>
    <row r="103" spans="2:35" ht="15.75" x14ac:dyDescent="0.25">
      <c r="B103" s="15">
        <v>39538</v>
      </c>
      <c r="C103" s="11">
        <v>1322.7</v>
      </c>
      <c r="D103" s="11">
        <v>60968.07</v>
      </c>
      <c r="E103" s="11">
        <v>1.7519</v>
      </c>
      <c r="F103" s="11">
        <f t="shared" si="26"/>
        <v>2317.2381300000002</v>
      </c>
      <c r="H103" s="11">
        <f t="shared" si="27"/>
        <v>1</v>
      </c>
      <c r="I103" s="11">
        <f t="shared" si="40"/>
        <v>4.0197504165908541E-4</v>
      </c>
      <c r="J103" s="11">
        <f t="shared" si="28"/>
        <v>0.93147189384077123</v>
      </c>
      <c r="L103" s="11">
        <f t="shared" si="41"/>
        <v>1</v>
      </c>
      <c r="M103" s="11">
        <f t="shared" si="42"/>
        <v>6.1019253405026888E-5</v>
      </c>
      <c r="N103" s="11">
        <f t="shared" si="43"/>
        <v>3.7202261129454177</v>
      </c>
      <c r="P103" s="23">
        <f t="shared" si="44"/>
        <v>0.200243414873855</v>
      </c>
      <c r="Q103" s="11">
        <f t="shared" si="45"/>
        <v>2.0098752082954271E-4</v>
      </c>
      <c r="R103" s="11">
        <f t="shared" si="29"/>
        <v>0.46573594692038561</v>
      </c>
      <c r="S103" s="11">
        <f t="shared" si="46"/>
        <v>0.799756585126145</v>
      </c>
      <c r="T103" s="11">
        <f t="shared" si="47"/>
        <v>3.0509626702513444E-5</v>
      </c>
      <c r="U103" s="11">
        <f t="shared" si="30"/>
        <v>1.8601130564727089</v>
      </c>
      <c r="V103" s="11">
        <f t="shared" si="31"/>
        <v>2.3258490033930945</v>
      </c>
      <c r="X103" s="16">
        <f t="shared" si="48"/>
        <v>0.48160032359652488</v>
      </c>
      <c r="Y103" s="12">
        <f t="shared" si="49"/>
        <v>4.2067098907849266E-4</v>
      </c>
      <c r="Z103" s="12">
        <f t="shared" si="32"/>
        <v>0.97479485607749683</v>
      </c>
      <c r="AA103" s="16">
        <f t="shared" si="50"/>
        <v>0.51839967640347517</v>
      </c>
      <c r="AB103" s="12">
        <f t="shared" si="51"/>
        <v>1.7210311590024523E-5</v>
      </c>
      <c r="AC103" s="12">
        <f t="shared" si="33"/>
        <v>1.0492794817424265</v>
      </c>
      <c r="AD103" s="12">
        <f t="shared" si="34"/>
        <v>2.0240743378199233</v>
      </c>
      <c r="AE103" s="14" t="b">
        <f t="shared" si="35"/>
        <v>0</v>
      </c>
      <c r="AF103" s="19">
        <f t="shared" si="36"/>
        <v>3</v>
      </c>
      <c r="AG103" s="20" t="b">
        <f t="shared" si="37"/>
        <v>1</v>
      </c>
      <c r="AH103" s="11" t="b">
        <f t="shared" si="38"/>
        <v>0</v>
      </c>
      <c r="AI103" s="11" t="b">
        <f t="shared" si="39"/>
        <v>0</v>
      </c>
    </row>
    <row r="104" spans="2:35" ht="15.75" x14ac:dyDescent="0.25">
      <c r="B104" s="15">
        <v>39568</v>
      </c>
      <c r="C104" s="11">
        <v>1385.59</v>
      </c>
      <c r="D104" s="11">
        <v>67868.460000000006</v>
      </c>
      <c r="E104" s="11">
        <v>1.6629</v>
      </c>
      <c r="F104" s="11">
        <f t="shared" si="26"/>
        <v>2304.0976110000001</v>
      </c>
      <c r="H104" s="11">
        <f t="shared" si="27"/>
        <v>1</v>
      </c>
      <c r="I104" s="11">
        <f t="shared" si="40"/>
        <v>4.0197504165908541E-4</v>
      </c>
      <c r="J104" s="11">
        <f t="shared" si="28"/>
        <v>0.9261897331683242</v>
      </c>
      <c r="L104" s="11">
        <f t="shared" si="41"/>
        <v>1</v>
      </c>
      <c r="M104" s="11">
        <f t="shared" si="42"/>
        <v>6.1019253405026888E-5</v>
      </c>
      <c r="N104" s="11">
        <f t="shared" si="43"/>
        <v>4.1412827589489316</v>
      </c>
      <c r="P104" s="23">
        <f t="shared" si="44"/>
        <v>0.18277153642354557</v>
      </c>
      <c r="Q104" s="11">
        <f t="shared" si="45"/>
        <v>2.0098752082954271E-4</v>
      </c>
      <c r="R104" s="11">
        <f t="shared" si="29"/>
        <v>0.4630948665841621</v>
      </c>
      <c r="S104" s="11">
        <f t="shared" si="46"/>
        <v>0.8172284635764544</v>
      </c>
      <c r="T104" s="11">
        <f t="shared" si="47"/>
        <v>3.0509626702513444E-5</v>
      </c>
      <c r="U104" s="11">
        <f t="shared" si="30"/>
        <v>2.0706413794744658</v>
      </c>
      <c r="V104" s="11">
        <f t="shared" si="31"/>
        <v>2.5337362460586279</v>
      </c>
      <c r="X104" s="16">
        <f t="shared" si="48"/>
        <v>0.45349976211474652</v>
      </c>
      <c r="Y104" s="12">
        <f t="shared" si="49"/>
        <v>4.2067098907849266E-4</v>
      </c>
      <c r="Z104" s="12">
        <f t="shared" si="32"/>
        <v>0.96926702095276207</v>
      </c>
      <c r="AA104" s="16">
        <f t="shared" si="50"/>
        <v>0.54650023788525348</v>
      </c>
      <c r="AB104" s="12">
        <f t="shared" si="51"/>
        <v>1.7210311590024523E-5</v>
      </c>
      <c r="AC104" s="12">
        <f t="shared" si="33"/>
        <v>1.1680373437351159</v>
      </c>
      <c r="AD104" s="12">
        <f t="shared" si="34"/>
        <v>2.137304364687878</v>
      </c>
      <c r="AE104" s="14" t="b">
        <f t="shared" si="35"/>
        <v>1</v>
      </c>
      <c r="AF104" s="19">
        <f t="shared" si="36"/>
        <v>4</v>
      </c>
      <c r="AG104" s="20" t="b">
        <f t="shared" si="37"/>
        <v>0</v>
      </c>
      <c r="AH104" s="11" t="b">
        <f t="shared" si="38"/>
        <v>1</v>
      </c>
      <c r="AI104" s="11" t="b">
        <f t="shared" si="39"/>
        <v>0</v>
      </c>
    </row>
    <row r="105" spans="2:35" ht="15.75" x14ac:dyDescent="0.25">
      <c r="B105" s="15">
        <v>39598</v>
      </c>
      <c r="C105" s="11">
        <v>1400.38</v>
      </c>
      <c r="D105" s="11">
        <v>72592.5</v>
      </c>
      <c r="E105" s="11">
        <v>1.627</v>
      </c>
      <c r="F105" s="11">
        <f t="shared" si="26"/>
        <v>2278.4182600000004</v>
      </c>
      <c r="H105" s="11">
        <f t="shared" si="27"/>
        <v>1</v>
      </c>
      <c r="I105" s="11">
        <f t="shared" si="40"/>
        <v>4.0197504165908541E-4</v>
      </c>
      <c r="J105" s="11">
        <f t="shared" si="28"/>
        <v>0.91586727498032106</v>
      </c>
      <c r="L105" s="11">
        <f t="shared" si="41"/>
        <v>1</v>
      </c>
      <c r="M105" s="11">
        <f t="shared" si="42"/>
        <v>6.1019253405026888E-5</v>
      </c>
      <c r="N105" s="11">
        <f t="shared" si="43"/>
        <v>4.4295401528044147</v>
      </c>
      <c r="P105" s="23">
        <f t="shared" si="44"/>
        <v>0.17133722496432388</v>
      </c>
      <c r="Q105" s="11">
        <f t="shared" si="45"/>
        <v>2.0098752082954271E-4</v>
      </c>
      <c r="R105" s="11">
        <f t="shared" si="29"/>
        <v>0.45793363749016053</v>
      </c>
      <c r="S105" s="11">
        <f t="shared" si="46"/>
        <v>0.8286627750356762</v>
      </c>
      <c r="T105" s="11">
        <f t="shared" si="47"/>
        <v>3.0509626702513444E-5</v>
      </c>
      <c r="U105" s="11">
        <f t="shared" si="30"/>
        <v>2.2147700764022074</v>
      </c>
      <c r="V105" s="11">
        <f t="shared" si="31"/>
        <v>2.6727037138923677</v>
      </c>
      <c r="X105" s="16">
        <f t="shared" si="48"/>
        <v>0.48038561033202037</v>
      </c>
      <c r="Y105" s="12">
        <f t="shared" si="49"/>
        <v>4.6380508240713545E-4</v>
      </c>
      <c r="Z105" s="12">
        <f t="shared" si="32"/>
        <v>1.0567419688372224</v>
      </c>
      <c r="AA105" s="16">
        <f t="shared" si="50"/>
        <v>0.51961438966797946</v>
      </c>
      <c r="AB105" s="12">
        <f t="shared" si="51"/>
        <v>1.5745932386618745E-5</v>
      </c>
      <c r="AC105" s="12">
        <f t="shared" si="33"/>
        <v>1.1430365967756213</v>
      </c>
      <c r="AD105" s="12">
        <f t="shared" si="34"/>
        <v>2.1997785656128439</v>
      </c>
      <c r="AE105" s="14" t="b">
        <f t="shared" si="35"/>
        <v>0</v>
      </c>
      <c r="AF105" s="19">
        <f t="shared" si="36"/>
        <v>5</v>
      </c>
      <c r="AG105" s="20" t="b">
        <f t="shared" si="37"/>
        <v>0</v>
      </c>
      <c r="AH105" s="11" t="b">
        <f t="shared" si="38"/>
        <v>0</v>
      </c>
      <c r="AI105" s="11" t="b">
        <f t="shared" si="39"/>
        <v>0</v>
      </c>
    </row>
    <row r="106" spans="2:35" ht="15.75" x14ac:dyDescent="0.25">
      <c r="B106" s="15">
        <v>39629</v>
      </c>
      <c r="C106" s="11">
        <v>1280</v>
      </c>
      <c r="D106" s="11">
        <v>65017.58</v>
      </c>
      <c r="E106" s="11">
        <v>1.6036999999999999</v>
      </c>
      <c r="F106" s="11">
        <f t="shared" si="26"/>
        <v>2052.7359999999999</v>
      </c>
      <c r="H106" s="11">
        <f t="shared" si="27"/>
        <v>1</v>
      </c>
      <c r="I106" s="11">
        <f t="shared" si="40"/>
        <v>4.0197504165908541E-4</v>
      </c>
      <c r="J106" s="11">
        <f t="shared" si="28"/>
        <v>0.82514863911510428</v>
      </c>
      <c r="L106" s="11">
        <f t="shared" si="41"/>
        <v>1</v>
      </c>
      <c r="M106" s="11">
        <f t="shared" si="42"/>
        <v>6.1019253405026888E-5</v>
      </c>
      <c r="N106" s="11">
        <f t="shared" si="43"/>
        <v>3.9673241898016083</v>
      </c>
      <c r="P106" s="23">
        <f t="shared" si="44"/>
        <v>0.17217596605584104</v>
      </c>
      <c r="Q106" s="11">
        <f t="shared" si="45"/>
        <v>2.0098752082954271E-4</v>
      </c>
      <c r="R106" s="11">
        <f t="shared" si="29"/>
        <v>0.41257431955755214</v>
      </c>
      <c r="S106" s="11">
        <f t="shared" si="46"/>
        <v>0.82782403394415904</v>
      </c>
      <c r="T106" s="11">
        <f t="shared" si="47"/>
        <v>3.0509626702513444E-5</v>
      </c>
      <c r="U106" s="11">
        <f t="shared" si="30"/>
        <v>1.9836620949008041</v>
      </c>
      <c r="V106" s="11">
        <f t="shared" si="31"/>
        <v>2.3962364144583561</v>
      </c>
      <c r="X106" s="16">
        <f t="shared" si="48"/>
        <v>0.481857507131501</v>
      </c>
      <c r="Y106" s="12">
        <f t="shared" si="49"/>
        <v>4.6380508240713545E-4</v>
      </c>
      <c r="Z106" s="12">
        <f t="shared" si="32"/>
        <v>0.95206938964009358</v>
      </c>
      <c r="AA106" s="16">
        <f t="shared" si="50"/>
        <v>0.518142492868499</v>
      </c>
      <c r="AB106" s="12">
        <f t="shared" si="51"/>
        <v>1.5745932386618745E-5</v>
      </c>
      <c r="AC106" s="12">
        <f t="shared" si="33"/>
        <v>1.0237624186215752</v>
      </c>
      <c r="AD106" s="12">
        <f t="shared" si="34"/>
        <v>1.9758318082616688</v>
      </c>
      <c r="AE106" s="14" t="b">
        <f t="shared" si="35"/>
        <v>0</v>
      </c>
      <c r="AF106" s="19">
        <f t="shared" si="36"/>
        <v>6</v>
      </c>
      <c r="AG106" s="20" t="b">
        <f t="shared" si="37"/>
        <v>1</v>
      </c>
      <c r="AH106" s="11" t="b">
        <f t="shared" si="38"/>
        <v>0</v>
      </c>
      <c r="AI106" s="11" t="b">
        <f t="shared" si="39"/>
        <v>1</v>
      </c>
    </row>
    <row r="107" spans="2:35" ht="15.75" x14ac:dyDescent="0.25">
      <c r="B107" s="15">
        <v>39660</v>
      </c>
      <c r="C107" s="11">
        <v>1267.3800000000001</v>
      </c>
      <c r="D107" s="11">
        <v>59505.17</v>
      </c>
      <c r="E107" s="11">
        <v>1.5653999999999999</v>
      </c>
      <c r="F107" s="11">
        <f t="shared" si="26"/>
        <v>1983.9566520000001</v>
      </c>
      <c r="H107" s="11">
        <f t="shared" si="27"/>
        <v>1</v>
      </c>
      <c r="I107" s="11">
        <f t="shared" si="40"/>
        <v>4.0197504165908541E-4</v>
      </c>
      <c r="J107" s="11">
        <f t="shared" si="28"/>
        <v>0.79750105783751968</v>
      </c>
      <c r="L107" s="11">
        <f t="shared" si="41"/>
        <v>1</v>
      </c>
      <c r="M107" s="11">
        <f t="shared" si="42"/>
        <v>6.1019253405026888E-5</v>
      </c>
      <c r="N107" s="11">
        <f t="shared" si="43"/>
        <v>3.6309610471392038</v>
      </c>
      <c r="P107" s="23">
        <f t="shared" si="44"/>
        <v>0.18008532960941107</v>
      </c>
      <c r="Q107" s="11">
        <f t="shared" si="45"/>
        <v>2.0098752082954271E-4</v>
      </c>
      <c r="R107" s="11">
        <f t="shared" si="29"/>
        <v>0.39875052891875984</v>
      </c>
      <c r="S107" s="11">
        <f t="shared" si="46"/>
        <v>0.81991467039058885</v>
      </c>
      <c r="T107" s="11">
        <f t="shared" si="47"/>
        <v>3.0509626702513444E-5</v>
      </c>
      <c r="U107" s="11">
        <f t="shared" si="30"/>
        <v>1.8154805235696019</v>
      </c>
      <c r="V107" s="11">
        <f t="shared" si="31"/>
        <v>2.2142310524883619</v>
      </c>
      <c r="X107" s="16">
        <f t="shared" si="48"/>
        <v>0.49547819140600774</v>
      </c>
      <c r="Y107" s="12">
        <f t="shared" si="49"/>
        <v>4.6380508240713545E-4</v>
      </c>
      <c r="Z107" s="12">
        <f t="shared" si="32"/>
        <v>0.92016917847304458</v>
      </c>
      <c r="AA107" s="16">
        <f t="shared" si="50"/>
        <v>0.50452180859399232</v>
      </c>
      <c r="AB107" s="12">
        <f t="shared" si="51"/>
        <v>1.5745932386618745E-5</v>
      </c>
      <c r="AC107" s="12">
        <f t="shared" si="33"/>
        <v>0.93696438347425415</v>
      </c>
      <c r="AD107" s="12">
        <f t="shared" si="34"/>
        <v>1.8571335619472986</v>
      </c>
      <c r="AE107" s="14" t="b">
        <f t="shared" si="35"/>
        <v>0</v>
      </c>
      <c r="AF107" s="19">
        <f t="shared" si="36"/>
        <v>7</v>
      </c>
      <c r="AG107" s="20" t="b">
        <f t="shared" si="37"/>
        <v>0</v>
      </c>
      <c r="AH107" s="11" t="b">
        <f t="shared" si="38"/>
        <v>0</v>
      </c>
      <c r="AI107" s="11" t="b">
        <f t="shared" si="39"/>
        <v>0</v>
      </c>
    </row>
    <row r="108" spans="2:35" ht="15.75" x14ac:dyDescent="0.25">
      <c r="B108" s="15">
        <v>39689</v>
      </c>
      <c r="C108" s="11">
        <v>1282.83</v>
      </c>
      <c r="D108" s="11">
        <v>55680.41</v>
      </c>
      <c r="E108" s="11">
        <v>1.6315</v>
      </c>
      <c r="F108" s="11">
        <f t="shared" si="26"/>
        <v>2092.9371449999999</v>
      </c>
      <c r="H108" s="11">
        <f t="shared" si="27"/>
        <v>1</v>
      </c>
      <c r="I108" s="11">
        <f t="shared" si="40"/>
        <v>4.0197504165908541E-4</v>
      </c>
      <c r="J108" s="11">
        <f t="shared" si="28"/>
        <v>0.84130849605122227</v>
      </c>
      <c r="L108" s="11">
        <f t="shared" si="41"/>
        <v>1</v>
      </c>
      <c r="M108" s="11">
        <f t="shared" si="42"/>
        <v>6.1019253405026888E-5</v>
      </c>
      <c r="N108" s="11">
        <f t="shared" si="43"/>
        <v>3.3975770474857936</v>
      </c>
      <c r="P108" s="23">
        <f t="shared" si="44"/>
        <v>0.19847398270376901</v>
      </c>
      <c r="Q108" s="11">
        <f t="shared" si="45"/>
        <v>2.0098752082954271E-4</v>
      </c>
      <c r="R108" s="11">
        <f t="shared" si="29"/>
        <v>0.42065424802561113</v>
      </c>
      <c r="S108" s="11">
        <f t="shared" si="46"/>
        <v>0.80152601729623096</v>
      </c>
      <c r="T108" s="11">
        <f t="shared" si="47"/>
        <v>3.0509626702513444E-5</v>
      </c>
      <c r="U108" s="11">
        <f t="shared" si="30"/>
        <v>1.6987885237428968</v>
      </c>
      <c r="V108" s="11">
        <f t="shared" si="31"/>
        <v>2.119442771768508</v>
      </c>
      <c r="X108" s="16">
        <f t="shared" si="48"/>
        <v>0.52543361576027414</v>
      </c>
      <c r="Y108" s="12">
        <f t="shared" si="49"/>
        <v>4.6380508240713545E-4</v>
      </c>
      <c r="Z108" s="12">
        <f t="shared" si="32"/>
        <v>0.97071488500967973</v>
      </c>
      <c r="AA108" s="16">
        <f t="shared" si="50"/>
        <v>0.47456638423972591</v>
      </c>
      <c r="AB108" s="12">
        <f t="shared" si="51"/>
        <v>1.5745932386618745E-5</v>
      </c>
      <c r="AC108" s="12">
        <f t="shared" si="33"/>
        <v>0.87673997111921032</v>
      </c>
      <c r="AD108" s="12">
        <f t="shared" si="34"/>
        <v>1.8474548561288899</v>
      </c>
      <c r="AE108" s="14" t="b">
        <f t="shared" si="35"/>
        <v>1</v>
      </c>
      <c r="AF108" s="19">
        <f t="shared" si="36"/>
        <v>8</v>
      </c>
      <c r="AG108" s="20" t="b">
        <f t="shared" si="37"/>
        <v>0</v>
      </c>
      <c r="AH108" s="11" t="b">
        <f t="shared" si="38"/>
        <v>1</v>
      </c>
      <c r="AI108" s="11" t="b">
        <f t="shared" si="39"/>
        <v>0</v>
      </c>
    </row>
    <row r="109" spans="2:35" ht="15.75" x14ac:dyDescent="0.25">
      <c r="B109" s="15">
        <v>39721</v>
      </c>
      <c r="C109" s="11">
        <v>1166.3599999999999</v>
      </c>
      <c r="D109" s="11">
        <v>49541.27</v>
      </c>
      <c r="E109" s="11">
        <v>1.9045999999999998</v>
      </c>
      <c r="F109" s="11">
        <f t="shared" si="26"/>
        <v>2221.4492559999994</v>
      </c>
      <c r="H109" s="11">
        <f t="shared" si="27"/>
        <v>1</v>
      </c>
      <c r="I109" s="11">
        <f t="shared" si="40"/>
        <v>4.0197504165908541E-4</v>
      </c>
      <c r="J109" s="11">
        <f t="shared" si="28"/>
        <v>0.8929671572241441</v>
      </c>
      <c r="L109" s="11">
        <f t="shared" si="41"/>
        <v>1</v>
      </c>
      <c r="M109" s="11">
        <f t="shared" si="42"/>
        <v>6.1019253405026888E-5</v>
      </c>
      <c r="N109" s="11">
        <f t="shared" si="43"/>
        <v>3.0229713081368561</v>
      </c>
      <c r="P109" s="23">
        <f t="shared" si="44"/>
        <v>0.22803401154615022</v>
      </c>
      <c r="Q109" s="11">
        <f t="shared" si="45"/>
        <v>2.0098752082954271E-4</v>
      </c>
      <c r="R109" s="11">
        <f t="shared" si="29"/>
        <v>0.44648357861207205</v>
      </c>
      <c r="S109" s="11">
        <f t="shared" si="46"/>
        <v>0.77196598845384978</v>
      </c>
      <c r="T109" s="11">
        <f t="shared" si="47"/>
        <v>3.0509626702513444E-5</v>
      </c>
      <c r="U109" s="11">
        <f t="shared" si="30"/>
        <v>1.5114856540684281</v>
      </c>
      <c r="V109" s="11">
        <f t="shared" si="31"/>
        <v>1.9579692326805</v>
      </c>
      <c r="X109" s="16">
        <f t="shared" si="48"/>
        <v>0.54398940058563627</v>
      </c>
      <c r="Y109" s="12">
        <f t="shared" si="49"/>
        <v>4.4135459599024173E-4</v>
      </c>
      <c r="Z109" s="12">
        <f t="shared" si="32"/>
        <v>0.98044683889470285</v>
      </c>
      <c r="AA109" s="16">
        <f t="shared" si="50"/>
        <v>0.45601059941436367</v>
      </c>
      <c r="AB109" s="12">
        <f t="shared" si="51"/>
        <v>1.6589810097742543E-5</v>
      </c>
      <c r="AC109" s="12">
        <f t="shared" si="33"/>
        <v>0.82188026130098968</v>
      </c>
      <c r="AD109" s="12">
        <f t="shared" si="34"/>
        <v>1.8023271001956926</v>
      </c>
      <c r="AE109" s="14" t="b">
        <f t="shared" si="35"/>
        <v>0</v>
      </c>
      <c r="AF109" s="19">
        <f t="shared" si="36"/>
        <v>9</v>
      </c>
      <c r="AG109" s="20" t="b">
        <f t="shared" si="37"/>
        <v>1</v>
      </c>
      <c r="AH109" s="11" t="b">
        <f t="shared" si="38"/>
        <v>0</v>
      </c>
      <c r="AI109" s="11" t="b">
        <f t="shared" si="39"/>
        <v>0</v>
      </c>
    </row>
    <row r="110" spans="2:35" ht="15.75" x14ac:dyDescent="0.25">
      <c r="B110" s="15">
        <v>39752</v>
      </c>
      <c r="C110" s="11">
        <v>968.75</v>
      </c>
      <c r="D110" s="11">
        <v>37256.839999999997</v>
      </c>
      <c r="E110" s="11">
        <v>2.1589999999999998</v>
      </c>
      <c r="F110" s="11">
        <f t="shared" si="26"/>
        <v>2091.53125</v>
      </c>
      <c r="H110" s="11">
        <f t="shared" si="27"/>
        <v>1</v>
      </c>
      <c r="I110" s="11">
        <f t="shared" si="40"/>
        <v>4.0197504165908541E-4</v>
      </c>
      <c r="J110" s="11">
        <f t="shared" si="28"/>
        <v>0.84074336135002903</v>
      </c>
      <c r="L110" s="11">
        <f t="shared" si="41"/>
        <v>1</v>
      </c>
      <c r="M110" s="11">
        <f t="shared" si="42"/>
        <v>6.1019253405026888E-5</v>
      </c>
      <c r="N110" s="11">
        <f t="shared" si="43"/>
        <v>2.2733845610305417</v>
      </c>
      <c r="P110" s="23">
        <f t="shared" si="44"/>
        <v>0.26997714361949821</v>
      </c>
      <c r="Q110" s="11">
        <f t="shared" si="45"/>
        <v>2.0098752082954271E-4</v>
      </c>
      <c r="R110" s="11">
        <f t="shared" si="29"/>
        <v>0.42037168067501451</v>
      </c>
      <c r="S110" s="11">
        <f t="shared" si="46"/>
        <v>0.73002285638050168</v>
      </c>
      <c r="T110" s="11">
        <f t="shared" si="47"/>
        <v>3.0509626702513444E-5</v>
      </c>
      <c r="U110" s="11">
        <f t="shared" si="30"/>
        <v>1.1366922805152708</v>
      </c>
      <c r="V110" s="11">
        <f t="shared" si="31"/>
        <v>1.5570639611902855</v>
      </c>
      <c r="X110" s="16">
        <f t="shared" si="48"/>
        <v>0.59895693103299752</v>
      </c>
      <c r="Y110" s="12">
        <f t="shared" si="49"/>
        <v>4.4135459599024173E-4</v>
      </c>
      <c r="Z110" s="12">
        <f t="shared" si="32"/>
        <v>0.92310692984471532</v>
      </c>
      <c r="AA110" s="16">
        <f t="shared" si="50"/>
        <v>0.40104306896700248</v>
      </c>
      <c r="AB110" s="12">
        <f t="shared" si="51"/>
        <v>1.6589810097742543E-5</v>
      </c>
      <c r="AC110" s="12">
        <f t="shared" si="33"/>
        <v>0.61808390044197825</v>
      </c>
      <c r="AD110" s="12">
        <f t="shared" si="34"/>
        <v>1.5411908302866935</v>
      </c>
      <c r="AE110" s="14" t="b">
        <f t="shared" si="35"/>
        <v>0</v>
      </c>
      <c r="AF110" s="19">
        <f t="shared" si="36"/>
        <v>10</v>
      </c>
      <c r="AG110" s="20" t="b">
        <f t="shared" si="37"/>
        <v>0</v>
      </c>
      <c r="AH110" s="11" t="b">
        <f t="shared" si="38"/>
        <v>0</v>
      </c>
      <c r="AI110" s="11" t="b">
        <f t="shared" si="39"/>
        <v>0</v>
      </c>
    </row>
    <row r="111" spans="2:35" ht="15.75" x14ac:dyDescent="0.25">
      <c r="B111" s="15">
        <v>39780</v>
      </c>
      <c r="C111" s="11">
        <v>896.24</v>
      </c>
      <c r="D111" s="11">
        <v>36595.870000000003</v>
      </c>
      <c r="E111" s="11">
        <v>2.3063000000000002</v>
      </c>
      <c r="F111" s="11">
        <f t="shared" si="26"/>
        <v>2066.9983120000002</v>
      </c>
      <c r="H111" s="11">
        <f t="shared" si="27"/>
        <v>1</v>
      </c>
      <c r="I111" s="11">
        <f t="shared" si="40"/>
        <v>4.0197504165908541E-4</v>
      </c>
      <c r="J111" s="11">
        <f t="shared" si="28"/>
        <v>0.83088173257545928</v>
      </c>
      <c r="L111" s="11">
        <f t="shared" si="41"/>
        <v>1</v>
      </c>
      <c r="M111" s="11">
        <f t="shared" si="42"/>
        <v>6.1019253405026888E-5</v>
      </c>
      <c r="N111" s="11">
        <f t="shared" si="43"/>
        <v>2.2330526651074214</v>
      </c>
      <c r="P111" s="23">
        <f t="shared" si="44"/>
        <v>0.27118130636341914</v>
      </c>
      <c r="Q111" s="11">
        <f t="shared" si="45"/>
        <v>2.0098752082954271E-4</v>
      </c>
      <c r="R111" s="11">
        <f t="shared" si="29"/>
        <v>0.41544086628772964</v>
      </c>
      <c r="S111" s="11">
        <f t="shared" si="46"/>
        <v>0.72881869363658092</v>
      </c>
      <c r="T111" s="11">
        <f t="shared" si="47"/>
        <v>3.0509626702513444E-5</v>
      </c>
      <c r="U111" s="11">
        <f t="shared" si="30"/>
        <v>1.1165263325537107</v>
      </c>
      <c r="V111" s="11">
        <f t="shared" si="31"/>
        <v>1.5319671988414403</v>
      </c>
      <c r="X111" s="16">
        <f t="shared" si="48"/>
        <v>0.6004215892579311</v>
      </c>
      <c r="Y111" s="12">
        <f t="shared" si="49"/>
        <v>4.4135459599024173E-4</v>
      </c>
      <c r="Z111" s="12">
        <f t="shared" si="32"/>
        <v>0.9122792049052717</v>
      </c>
      <c r="AA111" s="16">
        <f t="shared" si="50"/>
        <v>0.39957841074206896</v>
      </c>
      <c r="AB111" s="12">
        <f t="shared" si="51"/>
        <v>1.6589810097742543E-5</v>
      </c>
      <c r="AC111" s="12">
        <f t="shared" si="33"/>
        <v>0.60711853366167345</v>
      </c>
      <c r="AD111" s="12">
        <f t="shared" si="34"/>
        <v>1.519397738566945</v>
      </c>
      <c r="AE111" s="14" t="b">
        <f t="shared" si="35"/>
        <v>0</v>
      </c>
      <c r="AF111" s="19">
        <f t="shared" si="36"/>
        <v>11</v>
      </c>
      <c r="AG111" s="20" t="b">
        <f t="shared" si="37"/>
        <v>0</v>
      </c>
      <c r="AH111" s="11" t="b">
        <f t="shared" si="38"/>
        <v>0</v>
      </c>
      <c r="AI111" s="11" t="b">
        <f t="shared" si="39"/>
        <v>0</v>
      </c>
    </row>
    <row r="112" spans="2:35" ht="15.75" x14ac:dyDescent="0.25">
      <c r="B112" s="15">
        <v>39813</v>
      </c>
      <c r="C112" s="11">
        <v>903.25</v>
      </c>
      <c r="D112" s="11">
        <v>37550.31</v>
      </c>
      <c r="E112" s="11">
        <v>2.3144999999999998</v>
      </c>
      <c r="F112" s="11">
        <f t="shared" si="26"/>
        <v>2090.5721249999997</v>
      </c>
      <c r="H112" s="11">
        <f t="shared" si="27"/>
        <v>1</v>
      </c>
      <c r="I112" s="11">
        <f t="shared" si="40"/>
        <v>4.0197504165908541E-4</v>
      </c>
      <c r="J112" s="11">
        <f t="shared" si="28"/>
        <v>0.84035781703819756</v>
      </c>
      <c r="L112" s="11">
        <f t="shared" si="41"/>
        <v>1</v>
      </c>
      <c r="M112" s="11">
        <f t="shared" si="42"/>
        <v>6.1019253405026888E-5</v>
      </c>
      <c r="N112" s="11">
        <f t="shared" si="43"/>
        <v>2.2912918813273149</v>
      </c>
      <c r="P112" s="23">
        <f t="shared" si="44"/>
        <v>0.26834349240172095</v>
      </c>
      <c r="Q112" s="11">
        <f t="shared" si="45"/>
        <v>2.0098752082954271E-4</v>
      </c>
      <c r="R112" s="11">
        <f t="shared" si="29"/>
        <v>0.42017890851909878</v>
      </c>
      <c r="S112" s="11">
        <f t="shared" si="46"/>
        <v>0.73165650759827905</v>
      </c>
      <c r="T112" s="11">
        <f t="shared" si="47"/>
        <v>3.0509626702513444E-5</v>
      </c>
      <c r="U112" s="11">
        <f t="shared" si="30"/>
        <v>1.1456459406636574</v>
      </c>
      <c r="V112" s="11">
        <f t="shared" si="31"/>
        <v>1.5658248491827562</v>
      </c>
      <c r="X112" s="16">
        <f t="shared" si="48"/>
        <v>0.59696043533422738</v>
      </c>
      <c r="Y112" s="12">
        <f t="shared" si="49"/>
        <v>4.4135459599024173E-4</v>
      </c>
      <c r="Z112" s="12">
        <f t="shared" si="32"/>
        <v>0.92268361561783596</v>
      </c>
      <c r="AA112" s="16">
        <f t="shared" si="50"/>
        <v>0.40303956466577251</v>
      </c>
      <c r="AB112" s="12">
        <f t="shared" si="51"/>
        <v>1.6589810097742543E-5</v>
      </c>
      <c r="AC112" s="12">
        <f t="shared" si="33"/>
        <v>0.6229525120113627</v>
      </c>
      <c r="AD112" s="12">
        <f t="shared" si="34"/>
        <v>1.5456361276291988</v>
      </c>
      <c r="AE112" s="14" t="b">
        <f t="shared" si="35"/>
        <v>1</v>
      </c>
      <c r="AF112" s="19">
        <f t="shared" si="36"/>
        <v>12</v>
      </c>
      <c r="AG112" s="20" t="b">
        <f t="shared" si="37"/>
        <v>1</v>
      </c>
      <c r="AH112" s="11" t="b">
        <f t="shared" si="38"/>
        <v>1</v>
      </c>
      <c r="AI112" s="11" t="b">
        <f t="shared" si="39"/>
        <v>1</v>
      </c>
    </row>
    <row r="113" spans="2:35" ht="15.75" x14ac:dyDescent="0.25">
      <c r="B113" s="15">
        <v>39843</v>
      </c>
      <c r="C113" s="11">
        <v>825.88</v>
      </c>
      <c r="D113" s="11">
        <v>39300.79</v>
      </c>
      <c r="E113" s="11">
        <v>2.323</v>
      </c>
      <c r="F113" s="11">
        <f t="shared" si="26"/>
        <v>1918.5192399999999</v>
      </c>
      <c r="H113" s="11">
        <f t="shared" si="27"/>
        <v>1</v>
      </c>
      <c r="I113" s="11">
        <f t="shared" si="40"/>
        <v>4.0197504165908541E-4</v>
      </c>
      <c r="J113" s="11">
        <f t="shared" si="28"/>
        <v>0.77119685142275685</v>
      </c>
      <c r="L113" s="11">
        <f t="shared" si="41"/>
        <v>1</v>
      </c>
      <c r="M113" s="11">
        <f t="shared" si="42"/>
        <v>6.1019253405026888E-5</v>
      </c>
      <c r="N113" s="11">
        <f t="shared" si="43"/>
        <v>2.3981048640277467</v>
      </c>
      <c r="P113" s="23">
        <f t="shared" si="44"/>
        <v>0.24333336509526177</v>
      </c>
      <c r="Q113" s="11">
        <f t="shared" si="45"/>
        <v>2.0098752082954271E-4</v>
      </c>
      <c r="R113" s="11">
        <f t="shared" si="29"/>
        <v>0.38559842571137842</v>
      </c>
      <c r="S113" s="11">
        <f t="shared" si="46"/>
        <v>0.75666663490473818</v>
      </c>
      <c r="T113" s="11">
        <f t="shared" si="47"/>
        <v>3.0509626702513444E-5</v>
      </c>
      <c r="U113" s="11">
        <f t="shared" si="30"/>
        <v>1.1990524320138733</v>
      </c>
      <c r="V113" s="11">
        <f t="shared" si="31"/>
        <v>1.5846508577252518</v>
      </c>
      <c r="X113" s="16">
        <f t="shared" si="48"/>
        <v>0.46718545984020954</v>
      </c>
      <c r="Y113" s="12">
        <f t="shared" si="49"/>
        <v>3.6966821406106691E-4</v>
      </c>
      <c r="Z113" s="12">
        <f t="shared" si="32"/>
        <v>0.7092155810925953</v>
      </c>
      <c r="AA113" s="16">
        <f t="shared" si="50"/>
        <v>0.53281454015979057</v>
      </c>
      <c r="AB113" s="12">
        <f t="shared" si="51"/>
        <v>2.0580870405985981E-5</v>
      </c>
      <c r="AC113" s="12">
        <f t="shared" si="33"/>
        <v>0.80884446584286984</v>
      </c>
      <c r="AD113" s="12">
        <f t="shared" si="34"/>
        <v>1.518060046935465</v>
      </c>
      <c r="AE113" s="14" t="b">
        <f t="shared" si="35"/>
        <v>0</v>
      </c>
      <c r="AF113" s="19">
        <f t="shared" si="36"/>
        <v>1</v>
      </c>
      <c r="AG113" s="20" t="b">
        <f t="shared" si="37"/>
        <v>0</v>
      </c>
      <c r="AH113" s="11" t="b">
        <f t="shared" si="38"/>
        <v>0</v>
      </c>
      <c r="AI113" s="11" t="b">
        <f t="shared" si="39"/>
        <v>0</v>
      </c>
    </row>
    <row r="114" spans="2:35" ht="15.75" x14ac:dyDescent="0.25">
      <c r="B114" s="15">
        <v>39871</v>
      </c>
      <c r="C114" s="11">
        <v>735.09</v>
      </c>
      <c r="D114" s="11">
        <v>38183.31</v>
      </c>
      <c r="E114" s="11">
        <v>2.3866000000000001</v>
      </c>
      <c r="F114" s="11">
        <f t="shared" si="26"/>
        <v>1754.3657940000001</v>
      </c>
      <c r="H114" s="11">
        <f t="shared" si="27"/>
        <v>1</v>
      </c>
      <c r="I114" s="11">
        <f t="shared" si="40"/>
        <v>4.0197504165908541E-4</v>
      </c>
      <c r="J114" s="11">
        <f t="shared" si="28"/>
        <v>0.70521126312842453</v>
      </c>
      <c r="L114" s="11">
        <f t="shared" si="41"/>
        <v>1</v>
      </c>
      <c r="M114" s="11">
        <f t="shared" si="42"/>
        <v>6.1019253405026888E-5</v>
      </c>
      <c r="N114" s="11">
        <f t="shared" si="43"/>
        <v>2.3299170687326969</v>
      </c>
      <c r="P114" s="23">
        <f t="shared" si="44"/>
        <v>0.23234973484498214</v>
      </c>
      <c r="Q114" s="11">
        <f t="shared" si="45"/>
        <v>2.0098752082954271E-4</v>
      </c>
      <c r="R114" s="11">
        <f t="shared" si="29"/>
        <v>0.35260563156421226</v>
      </c>
      <c r="S114" s="11">
        <f t="shared" si="46"/>
        <v>0.76765026515501777</v>
      </c>
      <c r="T114" s="11">
        <f t="shared" si="47"/>
        <v>3.0509626702513444E-5</v>
      </c>
      <c r="U114" s="11">
        <f t="shared" si="30"/>
        <v>1.1649585343663484</v>
      </c>
      <c r="V114" s="11">
        <f t="shared" si="31"/>
        <v>1.5175641659305608</v>
      </c>
      <c r="X114" s="16">
        <f t="shared" si="48"/>
        <v>0.45213521581703664</v>
      </c>
      <c r="Y114" s="12">
        <f t="shared" si="49"/>
        <v>3.6966821406106691E-4</v>
      </c>
      <c r="Z114" s="12">
        <f t="shared" si="32"/>
        <v>0.64853326987780568</v>
      </c>
      <c r="AA114" s="16">
        <f t="shared" si="50"/>
        <v>0.54786478418296336</v>
      </c>
      <c r="AB114" s="12">
        <f t="shared" si="51"/>
        <v>2.0580870405985981E-5</v>
      </c>
      <c r="AC114" s="12">
        <f t="shared" si="33"/>
        <v>0.78584575478158847</v>
      </c>
      <c r="AD114" s="12">
        <f t="shared" si="34"/>
        <v>1.4343790246593942</v>
      </c>
      <c r="AE114" s="14" t="b">
        <f t="shared" si="35"/>
        <v>0</v>
      </c>
      <c r="AF114" s="19">
        <f t="shared" si="36"/>
        <v>2</v>
      </c>
      <c r="AG114" s="20" t="b">
        <f t="shared" si="37"/>
        <v>0</v>
      </c>
      <c r="AH114" s="11" t="b">
        <f t="shared" si="38"/>
        <v>0</v>
      </c>
      <c r="AI114" s="11" t="b">
        <f t="shared" si="39"/>
        <v>0</v>
      </c>
    </row>
    <row r="115" spans="2:35" ht="15.75" x14ac:dyDescent="0.25">
      <c r="B115" s="15">
        <v>39903</v>
      </c>
      <c r="C115" s="11">
        <v>797.87</v>
      </c>
      <c r="D115" s="11">
        <v>40925.870000000003</v>
      </c>
      <c r="E115" s="11">
        <v>2.3228</v>
      </c>
      <c r="F115" s="11">
        <f t="shared" si="26"/>
        <v>1853.292436</v>
      </c>
      <c r="H115" s="11">
        <f t="shared" si="27"/>
        <v>1</v>
      </c>
      <c r="I115" s="11">
        <f t="shared" si="40"/>
        <v>4.0197504165908541E-4</v>
      </c>
      <c r="J115" s="11">
        <f t="shared" si="28"/>
        <v>0.74497730416756791</v>
      </c>
      <c r="L115" s="11">
        <f t="shared" si="41"/>
        <v>1</v>
      </c>
      <c r="M115" s="11">
        <f t="shared" si="42"/>
        <v>6.1019253405026888E-5</v>
      </c>
      <c r="N115" s="11">
        <f t="shared" si="43"/>
        <v>2.4972660323511877</v>
      </c>
      <c r="P115" s="23">
        <f t="shared" si="44"/>
        <v>0.22977217526413701</v>
      </c>
      <c r="Q115" s="11">
        <f t="shared" si="45"/>
        <v>2.0098752082954271E-4</v>
      </c>
      <c r="R115" s="11">
        <f t="shared" si="29"/>
        <v>0.37248865208378396</v>
      </c>
      <c r="S115" s="11">
        <f t="shared" si="46"/>
        <v>0.77022782473586293</v>
      </c>
      <c r="T115" s="11">
        <f t="shared" si="47"/>
        <v>3.0509626702513444E-5</v>
      </c>
      <c r="U115" s="11">
        <f t="shared" si="30"/>
        <v>1.2486330161755939</v>
      </c>
      <c r="V115" s="11">
        <f t="shared" si="31"/>
        <v>1.6211216682593779</v>
      </c>
      <c r="X115" s="16">
        <f t="shared" si="48"/>
        <v>0.44854412464887622</v>
      </c>
      <c r="Y115" s="12">
        <f t="shared" si="49"/>
        <v>3.6966821406106691E-4</v>
      </c>
      <c r="Z115" s="12">
        <f t="shared" si="32"/>
        <v>0.68510330494900418</v>
      </c>
      <c r="AA115" s="16">
        <f t="shared" si="50"/>
        <v>0.55145587535112384</v>
      </c>
      <c r="AB115" s="12">
        <f t="shared" si="51"/>
        <v>2.0580870405985981E-5</v>
      </c>
      <c r="AC115" s="12">
        <f t="shared" si="33"/>
        <v>0.84229002672222952</v>
      </c>
      <c r="AD115" s="12">
        <f t="shared" si="34"/>
        <v>1.5273933316712336</v>
      </c>
      <c r="AE115" s="14" t="b">
        <f t="shared" si="35"/>
        <v>0</v>
      </c>
      <c r="AF115" s="19">
        <f t="shared" si="36"/>
        <v>3</v>
      </c>
      <c r="AG115" s="20" t="b">
        <f t="shared" si="37"/>
        <v>1</v>
      </c>
      <c r="AH115" s="11" t="b">
        <f t="shared" si="38"/>
        <v>0</v>
      </c>
      <c r="AI115" s="11" t="b">
        <f t="shared" si="39"/>
        <v>0</v>
      </c>
    </row>
    <row r="116" spans="2:35" ht="15.75" x14ac:dyDescent="0.25">
      <c r="B116" s="15">
        <v>39933</v>
      </c>
      <c r="C116" s="11">
        <v>872.81</v>
      </c>
      <c r="D116" s="11">
        <v>47289.53</v>
      </c>
      <c r="E116" s="11">
        <v>2.1903999999999999</v>
      </c>
      <c r="F116" s="11">
        <f t="shared" si="26"/>
        <v>1911.8030239999998</v>
      </c>
      <c r="H116" s="11">
        <f t="shared" si="27"/>
        <v>1</v>
      </c>
      <c r="I116" s="11">
        <f t="shared" si="40"/>
        <v>4.0197504165908541E-4</v>
      </c>
      <c r="J116" s="11">
        <f t="shared" si="28"/>
        <v>0.76849710021636541</v>
      </c>
      <c r="L116" s="11">
        <f t="shared" si="41"/>
        <v>1</v>
      </c>
      <c r="M116" s="11">
        <f t="shared" si="42"/>
        <v>6.1019253405026888E-5</v>
      </c>
      <c r="N116" s="11">
        <f t="shared" si="43"/>
        <v>2.8855718144746212</v>
      </c>
      <c r="P116" s="23">
        <f t="shared" si="44"/>
        <v>0.21031270021390794</v>
      </c>
      <c r="Q116" s="11">
        <f t="shared" si="45"/>
        <v>2.0098752082954271E-4</v>
      </c>
      <c r="R116" s="11">
        <f t="shared" si="29"/>
        <v>0.38424855010818271</v>
      </c>
      <c r="S116" s="11">
        <f t="shared" si="46"/>
        <v>0.78968729978609209</v>
      </c>
      <c r="T116" s="11">
        <f t="shared" si="47"/>
        <v>3.0509626702513444E-5</v>
      </c>
      <c r="U116" s="11">
        <f t="shared" si="30"/>
        <v>1.4427859072373106</v>
      </c>
      <c r="V116" s="11">
        <f t="shared" si="31"/>
        <v>1.8270344573454933</v>
      </c>
      <c r="X116" s="16">
        <f t="shared" si="48"/>
        <v>0.42067616989739892</v>
      </c>
      <c r="Y116" s="12">
        <f t="shared" si="49"/>
        <v>3.6966821406106691E-4</v>
      </c>
      <c r="Z116" s="12">
        <f t="shared" si="32"/>
        <v>0.70673280951862694</v>
      </c>
      <c r="AA116" s="16">
        <f t="shared" si="50"/>
        <v>0.57932383010260113</v>
      </c>
      <c r="AB116" s="12">
        <f t="shared" si="51"/>
        <v>2.0580870405985981E-5</v>
      </c>
      <c r="AC116" s="12">
        <f t="shared" si="33"/>
        <v>0.97325968848998623</v>
      </c>
      <c r="AD116" s="12">
        <f t="shared" si="34"/>
        <v>1.6799924980086132</v>
      </c>
      <c r="AE116" s="14" t="b">
        <f t="shared" si="35"/>
        <v>1</v>
      </c>
      <c r="AF116" s="19">
        <f t="shared" si="36"/>
        <v>4</v>
      </c>
      <c r="AG116" s="20" t="b">
        <f t="shared" si="37"/>
        <v>0</v>
      </c>
      <c r="AH116" s="11" t="b">
        <f t="shared" si="38"/>
        <v>1</v>
      </c>
      <c r="AI116" s="11" t="b">
        <f t="shared" si="39"/>
        <v>0</v>
      </c>
    </row>
    <row r="117" spans="2:35" ht="15.75" x14ac:dyDescent="0.25">
      <c r="B117" s="15">
        <v>39962</v>
      </c>
      <c r="C117" s="11">
        <v>919.14</v>
      </c>
      <c r="D117" s="11">
        <v>53197.73</v>
      </c>
      <c r="E117" s="11">
        <v>1.9702</v>
      </c>
      <c r="F117" s="11">
        <f t="shared" si="26"/>
        <v>1810.8896279999999</v>
      </c>
      <c r="H117" s="11">
        <f t="shared" si="27"/>
        <v>1</v>
      </c>
      <c r="I117" s="11">
        <f t="shared" si="40"/>
        <v>4.0197504165908541E-4</v>
      </c>
      <c r="J117" s="11">
        <f t="shared" si="28"/>
        <v>0.72793243365530569</v>
      </c>
      <c r="L117" s="11">
        <f t="shared" si="41"/>
        <v>1</v>
      </c>
      <c r="M117" s="11">
        <f t="shared" si="42"/>
        <v>6.1019253405026888E-5</v>
      </c>
      <c r="N117" s="11">
        <f t="shared" si="43"/>
        <v>3.2460857674422012</v>
      </c>
      <c r="P117" s="23">
        <f t="shared" si="44"/>
        <v>0.18317289876887635</v>
      </c>
      <c r="Q117" s="11">
        <f t="shared" si="45"/>
        <v>2.0098752082954271E-4</v>
      </c>
      <c r="R117" s="11">
        <f t="shared" si="29"/>
        <v>0.36396621682765284</v>
      </c>
      <c r="S117" s="11">
        <f t="shared" si="46"/>
        <v>0.81682710123112368</v>
      </c>
      <c r="T117" s="11">
        <f t="shared" si="47"/>
        <v>3.0509626702513444E-5</v>
      </c>
      <c r="U117" s="11">
        <f t="shared" si="30"/>
        <v>1.6230428837211006</v>
      </c>
      <c r="V117" s="11">
        <f t="shared" si="31"/>
        <v>1.9870091005487533</v>
      </c>
      <c r="X117" s="16">
        <f t="shared" si="48"/>
        <v>0.45711677329126349</v>
      </c>
      <c r="Y117" s="12">
        <f t="shared" si="49"/>
        <v>4.393738468133664E-4</v>
      </c>
      <c r="Z117" s="12">
        <f t="shared" si="32"/>
        <v>0.79565754200878602</v>
      </c>
      <c r="AA117" s="16">
        <f t="shared" si="50"/>
        <v>0.54288322670873645</v>
      </c>
      <c r="AB117" s="12">
        <f t="shared" si="51"/>
        <v>1.7762837757201363E-5</v>
      </c>
      <c r="AC117" s="12">
        <f t="shared" si="33"/>
        <v>0.94494264704140374</v>
      </c>
      <c r="AD117" s="12">
        <f t="shared" si="34"/>
        <v>1.7406001890501899</v>
      </c>
      <c r="AE117" s="14" t="b">
        <f t="shared" si="35"/>
        <v>0</v>
      </c>
      <c r="AF117" s="19">
        <f t="shared" si="36"/>
        <v>5</v>
      </c>
      <c r="AG117" s="20" t="b">
        <f t="shared" si="37"/>
        <v>0</v>
      </c>
      <c r="AH117" s="11" t="b">
        <f t="shared" si="38"/>
        <v>0</v>
      </c>
      <c r="AI117" s="11" t="b">
        <f t="shared" si="39"/>
        <v>0</v>
      </c>
    </row>
    <row r="118" spans="2:35" ht="15.75" x14ac:dyDescent="0.25">
      <c r="B118" s="15">
        <v>39994</v>
      </c>
      <c r="C118" s="11">
        <v>919.32</v>
      </c>
      <c r="D118" s="11">
        <v>51465.46</v>
      </c>
      <c r="E118" s="11">
        <v>1.9518</v>
      </c>
      <c r="F118" s="11">
        <f t="shared" si="26"/>
        <v>1794.3287760000001</v>
      </c>
      <c r="H118" s="11">
        <f t="shared" si="27"/>
        <v>1</v>
      </c>
      <c r="I118" s="11">
        <f t="shared" si="40"/>
        <v>4.0197504165908541E-4</v>
      </c>
      <c r="J118" s="11">
        <f t="shared" si="28"/>
        <v>0.72127538448269579</v>
      </c>
      <c r="L118" s="11">
        <f t="shared" si="41"/>
        <v>1</v>
      </c>
      <c r="M118" s="11">
        <f t="shared" si="42"/>
        <v>6.1019253405026888E-5</v>
      </c>
      <c r="N118" s="11">
        <f t="shared" si="43"/>
        <v>3.140383945346275</v>
      </c>
      <c r="P118" s="23">
        <f t="shared" si="44"/>
        <v>0.1867786158430087</v>
      </c>
      <c r="Q118" s="11">
        <f t="shared" si="45"/>
        <v>2.0098752082954271E-4</v>
      </c>
      <c r="R118" s="11">
        <f t="shared" si="29"/>
        <v>0.3606376922413479</v>
      </c>
      <c r="S118" s="11">
        <f t="shared" si="46"/>
        <v>0.8132213841569913</v>
      </c>
      <c r="T118" s="11">
        <f t="shared" si="47"/>
        <v>3.0509626702513444E-5</v>
      </c>
      <c r="U118" s="11">
        <f t="shared" si="30"/>
        <v>1.5701919726731375</v>
      </c>
      <c r="V118" s="11">
        <f t="shared" si="31"/>
        <v>1.9308296649144854</v>
      </c>
      <c r="X118" s="16">
        <f t="shared" si="48"/>
        <v>0.46305800063259178</v>
      </c>
      <c r="Y118" s="12">
        <f t="shared" si="49"/>
        <v>4.393738468133664E-4</v>
      </c>
      <c r="Z118" s="12">
        <f t="shared" si="32"/>
        <v>0.78838113675903931</v>
      </c>
      <c r="AA118" s="16">
        <f t="shared" si="50"/>
        <v>0.53694199936740827</v>
      </c>
      <c r="AB118" s="12">
        <f t="shared" si="51"/>
        <v>1.7762837757201363E-5</v>
      </c>
      <c r="AC118" s="12">
        <f t="shared" si="33"/>
        <v>0.91417261607973643</v>
      </c>
      <c r="AD118" s="12">
        <f t="shared" si="34"/>
        <v>1.7025537528387757</v>
      </c>
      <c r="AE118" s="14" t="b">
        <f t="shared" si="35"/>
        <v>0</v>
      </c>
      <c r="AF118" s="19">
        <f t="shared" si="36"/>
        <v>6</v>
      </c>
      <c r="AG118" s="20" t="b">
        <f t="shared" si="37"/>
        <v>1</v>
      </c>
      <c r="AH118" s="11" t="b">
        <f t="shared" si="38"/>
        <v>0</v>
      </c>
      <c r="AI118" s="11" t="b">
        <f t="shared" si="39"/>
        <v>1</v>
      </c>
    </row>
    <row r="119" spans="2:35" ht="15.75" x14ac:dyDescent="0.25">
      <c r="B119" s="15">
        <v>40025</v>
      </c>
      <c r="C119" s="11">
        <v>987.48</v>
      </c>
      <c r="D119" s="11">
        <v>54765.72</v>
      </c>
      <c r="E119" s="11">
        <v>1.8651</v>
      </c>
      <c r="F119" s="11">
        <f t="shared" si="26"/>
        <v>1841.7489479999999</v>
      </c>
      <c r="H119" s="11">
        <f t="shared" si="27"/>
        <v>1</v>
      </c>
      <c r="I119" s="11">
        <f t="shared" si="40"/>
        <v>4.0197504165908541E-4</v>
      </c>
      <c r="J119" s="11">
        <f t="shared" si="28"/>
        <v>0.74033711009787673</v>
      </c>
      <c r="L119" s="11">
        <f t="shared" si="41"/>
        <v>1</v>
      </c>
      <c r="M119" s="11">
        <f t="shared" si="42"/>
        <v>6.1019253405026888E-5</v>
      </c>
      <c r="N119" s="11">
        <f t="shared" si="43"/>
        <v>3.3417633465887491</v>
      </c>
      <c r="P119" s="23">
        <f t="shared" si="44"/>
        <v>0.18136180575497063</v>
      </c>
      <c r="Q119" s="11">
        <f t="shared" si="45"/>
        <v>2.0098752082954271E-4</v>
      </c>
      <c r="R119" s="11">
        <f t="shared" si="29"/>
        <v>0.37016855504893836</v>
      </c>
      <c r="S119" s="11">
        <f t="shared" si="46"/>
        <v>0.81863819424502937</v>
      </c>
      <c r="T119" s="11">
        <f t="shared" si="47"/>
        <v>3.0509626702513444E-5</v>
      </c>
      <c r="U119" s="11">
        <f t="shared" si="30"/>
        <v>1.6708816732943745</v>
      </c>
      <c r="V119" s="11">
        <f t="shared" si="31"/>
        <v>2.041050228343313</v>
      </c>
      <c r="X119" s="16">
        <f t="shared" si="48"/>
        <v>0.45410289659003084</v>
      </c>
      <c r="Y119" s="12">
        <f t="shared" si="49"/>
        <v>4.393738468133664E-4</v>
      </c>
      <c r="Z119" s="12">
        <f t="shared" si="32"/>
        <v>0.80921632014723066</v>
      </c>
      <c r="AA119" s="16">
        <f t="shared" si="50"/>
        <v>0.54589710340996911</v>
      </c>
      <c r="AB119" s="12">
        <f t="shared" si="51"/>
        <v>1.7762837757201363E-5</v>
      </c>
      <c r="AC119" s="12">
        <f t="shared" si="33"/>
        <v>0.97279459901631782</v>
      </c>
      <c r="AD119" s="12">
        <f t="shared" si="34"/>
        <v>1.7820109191635485</v>
      </c>
      <c r="AE119" s="14" t="b">
        <f t="shared" si="35"/>
        <v>0</v>
      </c>
      <c r="AF119" s="19">
        <f t="shared" si="36"/>
        <v>7</v>
      </c>
      <c r="AG119" s="20" t="b">
        <f t="shared" si="37"/>
        <v>0</v>
      </c>
      <c r="AH119" s="11" t="b">
        <f t="shared" si="38"/>
        <v>0</v>
      </c>
      <c r="AI119" s="11" t="b">
        <f t="shared" si="39"/>
        <v>0</v>
      </c>
    </row>
    <row r="120" spans="2:35" ht="15.75" x14ac:dyDescent="0.25">
      <c r="B120" s="15">
        <v>40056</v>
      </c>
      <c r="C120" s="11">
        <v>1020.62</v>
      </c>
      <c r="D120" s="11">
        <v>56488.98</v>
      </c>
      <c r="E120" s="11">
        <v>1.8803999999999998</v>
      </c>
      <c r="F120" s="11">
        <f t="shared" si="26"/>
        <v>1919.1738479999999</v>
      </c>
      <c r="H120" s="11">
        <f t="shared" si="27"/>
        <v>1</v>
      </c>
      <c r="I120" s="11">
        <f t="shared" si="40"/>
        <v>4.0197504165908541E-4</v>
      </c>
      <c r="J120" s="11">
        <f t="shared" si="28"/>
        <v>0.77145998750082723</v>
      </c>
      <c r="L120" s="11">
        <f t="shared" si="41"/>
        <v>1</v>
      </c>
      <c r="M120" s="11">
        <f t="shared" si="42"/>
        <v>6.1019253405026888E-5</v>
      </c>
      <c r="N120" s="11">
        <f t="shared" si="43"/>
        <v>3.4469153852114958</v>
      </c>
      <c r="P120" s="23">
        <f t="shared" si="44"/>
        <v>0.18288082954665916</v>
      </c>
      <c r="Q120" s="11">
        <f t="shared" si="45"/>
        <v>2.0098752082954271E-4</v>
      </c>
      <c r="R120" s="11">
        <f t="shared" si="29"/>
        <v>0.38572999375041361</v>
      </c>
      <c r="S120" s="11">
        <f t="shared" si="46"/>
        <v>0.81711917045334082</v>
      </c>
      <c r="T120" s="11">
        <f t="shared" si="47"/>
        <v>3.0509626702513444E-5</v>
      </c>
      <c r="U120" s="11">
        <f t="shared" si="30"/>
        <v>1.7234576926057479</v>
      </c>
      <c r="V120" s="11">
        <f t="shared" si="31"/>
        <v>2.1091876863561616</v>
      </c>
      <c r="X120" s="16">
        <f t="shared" si="48"/>
        <v>0.4566320874623756</v>
      </c>
      <c r="Y120" s="12">
        <f t="shared" si="49"/>
        <v>4.393738468133664E-4</v>
      </c>
      <c r="Z120" s="12">
        <f t="shared" si="32"/>
        <v>0.84323479629937093</v>
      </c>
      <c r="AA120" s="16">
        <f t="shared" si="50"/>
        <v>0.5433679125376244</v>
      </c>
      <c r="AB120" s="12">
        <f t="shared" si="51"/>
        <v>1.7762837757201363E-5</v>
      </c>
      <c r="AC120" s="12">
        <f t="shared" si="33"/>
        <v>1.0034045868097927</v>
      </c>
      <c r="AD120" s="12">
        <f t="shared" si="34"/>
        <v>1.8466393831091636</v>
      </c>
      <c r="AE120" s="14" t="b">
        <f t="shared" si="35"/>
        <v>1</v>
      </c>
      <c r="AF120" s="19">
        <f t="shared" si="36"/>
        <v>8</v>
      </c>
      <c r="AG120" s="20" t="b">
        <f t="shared" si="37"/>
        <v>0</v>
      </c>
      <c r="AH120" s="11" t="b">
        <f t="shared" si="38"/>
        <v>1</v>
      </c>
      <c r="AI120" s="11" t="b">
        <f t="shared" si="39"/>
        <v>0</v>
      </c>
    </row>
    <row r="121" spans="2:35" ht="15.75" x14ac:dyDescent="0.25">
      <c r="B121" s="15">
        <v>40086</v>
      </c>
      <c r="C121" s="11">
        <v>1057.08</v>
      </c>
      <c r="D121" s="11">
        <v>61517.89</v>
      </c>
      <c r="E121" s="11">
        <v>1.7669999999999999</v>
      </c>
      <c r="F121" s="11">
        <f t="shared" si="26"/>
        <v>1867.8603599999997</v>
      </c>
      <c r="H121" s="11">
        <f t="shared" si="27"/>
        <v>1</v>
      </c>
      <c r="I121" s="11">
        <f t="shared" si="40"/>
        <v>4.0197504165908541E-4</v>
      </c>
      <c r="J121" s="11">
        <f t="shared" si="28"/>
        <v>0.7508332460243542</v>
      </c>
      <c r="L121" s="11">
        <f t="shared" si="41"/>
        <v>1</v>
      </c>
      <c r="M121" s="11">
        <f t="shared" si="42"/>
        <v>6.1019253405026888E-5</v>
      </c>
      <c r="N121" s="11">
        <f t="shared" si="43"/>
        <v>3.7537757188525696</v>
      </c>
      <c r="P121" s="23">
        <f t="shared" si="44"/>
        <v>0.16668111524856158</v>
      </c>
      <c r="Q121" s="11">
        <f t="shared" si="45"/>
        <v>2.0098752082954271E-4</v>
      </c>
      <c r="R121" s="11">
        <f t="shared" si="29"/>
        <v>0.3754166230121771</v>
      </c>
      <c r="S121" s="11">
        <f t="shared" si="46"/>
        <v>0.83331888475143845</v>
      </c>
      <c r="T121" s="11">
        <f t="shared" si="47"/>
        <v>3.0509626702513444E-5</v>
      </c>
      <c r="U121" s="11">
        <f t="shared" si="30"/>
        <v>1.8768878594262848</v>
      </c>
      <c r="V121" s="11">
        <f t="shared" si="31"/>
        <v>2.2523044824384617</v>
      </c>
      <c r="X121" s="16">
        <f t="shared" si="48"/>
        <v>0.47193361521157356</v>
      </c>
      <c r="Y121" s="12">
        <f t="shared" si="49"/>
        <v>4.8110268515631728E-4</v>
      </c>
      <c r="Z121" s="12">
        <f t="shared" si="32"/>
        <v>0.89863263469304533</v>
      </c>
      <c r="AA121" s="16">
        <f t="shared" si="50"/>
        <v>0.52806638478842638</v>
      </c>
      <c r="AB121" s="12">
        <f t="shared" si="51"/>
        <v>1.6345129466925794E-5</v>
      </c>
      <c r="AC121" s="12">
        <f t="shared" si="33"/>
        <v>1.0055178765820996</v>
      </c>
      <c r="AD121" s="12">
        <f t="shared" si="34"/>
        <v>1.9041505112751449</v>
      </c>
      <c r="AE121" s="14" t="b">
        <f t="shared" si="35"/>
        <v>0</v>
      </c>
      <c r="AF121" s="19">
        <f t="shared" si="36"/>
        <v>9</v>
      </c>
      <c r="AG121" s="20" t="b">
        <f t="shared" si="37"/>
        <v>1</v>
      </c>
      <c r="AH121" s="11" t="b">
        <f t="shared" si="38"/>
        <v>0</v>
      </c>
      <c r="AI121" s="11" t="b">
        <f t="shared" si="39"/>
        <v>0</v>
      </c>
    </row>
    <row r="122" spans="2:35" ht="15.75" x14ac:dyDescent="0.25">
      <c r="B122" s="15">
        <v>40116</v>
      </c>
      <c r="C122" s="11">
        <v>1036.19</v>
      </c>
      <c r="D122" s="11">
        <v>61545.5</v>
      </c>
      <c r="E122" s="11">
        <v>1.7612000000000001</v>
      </c>
      <c r="F122" s="11">
        <f t="shared" si="26"/>
        <v>1824.9378280000003</v>
      </c>
      <c r="H122" s="11">
        <f t="shared" si="27"/>
        <v>1</v>
      </c>
      <c r="I122" s="11">
        <f t="shared" si="40"/>
        <v>4.0197504165908541E-4</v>
      </c>
      <c r="J122" s="11">
        <f t="shared" si="28"/>
        <v>0.73357945943554093</v>
      </c>
      <c r="L122" s="11">
        <f t="shared" si="41"/>
        <v>1</v>
      </c>
      <c r="M122" s="11">
        <f t="shared" si="42"/>
        <v>6.1019253405026888E-5</v>
      </c>
      <c r="N122" s="11">
        <f t="shared" si="43"/>
        <v>3.7554604604390822</v>
      </c>
      <c r="P122" s="23">
        <f t="shared" si="44"/>
        <v>0.16341566850134617</v>
      </c>
      <c r="Q122" s="11">
        <f t="shared" si="45"/>
        <v>2.0098752082954271E-4</v>
      </c>
      <c r="R122" s="11">
        <f t="shared" si="29"/>
        <v>0.36678972971777046</v>
      </c>
      <c r="S122" s="11">
        <f t="shared" si="46"/>
        <v>0.83658433149865397</v>
      </c>
      <c r="T122" s="11">
        <f t="shared" si="47"/>
        <v>3.0509626702513444E-5</v>
      </c>
      <c r="U122" s="11">
        <f t="shared" si="30"/>
        <v>1.8777302302195411</v>
      </c>
      <c r="V122" s="11">
        <f t="shared" si="31"/>
        <v>2.2445199599373113</v>
      </c>
      <c r="X122" s="16">
        <f t="shared" si="48"/>
        <v>0.46603238836315003</v>
      </c>
      <c r="Y122" s="12">
        <f t="shared" si="49"/>
        <v>4.8110268515631728E-4</v>
      </c>
      <c r="Z122" s="12">
        <f t="shared" si="32"/>
        <v>0.87798248929413769</v>
      </c>
      <c r="AA122" s="16">
        <f t="shared" si="50"/>
        <v>0.53396761163685003</v>
      </c>
      <c r="AB122" s="12">
        <f t="shared" si="51"/>
        <v>1.6345129466925794E-5</v>
      </c>
      <c r="AC122" s="12">
        <f t="shared" si="33"/>
        <v>1.0059691656066814</v>
      </c>
      <c r="AD122" s="12">
        <f t="shared" si="34"/>
        <v>1.8839516549008191</v>
      </c>
      <c r="AE122" s="14" t="b">
        <f t="shared" si="35"/>
        <v>0</v>
      </c>
      <c r="AF122" s="19">
        <f t="shared" si="36"/>
        <v>10</v>
      </c>
      <c r="AG122" s="20" t="b">
        <f t="shared" si="37"/>
        <v>0</v>
      </c>
      <c r="AH122" s="11" t="b">
        <f t="shared" si="38"/>
        <v>0</v>
      </c>
      <c r="AI122" s="11" t="b">
        <f t="shared" si="39"/>
        <v>0</v>
      </c>
    </row>
    <row r="123" spans="2:35" ht="15.75" x14ac:dyDescent="0.25">
      <c r="B123" s="15">
        <v>40147</v>
      </c>
      <c r="C123" s="11">
        <v>1095.6300000000001</v>
      </c>
      <c r="D123" s="11">
        <v>67044.44</v>
      </c>
      <c r="E123" s="11">
        <v>1.7557</v>
      </c>
      <c r="F123" s="11">
        <f t="shared" si="26"/>
        <v>1923.5975910000002</v>
      </c>
      <c r="H123" s="11">
        <f t="shared" si="27"/>
        <v>1</v>
      </c>
      <c r="I123" s="11">
        <f t="shared" si="40"/>
        <v>4.0197504165908541E-4</v>
      </c>
      <c r="J123" s="11">
        <f t="shared" si="28"/>
        <v>0.77323822177754142</v>
      </c>
      <c r="L123" s="11">
        <f t="shared" si="41"/>
        <v>1</v>
      </c>
      <c r="M123" s="11">
        <f t="shared" si="42"/>
        <v>6.1019253405026888E-5</v>
      </c>
      <c r="N123" s="11">
        <f t="shared" si="43"/>
        <v>4.0910016737581207</v>
      </c>
      <c r="P123" s="23">
        <f t="shared" si="44"/>
        <v>0.15896383368904352</v>
      </c>
      <c r="Q123" s="11">
        <f t="shared" si="45"/>
        <v>2.0098752082954271E-4</v>
      </c>
      <c r="R123" s="11">
        <f t="shared" si="29"/>
        <v>0.38661911088877071</v>
      </c>
      <c r="S123" s="11">
        <f t="shared" si="46"/>
        <v>0.84103616631095646</v>
      </c>
      <c r="T123" s="11">
        <f t="shared" si="47"/>
        <v>3.0509626702513444E-5</v>
      </c>
      <c r="U123" s="11">
        <f t="shared" si="30"/>
        <v>2.0455008368790604</v>
      </c>
      <c r="V123" s="11">
        <f t="shared" si="31"/>
        <v>2.432119947767831</v>
      </c>
      <c r="X123" s="16">
        <f t="shared" si="48"/>
        <v>0.45784835186909434</v>
      </c>
      <c r="Y123" s="12">
        <f t="shared" si="49"/>
        <v>4.8110268515631728E-4</v>
      </c>
      <c r="Z123" s="12">
        <f t="shared" si="32"/>
        <v>0.92544796619032343</v>
      </c>
      <c r="AA123" s="16">
        <f t="shared" si="50"/>
        <v>0.54215164813090577</v>
      </c>
      <c r="AB123" s="12">
        <f t="shared" si="51"/>
        <v>1.6345129466925794E-5</v>
      </c>
      <c r="AC123" s="12">
        <f t="shared" si="33"/>
        <v>1.0958500518375385</v>
      </c>
      <c r="AD123" s="12">
        <f t="shared" si="34"/>
        <v>2.0212980180278617</v>
      </c>
      <c r="AE123" s="14" t="b">
        <f t="shared" si="35"/>
        <v>0</v>
      </c>
      <c r="AF123" s="19">
        <f t="shared" si="36"/>
        <v>11</v>
      </c>
      <c r="AG123" s="20" t="b">
        <f t="shared" si="37"/>
        <v>0</v>
      </c>
      <c r="AH123" s="11" t="b">
        <f t="shared" si="38"/>
        <v>0</v>
      </c>
      <c r="AI123" s="11" t="b">
        <f t="shared" si="39"/>
        <v>0</v>
      </c>
    </row>
    <row r="124" spans="2:35" ht="15.75" x14ac:dyDescent="0.25">
      <c r="B124" s="15">
        <v>40178</v>
      </c>
      <c r="C124" s="11">
        <v>1115.0999999999999</v>
      </c>
      <c r="D124" s="11">
        <v>68588.41</v>
      </c>
      <c r="E124" s="11">
        <v>1.7444999999999999</v>
      </c>
      <c r="F124" s="11">
        <f t="shared" si="26"/>
        <v>1945.2919499999998</v>
      </c>
      <c r="H124" s="11">
        <f t="shared" si="27"/>
        <v>1</v>
      </c>
      <c r="I124" s="11">
        <f t="shared" si="40"/>
        <v>4.0197504165908541E-4</v>
      </c>
      <c r="J124" s="11">
        <f t="shared" si="28"/>
        <v>0.7819588126403334</v>
      </c>
      <c r="L124" s="11">
        <f t="shared" si="41"/>
        <v>1</v>
      </c>
      <c r="M124" s="11">
        <f t="shared" si="42"/>
        <v>6.1019253405026888E-5</v>
      </c>
      <c r="N124" s="11">
        <f t="shared" si="43"/>
        <v>4.1852135704378801</v>
      </c>
      <c r="P124" s="23">
        <f t="shared" si="44"/>
        <v>0.15742534229418964</v>
      </c>
      <c r="Q124" s="11">
        <f t="shared" si="45"/>
        <v>2.0098752082954271E-4</v>
      </c>
      <c r="R124" s="11">
        <f t="shared" si="29"/>
        <v>0.3909794063201667</v>
      </c>
      <c r="S124" s="11">
        <f t="shared" si="46"/>
        <v>0.84257465770581041</v>
      </c>
      <c r="T124" s="11">
        <f t="shared" si="47"/>
        <v>3.0509626702513444E-5</v>
      </c>
      <c r="U124" s="11">
        <f t="shared" si="30"/>
        <v>2.0926067852189401</v>
      </c>
      <c r="V124" s="11">
        <f t="shared" si="31"/>
        <v>2.4835861915391066</v>
      </c>
      <c r="X124" s="16">
        <f t="shared" si="48"/>
        <v>0.45498205739754444</v>
      </c>
      <c r="Y124" s="12">
        <f t="shared" si="49"/>
        <v>4.8110268515631728E-4</v>
      </c>
      <c r="Z124" s="12">
        <f t="shared" si="32"/>
        <v>0.93588518055796843</v>
      </c>
      <c r="AA124" s="16">
        <f t="shared" si="50"/>
        <v>0.5450179426024554</v>
      </c>
      <c r="AB124" s="12">
        <f t="shared" si="51"/>
        <v>1.6345129466925794E-5</v>
      </c>
      <c r="AC124" s="12">
        <f t="shared" si="33"/>
        <v>1.1210864413805879</v>
      </c>
      <c r="AD124" s="12">
        <f t="shared" si="34"/>
        <v>2.0569716219385565</v>
      </c>
      <c r="AE124" s="14" t="b">
        <f t="shared" si="35"/>
        <v>1</v>
      </c>
      <c r="AF124" s="19">
        <f t="shared" si="36"/>
        <v>12</v>
      </c>
      <c r="AG124" s="20" t="b">
        <f t="shared" si="37"/>
        <v>1</v>
      </c>
      <c r="AH124" s="11" t="b">
        <f t="shared" si="38"/>
        <v>1</v>
      </c>
      <c r="AI124" s="11" t="b">
        <f t="shared" si="39"/>
        <v>1</v>
      </c>
    </row>
    <row r="125" spans="2:35" ht="15.75" x14ac:dyDescent="0.25">
      <c r="B125" s="15">
        <v>40207</v>
      </c>
      <c r="C125" s="11">
        <v>1073.8699999999999</v>
      </c>
      <c r="D125" s="11">
        <v>65401.77</v>
      </c>
      <c r="E125" s="11">
        <v>1.895</v>
      </c>
      <c r="F125" s="11">
        <f t="shared" si="26"/>
        <v>2034.9836499999999</v>
      </c>
      <c r="H125" s="11">
        <f t="shared" si="27"/>
        <v>1</v>
      </c>
      <c r="I125" s="11">
        <f t="shared" si="40"/>
        <v>4.0197504165908541E-4</v>
      </c>
      <c r="J125" s="11">
        <f t="shared" si="28"/>
        <v>0.81801263748430764</v>
      </c>
      <c r="L125" s="11">
        <f t="shared" si="41"/>
        <v>1</v>
      </c>
      <c r="M125" s="11">
        <f t="shared" si="42"/>
        <v>6.1019253405026888E-5</v>
      </c>
      <c r="N125" s="11">
        <f t="shared" si="43"/>
        <v>3.9907671767672852</v>
      </c>
      <c r="P125" s="23">
        <f t="shared" si="44"/>
        <v>0.17010814990114448</v>
      </c>
      <c r="Q125" s="11">
        <f t="shared" si="45"/>
        <v>2.0098752082954271E-4</v>
      </c>
      <c r="R125" s="11">
        <f t="shared" si="29"/>
        <v>0.40900631874215382</v>
      </c>
      <c r="S125" s="11">
        <f t="shared" si="46"/>
        <v>0.82989185009885558</v>
      </c>
      <c r="T125" s="11">
        <f t="shared" si="47"/>
        <v>3.0509626702513444E-5</v>
      </c>
      <c r="U125" s="11">
        <f t="shared" si="30"/>
        <v>1.9953835883836426</v>
      </c>
      <c r="V125" s="11">
        <f t="shared" si="31"/>
        <v>2.4043899071257964</v>
      </c>
      <c r="X125" s="16">
        <f t="shared" si="48"/>
        <v>0.52314593616176985</v>
      </c>
      <c r="Y125" s="12">
        <f t="shared" si="49"/>
        <v>5.2870511851410193E-4</v>
      </c>
      <c r="Z125" s="12">
        <f t="shared" si="32"/>
        <v>1.0759062718475096</v>
      </c>
      <c r="AA125" s="16">
        <f t="shared" si="50"/>
        <v>0.4768540638382302</v>
      </c>
      <c r="AB125" s="12">
        <f t="shared" si="51"/>
        <v>1.4995037951299326E-5</v>
      </c>
      <c r="AC125" s="12">
        <f t="shared" si="33"/>
        <v>0.98070202323214961</v>
      </c>
      <c r="AD125" s="12">
        <f t="shared" si="34"/>
        <v>2.0566082950796591</v>
      </c>
      <c r="AE125" s="14" t="b">
        <f t="shared" si="35"/>
        <v>0</v>
      </c>
      <c r="AF125" s="19">
        <f t="shared" si="36"/>
        <v>1</v>
      </c>
      <c r="AG125" s="20" t="b">
        <f t="shared" si="37"/>
        <v>0</v>
      </c>
      <c r="AH125" s="11" t="b">
        <f t="shared" si="38"/>
        <v>0</v>
      </c>
      <c r="AI125" s="11" t="b">
        <f t="shared" si="39"/>
        <v>0</v>
      </c>
    </row>
    <row r="126" spans="2:35" ht="15.75" x14ac:dyDescent="0.25">
      <c r="B126" s="15">
        <v>40235</v>
      </c>
      <c r="C126" s="11">
        <v>1104.49</v>
      </c>
      <c r="D126" s="11">
        <v>66503.27</v>
      </c>
      <c r="E126" s="11">
        <v>1.8075999999999999</v>
      </c>
      <c r="F126" s="11">
        <f t="shared" si="26"/>
        <v>1996.4761239999998</v>
      </c>
      <c r="H126" s="11">
        <f t="shared" si="27"/>
        <v>1</v>
      </c>
      <c r="I126" s="11">
        <f t="shared" si="40"/>
        <v>4.0197504165908541E-4</v>
      </c>
      <c r="J126" s="11">
        <f t="shared" si="28"/>
        <v>0.80253357311626927</v>
      </c>
      <c r="L126" s="11">
        <f t="shared" si="41"/>
        <v>1</v>
      </c>
      <c r="M126" s="11">
        <f t="shared" si="42"/>
        <v>6.1019253405026888E-5</v>
      </c>
      <c r="N126" s="11">
        <f t="shared" si="43"/>
        <v>4.0579798843929229</v>
      </c>
      <c r="P126" s="23">
        <f t="shared" si="44"/>
        <v>0.16511292070931408</v>
      </c>
      <c r="Q126" s="11">
        <f t="shared" si="45"/>
        <v>2.0098752082954271E-4</v>
      </c>
      <c r="R126" s="11">
        <f t="shared" si="29"/>
        <v>0.40126678655813464</v>
      </c>
      <c r="S126" s="11">
        <f t="shared" si="46"/>
        <v>0.83488707929068584</v>
      </c>
      <c r="T126" s="11">
        <f t="shared" si="47"/>
        <v>3.0509626702513444E-5</v>
      </c>
      <c r="U126" s="11">
        <f t="shared" si="30"/>
        <v>2.0289899421964614</v>
      </c>
      <c r="V126" s="11">
        <f t="shared" si="31"/>
        <v>2.4302567287545962</v>
      </c>
      <c r="X126" s="16">
        <f t="shared" si="48"/>
        <v>0.5142071922562671</v>
      </c>
      <c r="Y126" s="12">
        <f t="shared" si="49"/>
        <v>5.2870511851410193E-4</v>
      </c>
      <c r="Z126" s="12">
        <f t="shared" si="32"/>
        <v>1.0555471457499948</v>
      </c>
      <c r="AA126" s="16">
        <f t="shared" si="50"/>
        <v>0.48579280774373307</v>
      </c>
      <c r="AB126" s="12">
        <f t="shared" si="51"/>
        <v>1.4995037951299326E-5</v>
      </c>
      <c r="AC126" s="12">
        <f t="shared" si="33"/>
        <v>0.99721905753550599</v>
      </c>
      <c r="AD126" s="12">
        <f t="shared" si="34"/>
        <v>2.0527662032855005</v>
      </c>
      <c r="AE126" s="14" t="b">
        <f t="shared" si="35"/>
        <v>0</v>
      </c>
      <c r="AF126" s="19">
        <f t="shared" si="36"/>
        <v>2</v>
      </c>
      <c r="AG126" s="20" t="b">
        <f t="shared" si="37"/>
        <v>0</v>
      </c>
      <c r="AH126" s="11" t="b">
        <f t="shared" si="38"/>
        <v>0</v>
      </c>
      <c r="AI126" s="11" t="b">
        <f t="shared" si="39"/>
        <v>0</v>
      </c>
    </row>
    <row r="127" spans="2:35" ht="15.75" x14ac:dyDescent="0.25">
      <c r="B127" s="15">
        <v>40268</v>
      </c>
      <c r="C127" s="11">
        <v>1169.43</v>
      </c>
      <c r="D127" s="11">
        <v>70371.539999999994</v>
      </c>
      <c r="E127" s="11">
        <v>1.7812999999999999</v>
      </c>
      <c r="F127" s="11">
        <f t="shared" si="26"/>
        <v>2083.1056589999998</v>
      </c>
      <c r="H127" s="11">
        <f t="shared" si="27"/>
        <v>1</v>
      </c>
      <c r="I127" s="11">
        <f t="shared" si="40"/>
        <v>4.0197504165908541E-4</v>
      </c>
      <c r="J127" s="11">
        <f t="shared" si="28"/>
        <v>0.83735648405680152</v>
      </c>
      <c r="L127" s="11">
        <f t="shared" si="41"/>
        <v>1</v>
      </c>
      <c r="M127" s="11">
        <f t="shared" si="42"/>
        <v>6.1019253405026888E-5</v>
      </c>
      <c r="N127" s="11">
        <f t="shared" si="43"/>
        <v>4.2940188317619858</v>
      </c>
      <c r="P127" s="23">
        <f t="shared" si="44"/>
        <v>0.16318363645618247</v>
      </c>
      <c r="Q127" s="11">
        <f t="shared" si="45"/>
        <v>2.0098752082954271E-4</v>
      </c>
      <c r="R127" s="11">
        <f t="shared" si="29"/>
        <v>0.41867824202840076</v>
      </c>
      <c r="S127" s="11">
        <f t="shared" si="46"/>
        <v>0.8368163635438175</v>
      </c>
      <c r="T127" s="11">
        <f t="shared" si="47"/>
        <v>3.0509626702513444E-5</v>
      </c>
      <c r="U127" s="11">
        <f t="shared" si="30"/>
        <v>2.1470094158809929</v>
      </c>
      <c r="V127" s="11">
        <f t="shared" si="31"/>
        <v>2.5656876579093937</v>
      </c>
      <c r="X127" s="16">
        <f t="shared" si="48"/>
        <v>0.51069398560206525</v>
      </c>
      <c r="Y127" s="12">
        <f t="shared" si="49"/>
        <v>5.2870511851410193E-4</v>
      </c>
      <c r="Z127" s="12">
        <f t="shared" si="32"/>
        <v>1.1013486243189914</v>
      </c>
      <c r="AA127" s="16">
        <f t="shared" si="50"/>
        <v>0.4893060143979347</v>
      </c>
      <c r="AB127" s="12">
        <f t="shared" si="51"/>
        <v>1.4995037951299326E-5</v>
      </c>
      <c r="AC127" s="12">
        <f t="shared" si="33"/>
        <v>1.0552239129913785</v>
      </c>
      <c r="AD127" s="12">
        <f t="shared" si="34"/>
        <v>2.1565725373103701</v>
      </c>
      <c r="AE127" s="14" t="b">
        <f t="shared" si="35"/>
        <v>0</v>
      </c>
      <c r="AF127" s="19">
        <f t="shared" si="36"/>
        <v>3</v>
      </c>
      <c r="AG127" s="20" t="b">
        <f t="shared" si="37"/>
        <v>1</v>
      </c>
      <c r="AH127" s="11" t="b">
        <f t="shared" si="38"/>
        <v>0</v>
      </c>
      <c r="AI127" s="11" t="b">
        <f t="shared" si="39"/>
        <v>0</v>
      </c>
    </row>
    <row r="128" spans="2:35" ht="15.75" x14ac:dyDescent="0.25">
      <c r="B128" s="15">
        <v>40298</v>
      </c>
      <c r="C128" s="11">
        <v>1186.69</v>
      </c>
      <c r="D128" s="11">
        <v>67529.73</v>
      </c>
      <c r="E128" s="11">
        <v>1.7393999999999998</v>
      </c>
      <c r="F128" s="11">
        <f t="shared" si="26"/>
        <v>2064.1285859999998</v>
      </c>
      <c r="H128" s="11">
        <f t="shared" si="27"/>
        <v>1</v>
      </c>
      <c r="I128" s="11">
        <f t="shared" si="40"/>
        <v>4.0197504165908541E-4</v>
      </c>
      <c r="J128" s="11">
        <f t="shared" si="28"/>
        <v>0.82972817434705903</v>
      </c>
      <c r="L128" s="11">
        <f t="shared" si="41"/>
        <v>1</v>
      </c>
      <c r="M128" s="11">
        <f t="shared" si="42"/>
        <v>6.1019253405026888E-5</v>
      </c>
      <c r="N128" s="11">
        <f t="shared" si="43"/>
        <v>4.120613707243046</v>
      </c>
      <c r="P128" s="23">
        <f t="shared" si="44"/>
        <v>0.16761027706646822</v>
      </c>
      <c r="Q128" s="11">
        <f t="shared" si="45"/>
        <v>2.0098752082954271E-4</v>
      </c>
      <c r="R128" s="11">
        <f t="shared" si="29"/>
        <v>0.41486408717352952</v>
      </c>
      <c r="S128" s="11">
        <f t="shared" si="46"/>
        <v>0.83238972293353186</v>
      </c>
      <c r="T128" s="11">
        <f t="shared" si="47"/>
        <v>3.0509626702513444E-5</v>
      </c>
      <c r="U128" s="11">
        <f t="shared" si="30"/>
        <v>2.060306853621523</v>
      </c>
      <c r="V128" s="11">
        <f t="shared" si="31"/>
        <v>2.4751709407950524</v>
      </c>
      <c r="X128" s="16">
        <f t="shared" si="48"/>
        <v>0.51870419314533023</v>
      </c>
      <c r="Y128" s="12">
        <f t="shared" si="49"/>
        <v>5.2870511851410193E-4</v>
      </c>
      <c r="Z128" s="12">
        <f t="shared" si="32"/>
        <v>1.0913153486894756</v>
      </c>
      <c r="AA128" s="16">
        <f t="shared" si="50"/>
        <v>0.48129580685466983</v>
      </c>
      <c r="AB128" s="12">
        <f t="shared" si="51"/>
        <v>1.4995037951299326E-5</v>
      </c>
      <c r="AC128" s="12">
        <f t="shared" si="33"/>
        <v>1.0126108641909966</v>
      </c>
      <c r="AD128" s="12">
        <f t="shared" si="34"/>
        <v>2.1039262128804719</v>
      </c>
      <c r="AE128" s="14" t="b">
        <f t="shared" si="35"/>
        <v>1</v>
      </c>
      <c r="AF128" s="19">
        <f t="shared" si="36"/>
        <v>4</v>
      </c>
      <c r="AG128" s="20" t="b">
        <f t="shared" si="37"/>
        <v>0</v>
      </c>
      <c r="AH128" s="11" t="b">
        <f t="shared" si="38"/>
        <v>1</v>
      </c>
      <c r="AI128" s="11" t="b">
        <f t="shared" si="39"/>
        <v>0</v>
      </c>
    </row>
    <row r="129" spans="2:35" ht="15.75" x14ac:dyDescent="0.25">
      <c r="B129" s="15">
        <v>40329</v>
      </c>
      <c r="C129" s="11">
        <v>1089.4100000000001</v>
      </c>
      <c r="D129" s="11">
        <v>63046.51</v>
      </c>
      <c r="E129" s="11">
        <v>1.8209</v>
      </c>
      <c r="F129" s="11">
        <f t="shared" si="26"/>
        <v>1983.7066690000001</v>
      </c>
      <c r="H129" s="11">
        <f t="shared" si="27"/>
        <v>1</v>
      </c>
      <c r="I129" s="11">
        <f t="shared" si="40"/>
        <v>4.0197504165908541E-4</v>
      </c>
      <c r="J129" s="11">
        <f t="shared" si="28"/>
        <v>0.79740057091068062</v>
      </c>
      <c r="L129" s="11">
        <f t="shared" si="41"/>
        <v>1</v>
      </c>
      <c r="M129" s="11">
        <f t="shared" si="42"/>
        <v>6.1019253405026888E-5</v>
      </c>
      <c r="N129" s="11">
        <f t="shared" si="43"/>
        <v>3.8470509699925617</v>
      </c>
      <c r="P129" s="23">
        <f t="shared" si="44"/>
        <v>0.17168885580741874</v>
      </c>
      <c r="Q129" s="11">
        <f t="shared" si="45"/>
        <v>2.0098752082954271E-4</v>
      </c>
      <c r="R129" s="11">
        <f t="shared" si="29"/>
        <v>0.39870028545534031</v>
      </c>
      <c r="S129" s="11">
        <f t="shared" si="46"/>
        <v>0.82831114419258123</v>
      </c>
      <c r="T129" s="11">
        <f t="shared" si="47"/>
        <v>3.0509626702513444E-5</v>
      </c>
      <c r="U129" s="11">
        <f t="shared" si="30"/>
        <v>1.9235254849962808</v>
      </c>
      <c r="V129" s="11">
        <f t="shared" si="31"/>
        <v>2.3222257704516212</v>
      </c>
      <c r="X129" s="16">
        <f t="shared" si="48"/>
        <v>0.50723805481952533</v>
      </c>
      <c r="Y129" s="12">
        <f t="shared" si="49"/>
        <v>5.0964029739968735E-4</v>
      </c>
      <c r="Z129" s="12">
        <f t="shared" si="32"/>
        <v>1.0109768567429032</v>
      </c>
      <c r="AA129" s="16">
        <f t="shared" si="50"/>
        <v>0.49276194518047473</v>
      </c>
      <c r="AB129" s="12">
        <f t="shared" si="51"/>
        <v>1.5577777468386681E-5</v>
      </c>
      <c r="AC129" s="12">
        <f t="shared" si="33"/>
        <v>0.98212450293841558</v>
      </c>
      <c r="AD129" s="12">
        <f t="shared" si="34"/>
        <v>1.9931013596813187</v>
      </c>
      <c r="AE129" s="14" t="b">
        <f t="shared" si="35"/>
        <v>0</v>
      </c>
      <c r="AF129" s="19">
        <f t="shared" si="36"/>
        <v>5</v>
      </c>
      <c r="AG129" s="20" t="b">
        <f t="shared" si="37"/>
        <v>0</v>
      </c>
      <c r="AH129" s="11" t="b">
        <f t="shared" si="38"/>
        <v>0</v>
      </c>
      <c r="AI129" s="11" t="b">
        <f t="shared" si="39"/>
        <v>0</v>
      </c>
    </row>
    <row r="130" spans="2:35" ht="15.75" x14ac:dyDescent="0.25">
      <c r="B130" s="15">
        <v>40359</v>
      </c>
      <c r="C130" s="11">
        <v>1030.71</v>
      </c>
      <c r="D130" s="11">
        <v>60935.9</v>
      </c>
      <c r="E130" s="11">
        <v>1.8047</v>
      </c>
      <c r="F130" s="11">
        <f t="shared" si="26"/>
        <v>1860.122337</v>
      </c>
      <c r="H130" s="11">
        <f t="shared" si="27"/>
        <v>1</v>
      </c>
      <c r="I130" s="11">
        <f t="shared" si="40"/>
        <v>4.0197504165908541E-4</v>
      </c>
      <c r="J130" s="11">
        <f t="shared" si="28"/>
        <v>0.74772275390657028</v>
      </c>
      <c r="L130" s="11">
        <f t="shared" si="41"/>
        <v>1</v>
      </c>
      <c r="M130" s="11">
        <f t="shared" si="42"/>
        <v>6.1019253405026888E-5</v>
      </c>
      <c r="N130" s="11">
        <f t="shared" si="43"/>
        <v>3.7182631235633781</v>
      </c>
      <c r="P130" s="23">
        <f t="shared" si="44"/>
        <v>0.16742613488293587</v>
      </c>
      <c r="Q130" s="11">
        <f t="shared" si="45"/>
        <v>2.0098752082954271E-4</v>
      </c>
      <c r="R130" s="11">
        <f t="shared" si="29"/>
        <v>0.37386137695328514</v>
      </c>
      <c r="S130" s="11">
        <f t="shared" si="46"/>
        <v>0.83257386511706422</v>
      </c>
      <c r="T130" s="11">
        <f t="shared" si="47"/>
        <v>3.0509626702513444E-5</v>
      </c>
      <c r="U130" s="11">
        <f t="shared" si="30"/>
        <v>1.859131561781689</v>
      </c>
      <c r="V130" s="11">
        <f t="shared" si="31"/>
        <v>2.2329929387349741</v>
      </c>
      <c r="X130" s="16">
        <f t="shared" si="48"/>
        <v>0.49966989164748382</v>
      </c>
      <c r="Y130" s="12">
        <f t="shared" si="49"/>
        <v>5.0964029739968735E-4</v>
      </c>
      <c r="Z130" s="12">
        <f t="shared" si="32"/>
        <v>0.94799330102848145</v>
      </c>
      <c r="AA130" s="16">
        <f t="shared" si="50"/>
        <v>0.50033010835251612</v>
      </c>
      <c r="AB130" s="12">
        <f t="shared" si="51"/>
        <v>1.5577777468386681E-5</v>
      </c>
      <c r="AC130" s="12">
        <f t="shared" si="33"/>
        <v>0.94924589003586402</v>
      </c>
      <c r="AD130" s="12">
        <f t="shared" si="34"/>
        <v>1.8972391910643456</v>
      </c>
      <c r="AE130" s="14" t="b">
        <f t="shared" si="35"/>
        <v>0</v>
      </c>
      <c r="AF130" s="19">
        <f t="shared" si="36"/>
        <v>6</v>
      </c>
      <c r="AG130" s="20" t="b">
        <f t="shared" si="37"/>
        <v>1</v>
      </c>
      <c r="AH130" s="11" t="b">
        <f t="shared" si="38"/>
        <v>0</v>
      </c>
      <c r="AI130" s="11" t="b">
        <f t="shared" si="39"/>
        <v>1</v>
      </c>
    </row>
    <row r="131" spans="2:35" ht="15.75" x14ac:dyDescent="0.25">
      <c r="B131" s="15">
        <v>40389</v>
      </c>
      <c r="C131" s="11">
        <v>1101.5999999999999</v>
      </c>
      <c r="D131" s="11">
        <v>67515.399999999994</v>
      </c>
      <c r="E131" s="11">
        <v>1.7549000000000001</v>
      </c>
      <c r="F131" s="11">
        <f t="shared" si="26"/>
        <v>1933.19784</v>
      </c>
      <c r="H131" s="11">
        <f t="shared" si="27"/>
        <v>1</v>
      </c>
      <c r="I131" s="11">
        <f t="shared" si="40"/>
        <v>4.0197504165908541E-4</v>
      </c>
      <c r="J131" s="11">
        <f t="shared" si="28"/>
        <v>0.77709728226925401</v>
      </c>
      <c r="L131" s="11">
        <f t="shared" si="41"/>
        <v>1</v>
      </c>
      <c r="M131" s="11">
        <f t="shared" si="42"/>
        <v>6.1019253405026888E-5</v>
      </c>
      <c r="N131" s="11">
        <f t="shared" si="43"/>
        <v>4.1197393013417516</v>
      </c>
      <c r="P131" s="23">
        <f t="shared" si="44"/>
        <v>0.15869373400576298</v>
      </c>
      <c r="Q131" s="11">
        <f t="shared" si="45"/>
        <v>2.0098752082954271E-4</v>
      </c>
      <c r="R131" s="11">
        <f t="shared" si="29"/>
        <v>0.388548641134627</v>
      </c>
      <c r="S131" s="11">
        <f t="shared" si="46"/>
        <v>0.84130626599423708</v>
      </c>
      <c r="T131" s="11">
        <f t="shared" si="47"/>
        <v>3.0509626702513444E-5</v>
      </c>
      <c r="U131" s="11">
        <f t="shared" si="30"/>
        <v>2.0598696506708758</v>
      </c>
      <c r="V131" s="11">
        <f t="shared" si="31"/>
        <v>2.4484182918055026</v>
      </c>
      <c r="X131" s="16">
        <f t="shared" si="48"/>
        <v>0.48367570987559372</v>
      </c>
      <c r="Y131" s="12">
        <f t="shared" si="49"/>
        <v>5.0964029739968735E-4</v>
      </c>
      <c r="Z131" s="12">
        <f t="shared" si="32"/>
        <v>0.98523552211003318</v>
      </c>
      <c r="AA131" s="16">
        <f t="shared" si="50"/>
        <v>0.51632429012440639</v>
      </c>
      <c r="AB131" s="12">
        <f t="shared" si="51"/>
        <v>1.5577777468386681E-5</v>
      </c>
      <c r="AC131" s="12">
        <f t="shared" si="33"/>
        <v>1.051739876889114</v>
      </c>
      <c r="AD131" s="12">
        <f t="shared" si="34"/>
        <v>2.036975398999147</v>
      </c>
      <c r="AE131" s="14" t="b">
        <f t="shared" si="35"/>
        <v>0</v>
      </c>
      <c r="AF131" s="19">
        <f t="shared" si="36"/>
        <v>7</v>
      </c>
      <c r="AG131" s="20" t="b">
        <f t="shared" si="37"/>
        <v>0</v>
      </c>
      <c r="AH131" s="11" t="b">
        <f t="shared" si="38"/>
        <v>0</v>
      </c>
      <c r="AI131" s="11" t="b">
        <f t="shared" si="39"/>
        <v>0</v>
      </c>
    </row>
    <row r="132" spans="2:35" ht="15.75" x14ac:dyDescent="0.25">
      <c r="B132" s="15">
        <v>40421</v>
      </c>
      <c r="C132" s="11">
        <v>1049.33</v>
      </c>
      <c r="D132" s="11">
        <v>65145.45</v>
      </c>
      <c r="E132" s="11">
        <v>1.7559</v>
      </c>
      <c r="F132" s="11">
        <f t="shared" si="26"/>
        <v>1842.5185469999999</v>
      </c>
      <c r="H132" s="11">
        <f t="shared" si="27"/>
        <v>1</v>
      </c>
      <c r="I132" s="11">
        <f t="shared" si="40"/>
        <v>4.0197504165908541E-4</v>
      </c>
      <c r="J132" s="11">
        <f t="shared" si="28"/>
        <v>0.74064646968796244</v>
      </c>
      <c r="L132" s="11">
        <f t="shared" si="41"/>
        <v>1</v>
      </c>
      <c r="M132" s="11">
        <f t="shared" si="42"/>
        <v>6.1019253405026888E-5</v>
      </c>
      <c r="N132" s="11">
        <f t="shared" si="43"/>
        <v>3.9751267217345085</v>
      </c>
      <c r="P132" s="23">
        <f t="shared" si="44"/>
        <v>0.15705727133678221</v>
      </c>
      <c r="Q132" s="11">
        <f t="shared" si="45"/>
        <v>2.0098752082954271E-4</v>
      </c>
      <c r="R132" s="11">
        <f t="shared" si="29"/>
        <v>0.37032323484398122</v>
      </c>
      <c r="S132" s="11">
        <f t="shared" si="46"/>
        <v>0.84294272866321773</v>
      </c>
      <c r="T132" s="11">
        <f t="shared" si="47"/>
        <v>3.0509626702513444E-5</v>
      </c>
      <c r="U132" s="11">
        <f t="shared" si="30"/>
        <v>1.9875633608672543</v>
      </c>
      <c r="V132" s="11">
        <f t="shared" si="31"/>
        <v>2.3578865957112356</v>
      </c>
      <c r="X132" s="16">
        <f t="shared" si="48"/>
        <v>0.48060242762309702</v>
      </c>
      <c r="Y132" s="12">
        <f t="shared" si="49"/>
        <v>5.0964029739968735E-4</v>
      </c>
      <c r="Z132" s="12">
        <f t="shared" si="32"/>
        <v>0.93902170025751974</v>
      </c>
      <c r="AA132" s="16">
        <f t="shared" si="50"/>
        <v>0.51939757237690287</v>
      </c>
      <c r="AB132" s="12">
        <f t="shared" si="51"/>
        <v>1.5577777468386681E-5</v>
      </c>
      <c r="AC132" s="12">
        <f t="shared" si="33"/>
        <v>1.0148213231779111</v>
      </c>
      <c r="AD132" s="12">
        <f t="shared" si="34"/>
        <v>1.9538430234354309</v>
      </c>
      <c r="AE132" s="14" t="b">
        <f t="shared" si="35"/>
        <v>1</v>
      </c>
      <c r="AF132" s="19">
        <f t="shared" si="36"/>
        <v>8</v>
      </c>
      <c r="AG132" s="20" t="b">
        <f t="shared" si="37"/>
        <v>0</v>
      </c>
      <c r="AH132" s="11" t="b">
        <f t="shared" si="38"/>
        <v>1</v>
      </c>
      <c r="AI132" s="11" t="b">
        <f t="shared" si="39"/>
        <v>0</v>
      </c>
    </row>
    <row r="133" spans="2:35" ht="15.75" x14ac:dyDescent="0.25">
      <c r="B133" s="15">
        <v>40451</v>
      </c>
      <c r="C133" s="11">
        <v>1141.2</v>
      </c>
      <c r="D133" s="11">
        <v>69429.78</v>
      </c>
      <c r="E133" s="11">
        <v>1.6873</v>
      </c>
      <c r="F133" s="11">
        <f t="shared" si="26"/>
        <v>1925.5467600000002</v>
      </c>
      <c r="H133" s="11">
        <f t="shared" si="27"/>
        <v>1</v>
      </c>
      <c r="I133" s="11">
        <f t="shared" si="40"/>
        <v>4.0197504165908541E-4</v>
      </c>
      <c r="J133" s="11">
        <f t="shared" si="28"/>
        <v>0.77402173906751703</v>
      </c>
      <c r="L133" s="11">
        <f t="shared" si="41"/>
        <v>1</v>
      </c>
      <c r="M133" s="11">
        <f t="shared" si="42"/>
        <v>6.1019253405026888E-5</v>
      </c>
      <c r="N133" s="11">
        <f t="shared" si="43"/>
        <v>4.2365533396752673</v>
      </c>
      <c r="P133" s="23">
        <f t="shared" si="44"/>
        <v>0.15447762520339856</v>
      </c>
      <c r="Q133" s="11">
        <f t="shared" si="45"/>
        <v>2.0098752082954271E-4</v>
      </c>
      <c r="R133" s="11">
        <f t="shared" si="29"/>
        <v>0.38701086953375852</v>
      </c>
      <c r="S133" s="11">
        <f t="shared" si="46"/>
        <v>0.84552237479660153</v>
      </c>
      <c r="T133" s="11">
        <f t="shared" si="47"/>
        <v>3.0509626702513444E-5</v>
      </c>
      <c r="U133" s="11">
        <f t="shared" si="30"/>
        <v>2.1182766698376336</v>
      </c>
      <c r="V133" s="11">
        <f t="shared" si="31"/>
        <v>2.505287539371392</v>
      </c>
      <c r="X133" s="16">
        <f t="shared" si="48"/>
        <v>0.49509593914767747</v>
      </c>
      <c r="Y133" s="12">
        <f t="shared" si="49"/>
        <v>5.302098658970598E-4</v>
      </c>
      <c r="Z133" s="12">
        <f t="shared" si="32"/>
        <v>1.0209438893981182</v>
      </c>
      <c r="AA133" s="16">
        <f t="shared" si="50"/>
        <v>0.50490406085232253</v>
      </c>
      <c r="AB133" s="12">
        <f t="shared" si="51"/>
        <v>1.4996005273088381E-5</v>
      </c>
      <c r="AC133" s="12">
        <f t="shared" si="33"/>
        <v>1.0411693469893661</v>
      </c>
      <c r="AD133" s="12">
        <f t="shared" si="34"/>
        <v>2.0621132363874843</v>
      </c>
      <c r="AE133" s="14" t="b">
        <f t="shared" si="35"/>
        <v>0</v>
      </c>
      <c r="AF133" s="19">
        <f t="shared" si="36"/>
        <v>9</v>
      </c>
      <c r="AG133" s="20" t="b">
        <f t="shared" si="37"/>
        <v>1</v>
      </c>
      <c r="AH133" s="11" t="b">
        <f t="shared" si="38"/>
        <v>0</v>
      </c>
      <c r="AI133" s="11" t="b">
        <f t="shared" si="39"/>
        <v>0</v>
      </c>
    </row>
    <row r="134" spans="2:35" ht="15.75" x14ac:dyDescent="0.25">
      <c r="B134" s="15">
        <v>40480</v>
      </c>
      <c r="C134" s="11">
        <v>1183.26</v>
      </c>
      <c r="D134" s="11">
        <v>70673.3</v>
      </c>
      <c r="E134" s="11">
        <v>1.6991000000000001</v>
      </c>
      <c r="F134" s="11">
        <f t="shared" ref="F134:F197" si="52">C134*E134</f>
        <v>2010.4770660000001</v>
      </c>
      <c r="H134" s="11">
        <f t="shared" ref="H134:H197" si="53">J134/J134</f>
        <v>1</v>
      </c>
      <c r="I134" s="11">
        <f t="shared" si="40"/>
        <v>4.0197504165908541E-4</v>
      </c>
      <c r="J134" s="11">
        <f t="shared" ref="J134:J197" si="54">I134*F134</f>
        <v>0.80816160235998591</v>
      </c>
      <c r="L134" s="11">
        <f t="shared" si="41"/>
        <v>1</v>
      </c>
      <c r="M134" s="11">
        <f t="shared" si="42"/>
        <v>6.1019253405026888E-5</v>
      </c>
      <c r="N134" s="11">
        <f t="shared" si="43"/>
        <v>4.312432001669487</v>
      </c>
      <c r="P134" s="23">
        <f t="shared" si="44"/>
        <v>0.15782576491210534</v>
      </c>
      <c r="Q134" s="11">
        <f t="shared" si="45"/>
        <v>2.0098752082954271E-4</v>
      </c>
      <c r="R134" s="11">
        <f t="shared" ref="R134:R197" si="55">Q134*F134</f>
        <v>0.40408080117999295</v>
      </c>
      <c r="S134" s="11">
        <f t="shared" si="46"/>
        <v>0.84217423508789457</v>
      </c>
      <c r="T134" s="11">
        <f t="shared" si="47"/>
        <v>3.0509626702513444E-5</v>
      </c>
      <c r="U134" s="11">
        <f t="shared" ref="U134:U197" si="56">T134*D134</f>
        <v>2.1562160008347435</v>
      </c>
      <c r="V134" s="11">
        <f t="shared" ref="V134:V197" si="57">R134+U134</f>
        <v>2.5602968020147365</v>
      </c>
      <c r="X134" s="16">
        <f t="shared" si="48"/>
        <v>0.50144830637633131</v>
      </c>
      <c r="Y134" s="12">
        <f t="shared" si="49"/>
        <v>5.302098658970598E-4</v>
      </c>
      <c r="Z134" s="12">
        <f t="shared" ref="Z134:Z197" si="58">F134*Y134</f>
        <v>1.0659747755529743</v>
      </c>
      <c r="AA134" s="16">
        <f t="shared" si="50"/>
        <v>0.49855169362366869</v>
      </c>
      <c r="AB134" s="12">
        <f t="shared" si="51"/>
        <v>1.4996005273088381E-5</v>
      </c>
      <c r="AC134" s="12">
        <f t="shared" ref="AC134:AC197" si="59">AB134*D134</f>
        <v>1.0598171794665572</v>
      </c>
      <c r="AD134" s="12">
        <f t="shared" ref="AD134:AD197" si="60">AC134+Z134</f>
        <v>2.1257919550195314</v>
      </c>
      <c r="AE134" s="14" t="b">
        <f t="shared" ref="AE134:AE197" si="61">IF($AE$4=4,AG134,IF($AE$4=3,AH134,IF($AE$4=6,AI134,TRUE)))</f>
        <v>0</v>
      </c>
      <c r="AF134" s="19">
        <f t="shared" ref="AF134:AF197" si="62">MONTH(B134)</f>
        <v>10</v>
      </c>
      <c r="AG134" s="20" t="b">
        <f t="shared" ref="AG134:AG197" si="63">OR(AF134=3,AF134=6,AF134=9,AF134=12)</f>
        <v>0</v>
      </c>
      <c r="AH134" s="11" t="b">
        <f t="shared" ref="AH134:AH197" si="64">OR(AF134=4,AF134=8,AF134=12)</f>
        <v>0</v>
      </c>
      <c r="AI134" s="11" t="b">
        <f t="shared" ref="AI134:AI197" si="65">OR(AF134=6,AF134=12)</f>
        <v>0</v>
      </c>
    </row>
    <row r="135" spans="2:35" ht="15.75" x14ac:dyDescent="0.25">
      <c r="B135" s="15">
        <v>40512</v>
      </c>
      <c r="C135" s="11">
        <v>1180.55</v>
      </c>
      <c r="D135" s="11">
        <v>67705.399999999994</v>
      </c>
      <c r="E135" s="11">
        <v>1.7143000000000002</v>
      </c>
      <c r="F135" s="11">
        <f t="shared" si="52"/>
        <v>2023.816865</v>
      </c>
      <c r="H135" s="11">
        <f t="shared" si="53"/>
        <v>1</v>
      </c>
      <c r="I135" s="11">
        <f t="shared" ref="I135:I198" si="66">I134</f>
        <v>4.0197504165908541E-4</v>
      </c>
      <c r="J135" s="11">
        <f t="shared" si="54"/>
        <v>0.8135238686187346</v>
      </c>
      <c r="L135" s="11">
        <f t="shared" ref="L135:L198" si="67">N135/N135</f>
        <v>1</v>
      </c>
      <c r="M135" s="11">
        <f t="shared" ref="M135:M198" si="68">M134</f>
        <v>6.1019253405026888E-5</v>
      </c>
      <c r="N135" s="11">
        <f t="shared" ref="N135:N198" si="69">M135*D135</f>
        <v>4.1313329594887067</v>
      </c>
      <c r="P135" s="23">
        <f t="shared" ref="P135:P198" si="70">R135/V135</f>
        <v>0.16451919578227645</v>
      </c>
      <c r="Q135" s="11">
        <f t="shared" ref="Q135:Q198" si="71">Q134</f>
        <v>2.0098752082954271E-4</v>
      </c>
      <c r="R135" s="11">
        <f t="shared" si="55"/>
        <v>0.4067619343093673</v>
      </c>
      <c r="S135" s="11">
        <f t="shared" ref="S135:S198" si="72">U135/V135</f>
        <v>0.83548080421772364</v>
      </c>
      <c r="T135" s="11">
        <f t="shared" ref="T135:T198" si="73">T134</f>
        <v>3.0509626702513444E-5</v>
      </c>
      <c r="U135" s="11">
        <f t="shared" si="56"/>
        <v>2.0656664797443534</v>
      </c>
      <c r="V135" s="11">
        <f t="shared" si="57"/>
        <v>2.4724284140537205</v>
      </c>
      <c r="X135" s="16">
        <f t="shared" ref="X135:X198" si="74">Z135/AD135</f>
        <v>0.51382357036845472</v>
      </c>
      <c r="Y135" s="12">
        <f t="shared" ref="Y135:Y198" si="75">IF(AE134,($X$5*AD134)/F134,Y134)</f>
        <v>5.302098658970598E-4</v>
      </c>
      <c r="Z135" s="12">
        <f t="shared" si="58"/>
        <v>1.073047668591858</v>
      </c>
      <c r="AA135" s="16">
        <f t="shared" ref="AA135:AA198" si="76">AC135/AD135</f>
        <v>0.48617642963154528</v>
      </c>
      <c r="AB135" s="12">
        <f t="shared" ref="AB135:AB198" si="77">IF(AE134,($AA$5*AD134)/D134,AB134)</f>
        <v>1.4996005273088381E-5</v>
      </c>
      <c r="AC135" s="12">
        <f t="shared" si="59"/>
        <v>1.0153105354165579</v>
      </c>
      <c r="AD135" s="12">
        <f t="shared" si="60"/>
        <v>2.0883582040084159</v>
      </c>
      <c r="AE135" s="14" t="b">
        <f t="shared" si="61"/>
        <v>0</v>
      </c>
      <c r="AF135" s="19">
        <f t="shared" si="62"/>
        <v>11</v>
      </c>
      <c r="AG135" s="20" t="b">
        <f t="shared" si="63"/>
        <v>0</v>
      </c>
      <c r="AH135" s="11" t="b">
        <f t="shared" si="64"/>
        <v>0</v>
      </c>
      <c r="AI135" s="11" t="b">
        <f t="shared" si="65"/>
        <v>0</v>
      </c>
    </row>
    <row r="136" spans="2:35" ht="15.75" x14ac:dyDescent="0.25">
      <c r="B136" s="15">
        <v>40543</v>
      </c>
      <c r="C136" s="11">
        <v>1257.6400000000001</v>
      </c>
      <c r="D136" s="11">
        <v>69304.81</v>
      </c>
      <c r="E136" s="11">
        <v>1.6613</v>
      </c>
      <c r="F136" s="11">
        <f t="shared" si="52"/>
        <v>2089.3173320000001</v>
      </c>
      <c r="H136" s="11">
        <f t="shared" si="53"/>
        <v>1</v>
      </c>
      <c r="I136" s="11">
        <f t="shared" si="66"/>
        <v>4.0197504165908541E-4</v>
      </c>
      <c r="J136" s="11">
        <f t="shared" si="54"/>
        <v>0.83985342156974918</v>
      </c>
      <c r="L136" s="11">
        <f t="shared" si="67"/>
        <v>1</v>
      </c>
      <c r="M136" s="11">
        <f t="shared" si="68"/>
        <v>6.1019253405026888E-5</v>
      </c>
      <c r="N136" s="11">
        <f t="shared" si="69"/>
        <v>4.2289277635772411</v>
      </c>
      <c r="P136" s="23">
        <f t="shared" si="70"/>
        <v>0.16569139422131005</v>
      </c>
      <c r="Q136" s="11">
        <f t="shared" si="71"/>
        <v>2.0098752082954271E-4</v>
      </c>
      <c r="R136" s="11">
        <f t="shared" si="55"/>
        <v>0.41992671078487459</v>
      </c>
      <c r="S136" s="11">
        <f t="shared" si="72"/>
        <v>0.83430860577868993</v>
      </c>
      <c r="T136" s="11">
        <f t="shared" si="73"/>
        <v>3.0509626702513444E-5</v>
      </c>
      <c r="U136" s="11">
        <f t="shared" si="56"/>
        <v>2.1144638817886205</v>
      </c>
      <c r="V136" s="11">
        <f t="shared" si="57"/>
        <v>2.5343905925734953</v>
      </c>
      <c r="X136" s="16">
        <f t="shared" si="74"/>
        <v>0.51594761785476961</v>
      </c>
      <c r="Y136" s="12">
        <f t="shared" si="75"/>
        <v>5.302098658970598E-4</v>
      </c>
      <c r="Z136" s="12">
        <f t="shared" si="58"/>
        <v>1.1077766624161227</v>
      </c>
      <c r="AA136" s="16">
        <f t="shared" si="76"/>
        <v>0.48405238214523044</v>
      </c>
      <c r="AB136" s="12">
        <f t="shared" si="77"/>
        <v>1.4996005273088381E-5</v>
      </c>
      <c r="AC136" s="12">
        <f t="shared" si="59"/>
        <v>1.0392952962103883</v>
      </c>
      <c r="AD136" s="12">
        <f t="shared" si="60"/>
        <v>2.147071958626511</v>
      </c>
      <c r="AE136" s="14" t="b">
        <f t="shared" si="61"/>
        <v>1</v>
      </c>
      <c r="AF136" s="19">
        <f t="shared" si="62"/>
        <v>12</v>
      </c>
      <c r="AG136" s="20" t="b">
        <f t="shared" si="63"/>
        <v>1</v>
      </c>
      <c r="AH136" s="11" t="b">
        <f t="shared" si="64"/>
        <v>1</v>
      </c>
      <c r="AI136" s="11" t="b">
        <f t="shared" si="65"/>
        <v>1</v>
      </c>
    </row>
    <row r="137" spans="2:35" ht="15.75" x14ac:dyDescent="0.25">
      <c r="B137" s="15">
        <v>40574</v>
      </c>
      <c r="C137" s="11">
        <v>1286.1199999999999</v>
      </c>
      <c r="D137" s="11">
        <v>66574.880000000005</v>
      </c>
      <c r="E137" s="11">
        <v>1.667</v>
      </c>
      <c r="F137" s="11">
        <f t="shared" si="52"/>
        <v>2143.9620399999999</v>
      </c>
      <c r="H137" s="11">
        <f t="shared" si="53"/>
        <v>1</v>
      </c>
      <c r="I137" s="11">
        <f t="shared" si="66"/>
        <v>4.0197504165908541E-4</v>
      </c>
      <c r="J137" s="11">
        <f t="shared" si="54"/>
        <v>0.8618192303444977</v>
      </c>
      <c r="L137" s="11">
        <f t="shared" si="67"/>
        <v>1</v>
      </c>
      <c r="M137" s="11">
        <f t="shared" si="68"/>
        <v>6.1019253405026888E-5</v>
      </c>
      <c r="N137" s="11">
        <f t="shared" si="69"/>
        <v>4.0623494731292569</v>
      </c>
      <c r="P137" s="23">
        <f t="shared" si="70"/>
        <v>0.17501821774232215</v>
      </c>
      <c r="Q137" s="11">
        <f t="shared" si="71"/>
        <v>2.0098752082954271E-4</v>
      </c>
      <c r="R137" s="11">
        <f t="shared" si="55"/>
        <v>0.43090961517224885</v>
      </c>
      <c r="S137" s="11">
        <f t="shared" si="72"/>
        <v>0.82498178225767782</v>
      </c>
      <c r="T137" s="11">
        <f t="shared" si="73"/>
        <v>3.0509626702513444E-5</v>
      </c>
      <c r="U137" s="11">
        <f t="shared" si="56"/>
        <v>2.0311747365646284</v>
      </c>
      <c r="V137" s="11">
        <f t="shared" si="57"/>
        <v>2.4620843517368773</v>
      </c>
      <c r="X137" s="16">
        <f t="shared" si="74"/>
        <v>0.51649529759633461</v>
      </c>
      <c r="Y137" s="12">
        <f t="shared" si="75"/>
        <v>5.138214108842971E-4</v>
      </c>
      <c r="Z137" s="12">
        <f t="shared" si="58"/>
        <v>1.1016136002751757</v>
      </c>
      <c r="AA137" s="16">
        <f t="shared" si="76"/>
        <v>0.4835047024036655</v>
      </c>
      <c r="AB137" s="12">
        <f t="shared" si="77"/>
        <v>1.5490064532508717E-5</v>
      </c>
      <c r="AC137" s="12">
        <f t="shared" si="59"/>
        <v>1.0312491874440239</v>
      </c>
      <c r="AD137" s="12">
        <f t="shared" si="60"/>
        <v>2.1328627877191995</v>
      </c>
      <c r="AE137" s="14" t="b">
        <f t="shared" si="61"/>
        <v>0</v>
      </c>
      <c r="AF137" s="19">
        <f t="shared" si="62"/>
        <v>1</v>
      </c>
      <c r="AG137" s="20" t="b">
        <f t="shared" si="63"/>
        <v>0</v>
      </c>
      <c r="AH137" s="11" t="b">
        <f t="shared" si="64"/>
        <v>0</v>
      </c>
      <c r="AI137" s="11" t="b">
        <f t="shared" si="65"/>
        <v>0</v>
      </c>
    </row>
    <row r="138" spans="2:35" ht="15.75" x14ac:dyDescent="0.25">
      <c r="B138" s="15">
        <v>40602</v>
      </c>
      <c r="C138" s="11">
        <v>1327.22</v>
      </c>
      <c r="D138" s="11">
        <v>67383.22</v>
      </c>
      <c r="E138" s="11">
        <v>1.6642999999999999</v>
      </c>
      <c r="F138" s="11">
        <f t="shared" si="52"/>
        <v>2208.8922459999999</v>
      </c>
      <c r="H138" s="11">
        <f t="shared" si="53"/>
        <v>1</v>
      </c>
      <c r="I138" s="11">
        <f t="shared" si="66"/>
        <v>4.0197504165908541E-4</v>
      </c>
      <c r="J138" s="11">
        <f t="shared" si="54"/>
        <v>0.88791955260628075</v>
      </c>
      <c r="L138" s="11">
        <f t="shared" si="67"/>
        <v>1</v>
      </c>
      <c r="M138" s="11">
        <f t="shared" si="68"/>
        <v>6.1019253405026888E-5</v>
      </c>
      <c r="N138" s="11">
        <f t="shared" si="69"/>
        <v>4.1116737764266755</v>
      </c>
      <c r="P138" s="23">
        <f t="shared" si="70"/>
        <v>0.17759835534023846</v>
      </c>
      <c r="Q138" s="11">
        <f t="shared" si="71"/>
        <v>2.0098752082954271E-4</v>
      </c>
      <c r="R138" s="11">
        <f t="shared" si="55"/>
        <v>0.44395977630314037</v>
      </c>
      <c r="S138" s="11">
        <f t="shared" si="72"/>
        <v>0.82240164465976151</v>
      </c>
      <c r="T138" s="11">
        <f t="shared" si="73"/>
        <v>3.0509626702513444E-5</v>
      </c>
      <c r="U138" s="11">
        <f t="shared" si="56"/>
        <v>2.0558368882133378</v>
      </c>
      <c r="V138" s="11">
        <f t="shared" si="57"/>
        <v>2.4997966645164782</v>
      </c>
      <c r="X138" s="16">
        <f t="shared" si="74"/>
        <v>0.52093077412999811</v>
      </c>
      <c r="Y138" s="12">
        <f t="shared" si="75"/>
        <v>5.138214108842971E-4</v>
      </c>
      <c r="Z138" s="12">
        <f t="shared" si="58"/>
        <v>1.1349761303311039</v>
      </c>
      <c r="AA138" s="16">
        <f t="shared" si="76"/>
        <v>0.479069225870002</v>
      </c>
      <c r="AB138" s="12">
        <f t="shared" si="77"/>
        <v>1.5490064532508717E-5</v>
      </c>
      <c r="AC138" s="12">
        <f t="shared" si="59"/>
        <v>1.0437704262082321</v>
      </c>
      <c r="AD138" s="12">
        <f t="shared" si="60"/>
        <v>2.1787465565393358</v>
      </c>
      <c r="AE138" s="14" t="b">
        <f t="shared" si="61"/>
        <v>0</v>
      </c>
      <c r="AF138" s="19">
        <f t="shared" si="62"/>
        <v>2</v>
      </c>
      <c r="AG138" s="20" t="b">
        <f t="shared" si="63"/>
        <v>0</v>
      </c>
      <c r="AH138" s="11" t="b">
        <f t="shared" si="64"/>
        <v>0</v>
      </c>
      <c r="AI138" s="11" t="b">
        <f t="shared" si="65"/>
        <v>0</v>
      </c>
    </row>
    <row r="139" spans="2:35" ht="15.75" x14ac:dyDescent="0.25">
      <c r="B139" s="15">
        <v>40633</v>
      </c>
      <c r="C139" s="11">
        <v>1325.83</v>
      </c>
      <c r="D139" s="11">
        <v>68586.7</v>
      </c>
      <c r="E139" s="11">
        <v>1.6318000000000001</v>
      </c>
      <c r="F139" s="11">
        <f t="shared" si="52"/>
        <v>2163.4893940000002</v>
      </c>
      <c r="H139" s="11">
        <f t="shared" si="53"/>
        <v>1</v>
      </c>
      <c r="I139" s="11">
        <f t="shared" si="66"/>
        <v>4.0197504165908541E-4</v>
      </c>
      <c r="J139" s="11">
        <f t="shared" si="54"/>
        <v>0.8696687392821395</v>
      </c>
      <c r="L139" s="11">
        <f t="shared" si="67"/>
        <v>1</v>
      </c>
      <c r="M139" s="11">
        <f t="shared" si="68"/>
        <v>6.1019253405026888E-5</v>
      </c>
      <c r="N139" s="11">
        <f t="shared" si="69"/>
        <v>4.1851092275145572</v>
      </c>
      <c r="P139" s="23">
        <f t="shared" si="70"/>
        <v>0.17204885061118999</v>
      </c>
      <c r="Q139" s="11">
        <f t="shared" si="71"/>
        <v>2.0098752082954271E-4</v>
      </c>
      <c r="R139" s="11">
        <f t="shared" si="55"/>
        <v>0.43483436964106975</v>
      </c>
      <c r="S139" s="11">
        <f t="shared" si="72"/>
        <v>0.82795114938880998</v>
      </c>
      <c r="T139" s="11">
        <f t="shared" si="73"/>
        <v>3.0509626702513444E-5</v>
      </c>
      <c r="U139" s="11">
        <f t="shared" si="56"/>
        <v>2.0925546137572786</v>
      </c>
      <c r="V139" s="11">
        <f t="shared" si="57"/>
        <v>2.5273889833983483</v>
      </c>
      <c r="X139" s="16">
        <f t="shared" si="74"/>
        <v>0.51132323239797484</v>
      </c>
      <c r="Y139" s="12">
        <f t="shared" si="75"/>
        <v>5.138214108842971E-4</v>
      </c>
      <c r="Z139" s="12">
        <f t="shared" si="58"/>
        <v>1.1116471728582931</v>
      </c>
      <c r="AA139" s="16">
        <f t="shared" si="76"/>
        <v>0.48867676760202511</v>
      </c>
      <c r="AB139" s="12">
        <f t="shared" si="77"/>
        <v>1.5490064532508717E-5</v>
      </c>
      <c r="AC139" s="12">
        <f t="shared" si="59"/>
        <v>1.0624124090718157</v>
      </c>
      <c r="AD139" s="12">
        <f t="shared" si="60"/>
        <v>2.1740595819301087</v>
      </c>
      <c r="AE139" s="14" t="b">
        <f t="shared" si="61"/>
        <v>0</v>
      </c>
      <c r="AF139" s="19">
        <f t="shared" si="62"/>
        <v>3</v>
      </c>
      <c r="AG139" s="20" t="b">
        <f t="shared" si="63"/>
        <v>1</v>
      </c>
      <c r="AH139" s="11" t="b">
        <f t="shared" si="64"/>
        <v>0</v>
      </c>
      <c r="AI139" s="11" t="b">
        <f t="shared" si="65"/>
        <v>0</v>
      </c>
    </row>
    <row r="140" spans="2:35" ht="15.75" x14ac:dyDescent="0.25">
      <c r="B140" s="15">
        <v>40662</v>
      </c>
      <c r="C140" s="11">
        <v>1363.61</v>
      </c>
      <c r="D140" s="11">
        <v>66132.86</v>
      </c>
      <c r="E140" s="11">
        <v>1.5754000000000001</v>
      </c>
      <c r="F140" s="11">
        <f t="shared" si="52"/>
        <v>2148.231194</v>
      </c>
      <c r="H140" s="11">
        <f t="shared" si="53"/>
        <v>1</v>
      </c>
      <c r="I140" s="11">
        <f t="shared" si="66"/>
        <v>4.0197504165908541E-4</v>
      </c>
      <c r="J140" s="11">
        <f t="shared" si="54"/>
        <v>0.86353532370149677</v>
      </c>
      <c r="L140" s="11">
        <f t="shared" si="67"/>
        <v>1</v>
      </c>
      <c r="M140" s="11">
        <f t="shared" si="68"/>
        <v>6.1019253405026888E-5</v>
      </c>
      <c r="N140" s="11">
        <f t="shared" si="69"/>
        <v>4.0353777427391666</v>
      </c>
      <c r="P140" s="23">
        <f t="shared" si="70"/>
        <v>0.1762707996630983</v>
      </c>
      <c r="Q140" s="11">
        <f t="shared" si="71"/>
        <v>2.0098752082954271E-4</v>
      </c>
      <c r="R140" s="11">
        <f t="shared" si="55"/>
        <v>0.43176766185074839</v>
      </c>
      <c r="S140" s="11">
        <f t="shared" si="72"/>
        <v>0.82372920033690178</v>
      </c>
      <c r="T140" s="11">
        <f t="shared" si="73"/>
        <v>3.0509626702513444E-5</v>
      </c>
      <c r="U140" s="11">
        <f t="shared" si="56"/>
        <v>2.0176888713695833</v>
      </c>
      <c r="V140" s="11">
        <f t="shared" si="57"/>
        <v>2.4494565332203315</v>
      </c>
      <c r="X140" s="16">
        <f t="shared" si="74"/>
        <v>0.51865533343253578</v>
      </c>
      <c r="Y140" s="12">
        <f t="shared" si="75"/>
        <v>5.138214108842971E-4</v>
      </c>
      <c r="Z140" s="12">
        <f t="shared" si="58"/>
        <v>1.1038071830067382</v>
      </c>
      <c r="AA140" s="16">
        <f t="shared" si="76"/>
        <v>0.48134466656746411</v>
      </c>
      <c r="AB140" s="12">
        <f t="shared" si="77"/>
        <v>1.5490064532508717E-5</v>
      </c>
      <c r="AC140" s="12">
        <f t="shared" si="59"/>
        <v>1.0244022691193644</v>
      </c>
      <c r="AD140" s="12">
        <f t="shared" si="60"/>
        <v>2.1282094521261028</v>
      </c>
      <c r="AE140" s="14" t="b">
        <f t="shared" si="61"/>
        <v>1</v>
      </c>
      <c r="AF140" s="19">
        <f t="shared" si="62"/>
        <v>4</v>
      </c>
      <c r="AG140" s="20" t="b">
        <f t="shared" si="63"/>
        <v>0</v>
      </c>
      <c r="AH140" s="11" t="b">
        <f t="shared" si="64"/>
        <v>1</v>
      </c>
      <c r="AI140" s="11" t="b">
        <f t="shared" si="65"/>
        <v>0</v>
      </c>
    </row>
    <row r="141" spans="2:35" ht="15.75" x14ac:dyDescent="0.25">
      <c r="B141" s="15">
        <v>40694</v>
      </c>
      <c r="C141" s="11">
        <v>1345.2</v>
      </c>
      <c r="D141" s="11">
        <v>64620.08</v>
      </c>
      <c r="E141" s="11">
        <v>1.5800999999999998</v>
      </c>
      <c r="F141" s="11">
        <f t="shared" si="52"/>
        <v>2125.5505199999998</v>
      </c>
      <c r="H141" s="11">
        <f t="shared" si="53"/>
        <v>1</v>
      </c>
      <c r="I141" s="11">
        <f t="shared" si="66"/>
        <v>4.0197504165908541E-4</v>
      </c>
      <c r="J141" s="11">
        <f t="shared" si="54"/>
        <v>0.85441825882549061</v>
      </c>
      <c r="L141" s="11">
        <f t="shared" si="67"/>
        <v>1</v>
      </c>
      <c r="M141" s="11">
        <f t="shared" si="68"/>
        <v>6.1019253405026888E-5</v>
      </c>
      <c r="N141" s="11">
        <f t="shared" si="69"/>
        <v>3.9430690365731098</v>
      </c>
      <c r="P141" s="23">
        <f t="shared" si="70"/>
        <v>0.17809703417974368</v>
      </c>
      <c r="Q141" s="11">
        <f t="shared" si="71"/>
        <v>2.0098752082954271E-4</v>
      </c>
      <c r="R141" s="11">
        <f t="shared" si="55"/>
        <v>0.4272091294127453</v>
      </c>
      <c r="S141" s="11">
        <f t="shared" si="72"/>
        <v>0.82190296582025635</v>
      </c>
      <c r="T141" s="11">
        <f t="shared" si="73"/>
        <v>3.0509626702513444E-5</v>
      </c>
      <c r="U141" s="11">
        <f t="shared" si="56"/>
        <v>1.9715345182865549</v>
      </c>
      <c r="V141" s="11">
        <f t="shared" si="57"/>
        <v>2.3987436476993</v>
      </c>
      <c r="X141" s="16">
        <f t="shared" si="74"/>
        <v>0.50313160517166722</v>
      </c>
      <c r="Y141" s="12">
        <f t="shared" si="75"/>
        <v>4.953399471318967E-4</v>
      </c>
      <c r="Z141" s="12">
        <f t="shared" si="58"/>
        <v>1.0528700822029755</v>
      </c>
      <c r="AA141" s="16">
        <f t="shared" si="76"/>
        <v>0.49686839482833267</v>
      </c>
      <c r="AB141" s="12">
        <f t="shared" si="77"/>
        <v>1.6090408400045776E-5</v>
      </c>
      <c r="AC141" s="12">
        <f t="shared" si="59"/>
        <v>1.03976347804363</v>
      </c>
      <c r="AD141" s="12">
        <f t="shared" si="60"/>
        <v>2.0926335602466057</v>
      </c>
      <c r="AE141" s="14" t="b">
        <f t="shared" si="61"/>
        <v>0</v>
      </c>
      <c r="AF141" s="19">
        <f t="shared" si="62"/>
        <v>5</v>
      </c>
      <c r="AG141" s="20" t="b">
        <f t="shared" si="63"/>
        <v>0</v>
      </c>
      <c r="AH141" s="11" t="b">
        <f t="shared" si="64"/>
        <v>0</v>
      </c>
      <c r="AI141" s="11" t="b">
        <f t="shared" si="65"/>
        <v>0</v>
      </c>
    </row>
    <row r="142" spans="2:35" ht="15.75" x14ac:dyDescent="0.25">
      <c r="B142" s="15">
        <v>40724</v>
      </c>
      <c r="C142" s="11">
        <v>1320.64</v>
      </c>
      <c r="D142" s="11">
        <v>62403.64</v>
      </c>
      <c r="E142" s="11">
        <v>1.5632999999999999</v>
      </c>
      <c r="F142" s="11">
        <f t="shared" si="52"/>
        <v>2064.5565120000001</v>
      </c>
      <c r="H142" s="11">
        <f t="shared" si="53"/>
        <v>1</v>
      </c>
      <c r="I142" s="11">
        <f t="shared" si="66"/>
        <v>4.0197504165908541E-4</v>
      </c>
      <c r="J142" s="11">
        <f t="shared" si="54"/>
        <v>0.82990018991873615</v>
      </c>
      <c r="L142" s="11">
        <f t="shared" si="67"/>
        <v>1</v>
      </c>
      <c r="M142" s="11">
        <f t="shared" si="68"/>
        <v>6.1019253405026888E-5</v>
      </c>
      <c r="N142" s="11">
        <f t="shared" si="69"/>
        <v>3.8078235225560721</v>
      </c>
      <c r="P142" s="23">
        <f t="shared" si="70"/>
        <v>0.17894558653557224</v>
      </c>
      <c r="Q142" s="11">
        <f t="shared" si="71"/>
        <v>2.0098752082954271E-4</v>
      </c>
      <c r="R142" s="11">
        <f t="shared" si="55"/>
        <v>0.41495009495936808</v>
      </c>
      <c r="S142" s="11">
        <f t="shared" si="72"/>
        <v>0.82105441346442776</v>
      </c>
      <c r="T142" s="11">
        <f t="shared" si="73"/>
        <v>3.0509626702513444E-5</v>
      </c>
      <c r="U142" s="11">
        <f t="shared" si="56"/>
        <v>1.9039117612780361</v>
      </c>
      <c r="V142" s="11">
        <f t="shared" si="57"/>
        <v>2.3188618562374042</v>
      </c>
      <c r="X142" s="16">
        <f t="shared" si="74"/>
        <v>0.50457806656086779</v>
      </c>
      <c r="Y142" s="12">
        <f t="shared" si="75"/>
        <v>4.953399471318967E-4</v>
      </c>
      <c r="Z142" s="12">
        <f t="shared" si="58"/>
        <v>1.0226573135048931</v>
      </c>
      <c r="AA142" s="16">
        <f t="shared" si="76"/>
        <v>0.49542193343913238</v>
      </c>
      <c r="AB142" s="12">
        <f t="shared" si="77"/>
        <v>1.6090408400045776E-5</v>
      </c>
      <c r="AC142" s="12">
        <f t="shared" si="59"/>
        <v>1.0041000532494326</v>
      </c>
      <c r="AD142" s="12">
        <f t="shared" si="60"/>
        <v>2.0267573667543255</v>
      </c>
      <c r="AE142" s="14" t="b">
        <f t="shared" si="61"/>
        <v>0</v>
      </c>
      <c r="AF142" s="19">
        <f t="shared" si="62"/>
        <v>6</v>
      </c>
      <c r="AG142" s="20" t="b">
        <f t="shared" si="63"/>
        <v>1</v>
      </c>
      <c r="AH142" s="11" t="b">
        <f t="shared" si="64"/>
        <v>0</v>
      </c>
      <c r="AI142" s="11" t="b">
        <f t="shared" si="65"/>
        <v>1</v>
      </c>
    </row>
    <row r="143" spans="2:35" ht="15.75" x14ac:dyDescent="0.25">
      <c r="B143" s="15">
        <v>40753</v>
      </c>
      <c r="C143" s="11">
        <v>1292.28</v>
      </c>
      <c r="D143" s="11">
        <v>58823.45</v>
      </c>
      <c r="E143" s="11">
        <v>1.5493000000000001</v>
      </c>
      <c r="F143" s="11">
        <f t="shared" si="52"/>
        <v>2002.129404</v>
      </c>
      <c r="H143" s="11">
        <f t="shared" si="53"/>
        <v>1</v>
      </c>
      <c r="I143" s="11">
        <f t="shared" si="66"/>
        <v>4.0197504165908541E-4</v>
      </c>
      <c r="J143" s="11">
        <f t="shared" si="54"/>
        <v>0.80480605057977983</v>
      </c>
      <c r="L143" s="11">
        <f t="shared" si="67"/>
        <v>1</v>
      </c>
      <c r="M143" s="11">
        <f t="shared" si="68"/>
        <v>6.1019253405026888E-5</v>
      </c>
      <c r="N143" s="11">
        <f t="shared" si="69"/>
        <v>3.5893630017079285</v>
      </c>
      <c r="P143" s="23">
        <f t="shared" si="70"/>
        <v>0.18315318345815093</v>
      </c>
      <c r="Q143" s="11">
        <f t="shared" si="71"/>
        <v>2.0098752082954271E-4</v>
      </c>
      <c r="R143" s="11">
        <f t="shared" si="55"/>
        <v>0.40240302528988992</v>
      </c>
      <c r="S143" s="11">
        <f t="shared" si="72"/>
        <v>0.8168468165418491</v>
      </c>
      <c r="T143" s="11">
        <f t="shared" si="73"/>
        <v>3.0509626702513444E-5</v>
      </c>
      <c r="U143" s="11">
        <f t="shared" si="56"/>
        <v>1.7946815008539643</v>
      </c>
      <c r="V143" s="11">
        <f t="shared" si="57"/>
        <v>2.1970845261438541</v>
      </c>
      <c r="X143" s="16">
        <f t="shared" si="74"/>
        <v>0.51167079903977197</v>
      </c>
      <c r="Y143" s="12">
        <f t="shared" si="75"/>
        <v>4.953399471318967E-4</v>
      </c>
      <c r="Z143" s="12">
        <f t="shared" si="58"/>
        <v>0.99173467312857588</v>
      </c>
      <c r="AA143" s="16">
        <f t="shared" si="76"/>
        <v>0.48832920096022797</v>
      </c>
      <c r="AB143" s="12">
        <f t="shared" si="77"/>
        <v>1.6090408400045776E-5</v>
      </c>
      <c r="AC143" s="12">
        <f t="shared" si="59"/>
        <v>0.94649333399967273</v>
      </c>
      <c r="AD143" s="12">
        <f t="shared" si="60"/>
        <v>1.9382280071282487</v>
      </c>
      <c r="AE143" s="14" t="b">
        <f t="shared" si="61"/>
        <v>0</v>
      </c>
      <c r="AF143" s="19">
        <f t="shared" si="62"/>
        <v>7</v>
      </c>
      <c r="AG143" s="20" t="b">
        <f t="shared" si="63"/>
        <v>0</v>
      </c>
      <c r="AH143" s="11" t="b">
        <f t="shared" si="64"/>
        <v>0</v>
      </c>
      <c r="AI143" s="11" t="b">
        <f t="shared" si="65"/>
        <v>0</v>
      </c>
    </row>
    <row r="144" spans="2:35" ht="15.75" x14ac:dyDescent="0.25">
      <c r="B144" s="15">
        <v>40786</v>
      </c>
      <c r="C144" s="11">
        <v>1218.8900000000001</v>
      </c>
      <c r="D144" s="11">
        <v>56495.12</v>
      </c>
      <c r="E144" s="11">
        <v>1.5895999999999999</v>
      </c>
      <c r="F144" s="11">
        <f t="shared" si="52"/>
        <v>1937.547544</v>
      </c>
      <c r="H144" s="11">
        <f t="shared" si="53"/>
        <v>1</v>
      </c>
      <c r="I144" s="11">
        <f t="shared" si="66"/>
        <v>4.0197504165908541E-4</v>
      </c>
      <c r="J144" s="11">
        <f t="shared" si="54"/>
        <v>0.7788457547158586</v>
      </c>
      <c r="L144" s="11">
        <f t="shared" si="67"/>
        <v>1</v>
      </c>
      <c r="M144" s="11">
        <f t="shared" si="68"/>
        <v>6.1019253405026888E-5</v>
      </c>
      <c r="N144" s="11">
        <f t="shared" si="69"/>
        <v>3.4472900434274028</v>
      </c>
      <c r="P144" s="23">
        <f t="shared" si="70"/>
        <v>0.18429264744830062</v>
      </c>
      <c r="Q144" s="11">
        <f t="shared" si="71"/>
        <v>2.0098752082954271E-4</v>
      </c>
      <c r="R144" s="11">
        <f t="shared" si="55"/>
        <v>0.3894228773579293</v>
      </c>
      <c r="S144" s="11">
        <f t="shared" si="72"/>
        <v>0.81570735255169946</v>
      </c>
      <c r="T144" s="11">
        <f t="shared" si="73"/>
        <v>3.0509626702513444E-5</v>
      </c>
      <c r="U144" s="11">
        <f t="shared" si="56"/>
        <v>1.7236450217137014</v>
      </c>
      <c r="V144" s="11">
        <f t="shared" si="57"/>
        <v>2.1130678990716305</v>
      </c>
      <c r="X144" s="16">
        <f t="shared" si="74"/>
        <v>0.51356909336758128</v>
      </c>
      <c r="Y144" s="12">
        <f t="shared" si="75"/>
        <v>4.953399471318967E-4</v>
      </c>
      <c r="Z144" s="12">
        <f t="shared" si="58"/>
        <v>0.95974469801049633</v>
      </c>
      <c r="AA144" s="16">
        <f t="shared" si="76"/>
        <v>0.48643090663241867</v>
      </c>
      <c r="AB144" s="12">
        <f t="shared" si="77"/>
        <v>1.6090408400045776E-5</v>
      </c>
      <c r="AC144" s="12">
        <f t="shared" si="59"/>
        <v>0.90902955340959413</v>
      </c>
      <c r="AD144" s="12">
        <f t="shared" si="60"/>
        <v>1.8687742514200905</v>
      </c>
      <c r="AE144" s="14" t="b">
        <f t="shared" si="61"/>
        <v>1</v>
      </c>
      <c r="AF144" s="19">
        <f t="shared" si="62"/>
        <v>8</v>
      </c>
      <c r="AG144" s="20" t="b">
        <f t="shared" si="63"/>
        <v>0</v>
      </c>
      <c r="AH144" s="11" t="b">
        <f t="shared" si="64"/>
        <v>1</v>
      </c>
      <c r="AI144" s="11" t="b">
        <f t="shared" si="65"/>
        <v>0</v>
      </c>
    </row>
    <row r="145" spans="2:35" ht="15.75" x14ac:dyDescent="0.25">
      <c r="B145" s="15">
        <v>40816</v>
      </c>
      <c r="C145" s="11">
        <v>1131.42</v>
      </c>
      <c r="D145" s="11">
        <v>52324.42</v>
      </c>
      <c r="E145" s="11">
        <v>1.8793</v>
      </c>
      <c r="F145" s="11">
        <f t="shared" si="52"/>
        <v>2126.2776060000001</v>
      </c>
      <c r="H145" s="11">
        <f t="shared" si="53"/>
        <v>1</v>
      </c>
      <c r="I145" s="11">
        <f t="shared" si="66"/>
        <v>4.0197504165908541E-4</v>
      </c>
      <c r="J145" s="11">
        <f t="shared" si="54"/>
        <v>0.8547105292506304</v>
      </c>
      <c r="L145" s="11">
        <f t="shared" si="67"/>
        <v>1</v>
      </c>
      <c r="M145" s="11">
        <f t="shared" si="68"/>
        <v>6.1019253405026888E-5</v>
      </c>
      <c r="N145" s="11">
        <f t="shared" si="69"/>
        <v>3.1927970432510571</v>
      </c>
      <c r="P145" s="23">
        <f t="shared" si="70"/>
        <v>0.21116959361791882</v>
      </c>
      <c r="Q145" s="11">
        <f t="shared" si="71"/>
        <v>2.0098752082954271E-4</v>
      </c>
      <c r="R145" s="11">
        <f t="shared" si="55"/>
        <v>0.4273552646253152</v>
      </c>
      <c r="S145" s="11">
        <f t="shared" si="72"/>
        <v>0.78883040638208124</v>
      </c>
      <c r="T145" s="11">
        <f t="shared" si="73"/>
        <v>3.0509626702513444E-5</v>
      </c>
      <c r="U145" s="11">
        <f t="shared" si="56"/>
        <v>1.5963985216255285</v>
      </c>
      <c r="V145" s="11">
        <f t="shared" si="57"/>
        <v>2.0237537862508437</v>
      </c>
      <c r="X145" s="16">
        <f t="shared" si="74"/>
        <v>0.54230881149984889</v>
      </c>
      <c r="Y145" s="12">
        <f t="shared" si="75"/>
        <v>4.8225248903107444E-4</v>
      </c>
      <c r="Z145" s="12">
        <f t="shared" si="58"/>
        <v>1.0254026678645343</v>
      </c>
      <c r="AA145" s="16">
        <f t="shared" si="76"/>
        <v>0.45769118850015111</v>
      </c>
      <c r="AB145" s="12">
        <f t="shared" si="77"/>
        <v>1.6539253756962463E-5</v>
      </c>
      <c r="AC145" s="12">
        <f t="shared" si="59"/>
        <v>0.86540686006588186</v>
      </c>
      <c r="AD145" s="12">
        <f t="shared" si="60"/>
        <v>1.8908095279304162</v>
      </c>
      <c r="AE145" s="14" t="b">
        <f t="shared" si="61"/>
        <v>0</v>
      </c>
      <c r="AF145" s="19">
        <f t="shared" si="62"/>
        <v>9</v>
      </c>
      <c r="AG145" s="20" t="b">
        <f t="shared" si="63"/>
        <v>1</v>
      </c>
      <c r="AH145" s="11" t="b">
        <f t="shared" si="64"/>
        <v>0</v>
      </c>
      <c r="AI145" s="11" t="b">
        <f t="shared" si="65"/>
        <v>0</v>
      </c>
    </row>
    <row r="146" spans="2:35" ht="15.75" x14ac:dyDescent="0.25">
      <c r="B146" s="15">
        <v>40847</v>
      </c>
      <c r="C146" s="11">
        <v>1253.3</v>
      </c>
      <c r="D146" s="11">
        <v>58338.39</v>
      </c>
      <c r="E146" s="11">
        <v>1.7157</v>
      </c>
      <c r="F146" s="11">
        <f t="shared" si="52"/>
        <v>2150.2868100000001</v>
      </c>
      <c r="H146" s="11">
        <f t="shared" si="53"/>
        <v>1</v>
      </c>
      <c r="I146" s="11">
        <f t="shared" si="66"/>
        <v>4.0197504165908541E-4</v>
      </c>
      <c r="J146" s="11">
        <f t="shared" si="54"/>
        <v>0.8643616300287319</v>
      </c>
      <c r="L146" s="11">
        <f t="shared" si="67"/>
        <v>1</v>
      </c>
      <c r="M146" s="11">
        <f t="shared" si="68"/>
        <v>6.1019253405026888E-5</v>
      </c>
      <c r="N146" s="11">
        <f t="shared" si="69"/>
        <v>3.5597650026512864</v>
      </c>
      <c r="P146" s="23">
        <f t="shared" si="70"/>
        <v>0.19537452288184723</v>
      </c>
      <c r="Q146" s="11">
        <f t="shared" si="71"/>
        <v>2.0098752082954271E-4</v>
      </c>
      <c r="R146" s="11">
        <f t="shared" si="55"/>
        <v>0.43218081501436595</v>
      </c>
      <c r="S146" s="11">
        <f t="shared" si="72"/>
        <v>0.8046254771181528</v>
      </c>
      <c r="T146" s="11">
        <f t="shared" si="73"/>
        <v>3.0509626702513444E-5</v>
      </c>
      <c r="U146" s="11">
        <f t="shared" si="56"/>
        <v>1.7798825013256432</v>
      </c>
      <c r="V146" s="11">
        <f t="shared" si="57"/>
        <v>2.212063316340009</v>
      </c>
      <c r="X146" s="16">
        <f t="shared" si="74"/>
        <v>0.51801023165968496</v>
      </c>
      <c r="Y146" s="12">
        <f t="shared" si="75"/>
        <v>4.8225248903107444E-4</v>
      </c>
      <c r="Z146" s="12">
        <f t="shared" si="58"/>
        <v>1.0369811662531891</v>
      </c>
      <c r="AA146" s="16">
        <f t="shared" si="76"/>
        <v>0.48198976834031493</v>
      </c>
      <c r="AB146" s="12">
        <f t="shared" si="77"/>
        <v>1.6539253756962463E-5</v>
      </c>
      <c r="AC146" s="12">
        <f t="shared" si="59"/>
        <v>0.96487343598264141</v>
      </c>
      <c r="AD146" s="12">
        <f t="shared" si="60"/>
        <v>2.0018546022358308</v>
      </c>
      <c r="AE146" s="14" t="b">
        <f t="shared" si="61"/>
        <v>0</v>
      </c>
      <c r="AF146" s="19">
        <f t="shared" si="62"/>
        <v>10</v>
      </c>
      <c r="AG146" s="20" t="b">
        <f t="shared" si="63"/>
        <v>0</v>
      </c>
      <c r="AH146" s="11" t="b">
        <f t="shared" si="64"/>
        <v>0</v>
      </c>
      <c r="AI146" s="11" t="b">
        <f t="shared" si="65"/>
        <v>0</v>
      </c>
    </row>
    <row r="147" spans="2:35" ht="15.75" x14ac:dyDescent="0.25">
      <c r="B147" s="15">
        <v>40877</v>
      </c>
      <c r="C147" s="11">
        <v>1246.96</v>
      </c>
      <c r="D147" s="11">
        <v>56874.98</v>
      </c>
      <c r="E147" s="11">
        <v>1.8085</v>
      </c>
      <c r="F147" s="11">
        <f t="shared" si="52"/>
        <v>2255.12716</v>
      </c>
      <c r="H147" s="11">
        <f t="shared" si="53"/>
        <v>1</v>
      </c>
      <c r="I147" s="11">
        <f t="shared" si="66"/>
        <v>4.0197504165908541E-4</v>
      </c>
      <c r="J147" s="11">
        <f t="shared" si="54"/>
        <v>0.90650483408753502</v>
      </c>
      <c r="L147" s="11">
        <f t="shared" si="67"/>
        <v>1</v>
      </c>
      <c r="M147" s="11">
        <f t="shared" si="68"/>
        <v>6.1019253405026888E-5</v>
      </c>
      <c r="N147" s="11">
        <f t="shared" si="69"/>
        <v>3.4704688170258362</v>
      </c>
      <c r="P147" s="23">
        <f t="shared" si="70"/>
        <v>0.20710767446748221</v>
      </c>
      <c r="Q147" s="11">
        <f t="shared" si="71"/>
        <v>2.0098752082954271E-4</v>
      </c>
      <c r="R147" s="11">
        <f t="shared" si="55"/>
        <v>0.45325241704376751</v>
      </c>
      <c r="S147" s="11">
        <f t="shared" si="72"/>
        <v>0.79289232553251787</v>
      </c>
      <c r="T147" s="11">
        <f t="shared" si="73"/>
        <v>3.0509626702513444E-5</v>
      </c>
      <c r="U147" s="11">
        <f t="shared" si="56"/>
        <v>1.7352344085129181</v>
      </c>
      <c r="V147" s="11">
        <f t="shared" si="57"/>
        <v>2.1884868255566854</v>
      </c>
      <c r="X147" s="16">
        <f t="shared" si="74"/>
        <v>0.53620703217835597</v>
      </c>
      <c r="Y147" s="12">
        <f t="shared" si="75"/>
        <v>4.8225248903107444E-4</v>
      </c>
      <c r="Z147" s="12">
        <f t="shared" si="58"/>
        <v>1.0875406859915782</v>
      </c>
      <c r="AA147" s="16">
        <f t="shared" si="76"/>
        <v>0.46379296782164398</v>
      </c>
      <c r="AB147" s="12">
        <f t="shared" si="77"/>
        <v>1.6539253756962463E-5</v>
      </c>
      <c r="AC147" s="12">
        <f t="shared" si="59"/>
        <v>0.94066972664216497</v>
      </c>
      <c r="AD147" s="12">
        <f t="shared" si="60"/>
        <v>2.0282104126337432</v>
      </c>
      <c r="AE147" s="14" t="b">
        <f t="shared" si="61"/>
        <v>0</v>
      </c>
      <c r="AF147" s="19">
        <f t="shared" si="62"/>
        <v>11</v>
      </c>
      <c r="AG147" s="20" t="b">
        <f t="shared" si="63"/>
        <v>0</v>
      </c>
      <c r="AH147" s="11" t="b">
        <f t="shared" si="64"/>
        <v>0</v>
      </c>
      <c r="AI147" s="11" t="b">
        <f t="shared" si="65"/>
        <v>0</v>
      </c>
    </row>
    <row r="148" spans="2:35" ht="15.75" x14ac:dyDescent="0.25">
      <c r="B148" s="15">
        <v>40907</v>
      </c>
      <c r="C148" s="11">
        <v>1257.5999999999999</v>
      </c>
      <c r="D148" s="11">
        <v>56754.080000000002</v>
      </c>
      <c r="E148" s="11">
        <v>1.8668</v>
      </c>
      <c r="F148" s="11">
        <f t="shared" si="52"/>
        <v>2347.68768</v>
      </c>
      <c r="H148" s="11">
        <f t="shared" si="53"/>
        <v>1</v>
      </c>
      <c r="I148" s="11">
        <f t="shared" si="66"/>
        <v>4.0197504165908541E-4</v>
      </c>
      <c r="J148" s="11">
        <f t="shared" si="54"/>
        <v>0.94371185297052163</v>
      </c>
      <c r="L148" s="11">
        <f t="shared" si="67"/>
        <v>1</v>
      </c>
      <c r="M148" s="11">
        <f t="shared" si="68"/>
        <v>6.1019253405026888E-5</v>
      </c>
      <c r="N148" s="11">
        <f t="shared" si="69"/>
        <v>3.4630915892891685</v>
      </c>
      <c r="P148" s="23">
        <f t="shared" si="70"/>
        <v>0.2141488417478887</v>
      </c>
      <c r="Q148" s="11">
        <f t="shared" si="71"/>
        <v>2.0098752082954271E-4</v>
      </c>
      <c r="R148" s="11">
        <f t="shared" si="55"/>
        <v>0.47185592648526081</v>
      </c>
      <c r="S148" s="11">
        <f t="shared" si="72"/>
        <v>0.78585115825211127</v>
      </c>
      <c r="T148" s="11">
        <f t="shared" si="73"/>
        <v>3.0509626702513444E-5</v>
      </c>
      <c r="U148" s="11">
        <f t="shared" si="56"/>
        <v>1.7315457946445842</v>
      </c>
      <c r="V148" s="11">
        <f t="shared" si="57"/>
        <v>2.2034017211298451</v>
      </c>
      <c r="X148" s="16">
        <f t="shared" si="74"/>
        <v>0.54672193778363942</v>
      </c>
      <c r="Y148" s="12">
        <f t="shared" si="75"/>
        <v>4.8225248903107444E-4</v>
      </c>
      <c r="Z148" s="12">
        <f t="shared" si="58"/>
        <v>1.1321782271475886</v>
      </c>
      <c r="AA148" s="16">
        <f t="shared" si="76"/>
        <v>0.45327806221636052</v>
      </c>
      <c r="AB148" s="12">
        <f t="shared" si="77"/>
        <v>1.6539253756962463E-5</v>
      </c>
      <c r="AC148" s="12">
        <f t="shared" si="59"/>
        <v>0.93867013086294826</v>
      </c>
      <c r="AD148" s="12">
        <f t="shared" si="60"/>
        <v>2.070848358010537</v>
      </c>
      <c r="AE148" s="14" t="b">
        <f t="shared" si="61"/>
        <v>1</v>
      </c>
      <c r="AF148" s="19">
        <f t="shared" si="62"/>
        <v>12</v>
      </c>
      <c r="AG148" s="20" t="b">
        <f t="shared" si="63"/>
        <v>1</v>
      </c>
      <c r="AH148" s="11" t="b">
        <f t="shared" si="64"/>
        <v>1</v>
      </c>
      <c r="AI148" s="11" t="b">
        <f t="shared" si="65"/>
        <v>1</v>
      </c>
    </row>
    <row r="149" spans="2:35" ht="15.75" x14ac:dyDescent="0.25">
      <c r="B149" s="15">
        <v>40939</v>
      </c>
      <c r="C149" s="11">
        <v>1312.41</v>
      </c>
      <c r="D149" s="11">
        <v>63072.31</v>
      </c>
      <c r="E149" s="11">
        <v>1.7467999999999999</v>
      </c>
      <c r="F149" s="11">
        <f t="shared" si="52"/>
        <v>2292.5177880000001</v>
      </c>
      <c r="H149" s="11">
        <f t="shared" si="53"/>
        <v>1</v>
      </c>
      <c r="I149" s="11">
        <f t="shared" si="66"/>
        <v>4.0197504165908541E-4</v>
      </c>
      <c r="J149" s="11">
        <f t="shared" si="54"/>
        <v>0.92153493333549441</v>
      </c>
      <c r="L149" s="11">
        <f t="shared" si="67"/>
        <v>1</v>
      </c>
      <c r="M149" s="11">
        <f t="shared" si="68"/>
        <v>6.1019253405026888E-5</v>
      </c>
      <c r="N149" s="11">
        <f t="shared" si="69"/>
        <v>3.8486252667304113</v>
      </c>
      <c r="P149" s="23">
        <f t="shared" si="70"/>
        <v>0.19318741817575902</v>
      </c>
      <c r="Q149" s="11">
        <f t="shared" si="71"/>
        <v>2.0098752082954271E-4</v>
      </c>
      <c r="R149" s="11">
        <f t="shared" si="55"/>
        <v>0.46076746666774721</v>
      </c>
      <c r="S149" s="11">
        <f t="shared" si="72"/>
        <v>0.80681258182424098</v>
      </c>
      <c r="T149" s="11">
        <f t="shared" si="73"/>
        <v>3.0509626702513444E-5</v>
      </c>
      <c r="U149" s="11">
        <f t="shared" si="56"/>
        <v>1.9243126333652056</v>
      </c>
      <c r="V149" s="11">
        <f t="shared" si="57"/>
        <v>2.3850801000329529</v>
      </c>
      <c r="X149" s="16">
        <f t="shared" si="74"/>
        <v>0.46771137337208302</v>
      </c>
      <c r="Y149" s="12">
        <f t="shared" si="75"/>
        <v>4.4104000196707106E-4</v>
      </c>
      <c r="Z149" s="12">
        <f t="shared" si="58"/>
        <v>1.0110920497290654</v>
      </c>
      <c r="AA149" s="16">
        <f t="shared" si="76"/>
        <v>0.53228862662791698</v>
      </c>
      <c r="AB149" s="12">
        <f t="shared" si="77"/>
        <v>1.8244048339877389E-5</v>
      </c>
      <c r="AC149" s="12">
        <f t="shared" si="59"/>
        <v>1.150694272547732</v>
      </c>
      <c r="AD149" s="12">
        <f t="shared" si="60"/>
        <v>2.1617863222767975</v>
      </c>
      <c r="AE149" s="14" t="b">
        <f t="shared" si="61"/>
        <v>0</v>
      </c>
      <c r="AF149" s="19">
        <f t="shared" si="62"/>
        <v>1</v>
      </c>
      <c r="AG149" s="20" t="b">
        <f t="shared" si="63"/>
        <v>0</v>
      </c>
      <c r="AH149" s="11" t="b">
        <f t="shared" si="64"/>
        <v>0</v>
      </c>
      <c r="AI149" s="11" t="b">
        <f t="shared" si="65"/>
        <v>0</v>
      </c>
    </row>
    <row r="150" spans="2:35" ht="15.75" x14ac:dyDescent="0.25">
      <c r="B150" s="15">
        <v>40968</v>
      </c>
      <c r="C150" s="11">
        <v>1365.68</v>
      </c>
      <c r="D150" s="11">
        <v>65811.73</v>
      </c>
      <c r="E150" s="11">
        <v>1.7174</v>
      </c>
      <c r="F150" s="11">
        <f t="shared" si="52"/>
        <v>2345.4188320000003</v>
      </c>
      <c r="H150" s="11">
        <f t="shared" si="53"/>
        <v>1</v>
      </c>
      <c r="I150" s="11">
        <f t="shared" si="66"/>
        <v>4.0197504165908541E-4</v>
      </c>
      <c r="J150" s="11">
        <f t="shared" si="54"/>
        <v>0.9427998327012036</v>
      </c>
      <c r="L150" s="11">
        <f t="shared" si="67"/>
        <v>1</v>
      </c>
      <c r="M150" s="11">
        <f t="shared" si="68"/>
        <v>6.1019253405026888E-5</v>
      </c>
      <c r="N150" s="11">
        <f t="shared" si="69"/>
        <v>4.0157826298932102</v>
      </c>
      <c r="P150" s="23">
        <f t="shared" si="70"/>
        <v>0.19013495082784501</v>
      </c>
      <c r="Q150" s="11">
        <f t="shared" si="71"/>
        <v>2.0098752082954271E-4</v>
      </c>
      <c r="R150" s="11">
        <f t="shared" si="55"/>
        <v>0.4713999163506018</v>
      </c>
      <c r="S150" s="11">
        <f t="shared" si="72"/>
        <v>0.80986504917215496</v>
      </c>
      <c r="T150" s="11">
        <f t="shared" si="73"/>
        <v>3.0509626702513444E-5</v>
      </c>
      <c r="U150" s="11">
        <f t="shared" si="56"/>
        <v>2.0078913149466051</v>
      </c>
      <c r="V150" s="11">
        <f t="shared" si="57"/>
        <v>2.4792912312972071</v>
      </c>
      <c r="X150" s="16">
        <f t="shared" si="74"/>
        <v>0.46280945787418853</v>
      </c>
      <c r="Y150" s="12">
        <f t="shared" si="75"/>
        <v>4.4104000196707106E-4</v>
      </c>
      <c r="Z150" s="12">
        <f t="shared" si="58"/>
        <v>1.0344235262788857</v>
      </c>
      <c r="AA150" s="16">
        <f t="shared" si="76"/>
        <v>0.53719054212581141</v>
      </c>
      <c r="AB150" s="12">
        <f t="shared" si="77"/>
        <v>1.8244048339877389E-5</v>
      </c>
      <c r="AC150" s="12">
        <f t="shared" si="59"/>
        <v>1.2006723834509589</v>
      </c>
      <c r="AD150" s="12">
        <f t="shared" si="60"/>
        <v>2.2350959097298446</v>
      </c>
      <c r="AE150" s="14" t="b">
        <f t="shared" si="61"/>
        <v>0</v>
      </c>
      <c r="AF150" s="19">
        <f t="shared" si="62"/>
        <v>2</v>
      </c>
      <c r="AG150" s="20" t="b">
        <f t="shared" si="63"/>
        <v>0</v>
      </c>
      <c r="AH150" s="11" t="b">
        <f t="shared" si="64"/>
        <v>0</v>
      </c>
      <c r="AI150" s="11" t="b">
        <f t="shared" si="65"/>
        <v>0</v>
      </c>
    </row>
    <row r="151" spans="2:35" ht="15.75" x14ac:dyDescent="0.25">
      <c r="B151" s="15">
        <v>40998</v>
      </c>
      <c r="C151" s="11">
        <v>1408.47</v>
      </c>
      <c r="D151" s="11">
        <v>64510.97</v>
      </c>
      <c r="E151" s="11">
        <v>1.8268</v>
      </c>
      <c r="F151" s="11">
        <f t="shared" si="52"/>
        <v>2572.9929959999999</v>
      </c>
      <c r="H151" s="11">
        <f t="shared" si="53"/>
        <v>1</v>
      </c>
      <c r="I151" s="11">
        <f t="shared" si="66"/>
        <v>4.0197504165908541E-4</v>
      </c>
      <c r="J151" s="11">
        <f t="shared" si="54"/>
        <v>1.0342789667556349</v>
      </c>
      <c r="L151" s="11">
        <f t="shared" si="67"/>
        <v>1</v>
      </c>
      <c r="M151" s="11">
        <f t="shared" si="68"/>
        <v>6.1019253405026888E-5</v>
      </c>
      <c r="N151" s="11">
        <f t="shared" si="69"/>
        <v>3.9364112258340875</v>
      </c>
      <c r="P151" s="23">
        <f t="shared" si="70"/>
        <v>0.20807552405851654</v>
      </c>
      <c r="Q151" s="11">
        <f t="shared" si="71"/>
        <v>2.0098752082954271E-4</v>
      </c>
      <c r="R151" s="11">
        <f t="shared" si="55"/>
        <v>0.51713948337781745</v>
      </c>
      <c r="S151" s="11">
        <f t="shared" si="72"/>
        <v>0.79192447594148352</v>
      </c>
      <c r="T151" s="11">
        <f t="shared" si="73"/>
        <v>3.0509626702513444E-5</v>
      </c>
      <c r="U151" s="11">
        <f t="shared" si="56"/>
        <v>1.9682056129170438</v>
      </c>
      <c r="V151" s="11">
        <f t="shared" si="57"/>
        <v>2.4853450962948611</v>
      </c>
      <c r="X151" s="16">
        <f t="shared" si="74"/>
        <v>0.49088380898204376</v>
      </c>
      <c r="Y151" s="12">
        <f t="shared" si="75"/>
        <v>4.4104000196707106E-4</v>
      </c>
      <c r="Z151" s="12">
        <f t="shared" si="58"/>
        <v>1.1347928360171</v>
      </c>
      <c r="AA151" s="16">
        <f t="shared" si="76"/>
        <v>0.50911619101795613</v>
      </c>
      <c r="AB151" s="12">
        <f t="shared" si="77"/>
        <v>1.8244048339877389E-5</v>
      </c>
      <c r="AC151" s="12">
        <f t="shared" si="59"/>
        <v>1.1769412551323801</v>
      </c>
      <c r="AD151" s="12">
        <f t="shared" si="60"/>
        <v>2.3117340911494804</v>
      </c>
      <c r="AE151" s="14" t="b">
        <f t="shared" si="61"/>
        <v>0</v>
      </c>
      <c r="AF151" s="19">
        <f t="shared" si="62"/>
        <v>3</v>
      </c>
      <c r="AG151" s="20" t="b">
        <f t="shared" si="63"/>
        <v>1</v>
      </c>
      <c r="AH151" s="11" t="b">
        <f t="shared" si="64"/>
        <v>0</v>
      </c>
      <c r="AI151" s="11" t="b">
        <f t="shared" si="65"/>
        <v>0</v>
      </c>
    </row>
    <row r="152" spans="2:35" ht="15.75" x14ac:dyDescent="0.25">
      <c r="B152" s="15">
        <v>41029</v>
      </c>
      <c r="C152" s="11">
        <v>1397.91</v>
      </c>
      <c r="D152" s="11">
        <v>61820.26</v>
      </c>
      <c r="E152" s="11">
        <v>1.9083000000000001</v>
      </c>
      <c r="F152" s="11">
        <f t="shared" si="52"/>
        <v>2667.6316530000004</v>
      </c>
      <c r="H152" s="11">
        <f t="shared" si="53"/>
        <v>1</v>
      </c>
      <c r="I152" s="11">
        <f t="shared" si="66"/>
        <v>4.0197504165908541E-4</v>
      </c>
      <c r="J152" s="11">
        <f t="shared" si="54"/>
        <v>1.07232134484577</v>
      </c>
      <c r="L152" s="11">
        <f t="shared" si="67"/>
        <v>1</v>
      </c>
      <c r="M152" s="11">
        <f t="shared" si="68"/>
        <v>6.1019253405026888E-5</v>
      </c>
      <c r="N152" s="11">
        <f t="shared" si="69"/>
        <v>3.7722261105046475</v>
      </c>
      <c r="P152" s="23">
        <f t="shared" si="70"/>
        <v>0.22134602968157044</v>
      </c>
      <c r="Q152" s="11">
        <f t="shared" si="71"/>
        <v>2.0098752082954271E-4</v>
      </c>
      <c r="R152" s="11">
        <f t="shared" si="55"/>
        <v>0.53616067242288501</v>
      </c>
      <c r="S152" s="11">
        <f t="shared" si="72"/>
        <v>0.77865397031842964</v>
      </c>
      <c r="T152" s="11">
        <f t="shared" si="73"/>
        <v>3.0509626702513444E-5</v>
      </c>
      <c r="U152" s="11">
        <f t="shared" si="56"/>
        <v>1.8861130552523238</v>
      </c>
      <c r="V152" s="11">
        <f t="shared" si="57"/>
        <v>2.4222737276752087</v>
      </c>
      <c r="X152" s="16">
        <f t="shared" si="74"/>
        <v>0.51056257462841692</v>
      </c>
      <c r="Y152" s="12">
        <f t="shared" si="75"/>
        <v>4.4104000196707106E-4</v>
      </c>
      <c r="Z152" s="12">
        <f t="shared" si="58"/>
        <v>1.1765322694865412</v>
      </c>
      <c r="AA152" s="16">
        <f t="shared" si="76"/>
        <v>0.48943742537158308</v>
      </c>
      <c r="AB152" s="12">
        <f t="shared" si="77"/>
        <v>1.8244048339877389E-5</v>
      </c>
      <c r="AC152" s="12">
        <f t="shared" si="59"/>
        <v>1.1278518118237886</v>
      </c>
      <c r="AD152" s="12">
        <f t="shared" si="60"/>
        <v>2.3043840813103298</v>
      </c>
      <c r="AE152" s="14" t="b">
        <f t="shared" si="61"/>
        <v>1</v>
      </c>
      <c r="AF152" s="19">
        <f t="shared" si="62"/>
        <v>4</v>
      </c>
      <c r="AG152" s="20" t="b">
        <f t="shared" si="63"/>
        <v>0</v>
      </c>
      <c r="AH152" s="11" t="b">
        <f t="shared" si="64"/>
        <v>1</v>
      </c>
      <c r="AI152" s="11" t="b">
        <f t="shared" si="65"/>
        <v>0</v>
      </c>
    </row>
    <row r="153" spans="2:35" ht="15.75" x14ac:dyDescent="0.25">
      <c r="B153" s="15">
        <v>41060</v>
      </c>
      <c r="C153" s="11">
        <v>1310.33</v>
      </c>
      <c r="D153" s="11">
        <v>54490.41</v>
      </c>
      <c r="E153" s="11">
        <v>2.0226999999999999</v>
      </c>
      <c r="F153" s="11">
        <f t="shared" si="52"/>
        <v>2650.4044909999998</v>
      </c>
      <c r="H153" s="11">
        <f t="shared" si="53"/>
        <v>1</v>
      </c>
      <c r="I153" s="11">
        <f t="shared" si="66"/>
        <v>4.0197504165908541E-4</v>
      </c>
      <c r="J153" s="11">
        <f t="shared" si="54"/>
        <v>1.0653964556831519</v>
      </c>
      <c r="L153" s="11">
        <f t="shared" si="67"/>
        <v>1</v>
      </c>
      <c r="M153" s="11">
        <f t="shared" si="68"/>
        <v>6.1019253405026888E-5</v>
      </c>
      <c r="N153" s="11">
        <f t="shared" si="69"/>
        <v>3.3249641359338113</v>
      </c>
      <c r="P153" s="23">
        <f t="shared" si="70"/>
        <v>0.24266718722772793</v>
      </c>
      <c r="Q153" s="11">
        <f t="shared" si="71"/>
        <v>2.0098752082954271E-4</v>
      </c>
      <c r="R153" s="11">
        <f t="shared" si="55"/>
        <v>0.53269822784157594</v>
      </c>
      <c r="S153" s="11">
        <f t="shared" si="72"/>
        <v>0.75733281277227216</v>
      </c>
      <c r="T153" s="11">
        <f t="shared" si="73"/>
        <v>3.0509626702513444E-5</v>
      </c>
      <c r="U153" s="11">
        <f t="shared" si="56"/>
        <v>1.6624820679669057</v>
      </c>
      <c r="V153" s="11">
        <f t="shared" si="57"/>
        <v>2.1951802958084814</v>
      </c>
      <c r="X153" s="16">
        <f t="shared" si="74"/>
        <v>0.52989620290998407</v>
      </c>
      <c r="Y153" s="12">
        <f t="shared" si="75"/>
        <v>4.3191571795881848E-4</v>
      </c>
      <c r="Z153" s="12">
        <f t="shared" si="58"/>
        <v>1.1447513586115419</v>
      </c>
      <c r="AA153" s="16">
        <f t="shared" si="76"/>
        <v>0.47010379709001593</v>
      </c>
      <c r="AB153" s="12">
        <f t="shared" si="77"/>
        <v>1.8637774099545438E-5</v>
      </c>
      <c r="AC153" s="12">
        <f t="shared" si="59"/>
        <v>1.0155799521716118</v>
      </c>
      <c r="AD153" s="12">
        <f t="shared" si="60"/>
        <v>2.1603313107831537</v>
      </c>
      <c r="AE153" s="14" t="b">
        <f t="shared" si="61"/>
        <v>0</v>
      </c>
      <c r="AF153" s="19">
        <f t="shared" si="62"/>
        <v>5</v>
      </c>
      <c r="AG153" s="20" t="b">
        <f t="shared" si="63"/>
        <v>0</v>
      </c>
      <c r="AH153" s="11" t="b">
        <f t="shared" si="64"/>
        <v>0</v>
      </c>
      <c r="AI153" s="11" t="b">
        <f t="shared" si="65"/>
        <v>0</v>
      </c>
    </row>
    <row r="154" spans="2:35" ht="15.75" x14ac:dyDescent="0.25">
      <c r="B154" s="15">
        <v>41089</v>
      </c>
      <c r="C154" s="11">
        <v>1362.16</v>
      </c>
      <c r="D154" s="11">
        <v>54354.63</v>
      </c>
      <c r="E154" s="11">
        <v>2.0093999999999999</v>
      </c>
      <c r="F154" s="11">
        <f t="shared" si="52"/>
        <v>2737.1243039999999</v>
      </c>
      <c r="H154" s="11">
        <f t="shared" si="53"/>
        <v>1</v>
      </c>
      <c r="I154" s="11">
        <f t="shared" si="66"/>
        <v>4.0197504165908541E-4</v>
      </c>
      <c r="J154" s="11">
        <f t="shared" si="54"/>
        <v>1.1002556561264951</v>
      </c>
      <c r="L154" s="11">
        <f t="shared" si="67"/>
        <v>1</v>
      </c>
      <c r="M154" s="11">
        <f t="shared" si="68"/>
        <v>6.1019253405026888E-5</v>
      </c>
      <c r="N154" s="11">
        <f t="shared" si="69"/>
        <v>3.3166789417064764</v>
      </c>
      <c r="P154" s="23">
        <f t="shared" si="70"/>
        <v>0.24909937689960374</v>
      </c>
      <c r="Q154" s="11">
        <f t="shared" si="71"/>
        <v>2.0098752082954271E-4</v>
      </c>
      <c r="R154" s="11">
        <f t="shared" si="55"/>
        <v>0.55012782806324756</v>
      </c>
      <c r="S154" s="11">
        <f t="shared" si="72"/>
        <v>0.75090062310039618</v>
      </c>
      <c r="T154" s="11">
        <f t="shared" si="73"/>
        <v>3.0509626702513444E-5</v>
      </c>
      <c r="U154" s="11">
        <f t="shared" si="56"/>
        <v>1.6583394708532382</v>
      </c>
      <c r="V154" s="11">
        <f t="shared" si="57"/>
        <v>2.208467298916486</v>
      </c>
      <c r="X154" s="16">
        <f t="shared" si="74"/>
        <v>0.53852800509957943</v>
      </c>
      <c r="Y154" s="12">
        <f t="shared" si="75"/>
        <v>4.3191571795881848E-4</v>
      </c>
      <c r="Z154" s="12">
        <f t="shared" si="58"/>
        <v>1.1822070089046912</v>
      </c>
      <c r="AA154" s="16">
        <f t="shared" si="76"/>
        <v>0.46147199490042068</v>
      </c>
      <c r="AB154" s="12">
        <f t="shared" si="77"/>
        <v>1.8637774099545438E-5</v>
      </c>
      <c r="AC154" s="12">
        <f t="shared" si="59"/>
        <v>1.0130493152043754</v>
      </c>
      <c r="AD154" s="12">
        <f t="shared" si="60"/>
        <v>2.1952563241090663</v>
      </c>
      <c r="AE154" s="14" t="b">
        <f t="shared" si="61"/>
        <v>0</v>
      </c>
      <c r="AF154" s="19">
        <f t="shared" si="62"/>
        <v>6</v>
      </c>
      <c r="AG154" s="20" t="b">
        <f t="shared" si="63"/>
        <v>1</v>
      </c>
      <c r="AH154" s="11" t="b">
        <f t="shared" si="64"/>
        <v>0</v>
      </c>
      <c r="AI154" s="11" t="b">
        <f t="shared" si="65"/>
        <v>1</v>
      </c>
    </row>
    <row r="155" spans="2:35" ht="15.75" x14ac:dyDescent="0.25">
      <c r="B155" s="15">
        <v>41121</v>
      </c>
      <c r="C155" s="11">
        <v>1379.32</v>
      </c>
      <c r="D155" s="11">
        <v>56097.05</v>
      </c>
      <c r="E155" s="11">
        <v>2.0569000000000002</v>
      </c>
      <c r="F155" s="11">
        <f t="shared" si="52"/>
        <v>2837.1233080000002</v>
      </c>
      <c r="H155" s="11">
        <f t="shared" si="53"/>
        <v>1</v>
      </c>
      <c r="I155" s="11">
        <f t="shared" si="66"/>
        <v>4.0197504165908541E-4</v>
      </c>
      <c r="J155" s="11">
        <f t="shared" si="54"/>
        <v>1.1404527599252623</v>
      </c>
      <c r="L155" s="11">
        <f t="shared" si="67"/>
        <v>1</v>
      </c>
      <c r="M155" s="11">
        <f t="shared" si="68"/>
        <v>6.1019253405026888E-5</v>
      </c>
      <c r="N155" s="11">
        <f t="shared" si="69"/>
        <v>3.4230001092244637</v>
      </c>
      <c r="P155" s="23">
        <f t="shared" si="70"/>
        <v>0.24991005552726445</v>
      </c>
      <c r="Q155" s="11">
        <f t="shared" si="71"/>
        <v>2.0098752082954271E-4</v>
      </c>
      <c r="R155" s="11">
        <f t="shared" si="55"/>
        <v>0.57022637996263115</v>
      </c>
      <c r="S155" s="11">
        <f t="shared" si="72"/>
        <v>0.75008994447273547</v>
      </c>
      <c r="T155" s="11">
        <f t="shared" si="73"/>
        <v>3.0509626702513444E-5</v>
      </c>
      <c r="U155" s="11">
        <f t="shared" si="56"/>
        <v>1.7115000546122319</v>
      </c>
      <c r="V155" s="11">
        <f t="shared" si="57"/>
        <v>2.2817264345748631</v>
      </c>
      <c r="X155" s="16">
        <f t="shared" si="74"/>
        <v>0.53960373397042671</v>
      </c>
      <c r="Y155" s="12">
        <f t="shared" si="75"/>
        <v>4.3191571795881848E-4</v>
      </c>
      <c r="Z155" s="12">
        <f t="shared" si="58"/>
        <v>1.2253981505125182</v>
      </c>
      <c r="AA155" s="16">
        <f t="shared" si="76"/>
        <v>0.46039626602957329</v>
      </c>
      <c r="AB155" s="12">
        <f t="shared" si="77"/>
        <v>1.8637774099545438E-5</v>
      </c>
      <c r="AC155" s="12">
        <f t="shared" si="59"/>
        <v>1.0455241455509054</v>
      </c>
      <c r="AD155" s="12">
        <f t="shared" si="60"/>
        <v>2.2709222960634237</v>
      </c>
      <c r="AE155" s="14" t="b">
        <f t="shared" si="61"/>
        <v>0</v>
      </c>
      <c r="AF155" s="19">
        <f t="shared" si="62"/>
        <v>7</v>
      </c>
      <c r="AG155" s="20" t="b">
        <f t="shared" si="63"/>
        <v>0</v>
      </c>
      <c r="AH155" s="11" t="b">
        <f t="shared" si="64"/>
        <v>0</v>
      </c>
      <c r="AI155" s="11" t="b">
        <f t="shared" si="65"/>
        <v>0</v>
      </c>
    </row>
    <row r="156" spans="2:35" ht="15.75" x14ac:dyDescent="0.25">
      <c r="B156" s="15">
        <v>41152</v>
      </c>
      <c r="C156" s="11">
        <v>1406.58</v>
      </c>
      <c r="D156" s="11">
        <v>57061.45</v>
      </c>
      <c r="E156" s="11">
        <v>2.0308000000000002</v>
      </c>
      <c r="F156" s="11">
        <f t="shared" si="52"/>
        <v>2856.4826640000001</v>
      </c>
      <c r="H156" s="11">
        <f t="shared" si="53"/>
        <v>1</v>
      </c>
      <c r="I156" s="11">
        <f t="shared" si="66"/>
        <v>4.0197504165908541E-4</v>
      </c>
      <c r="J156" s="11">
        <f t="shared" si="54"/>
        <v>1.1482347378598554</v>
      </c>
      <c r="L156" s="11">
        <f t="shared" si="67"/>
        <v>1</v>
      </c>
      <c r="M156" s="11">
        <f t="shared" si="68"/>
        <v>6.1019253405026888E-5</v>
      </c>
      <c r="N156" s="11">
        <f t="shared" si="69"/>
        <v>3.4818470772082715</v>
      </c>
      <c r="P156" s="23">
        <f t="shared" si="70"/>
        <v>0.24799448124718726</v>
      </c>
      <c r="Q156" s="11">
        <f t="shared" si="71"/>
        <v>2.0098752082954271E-4</v>
      </c>
      <c r="R156" s="11">
        <f t="shared" si="55"/>
        <v>0.57411736892992771</v>
      </c>
      <c r="S156" s="11">
        <f t="shared" si="72"/>
        <v>0.75200551875281263</v>
      </c>
      <c r="T156" s="11">
        <f t="shared" si="73"/>
        <v>3.0509626702513444E-5</v>
      </c>
      <c r="U156" s="11">
        <f t="shared" si="56"/>
        <v>1.7409235386041357</v>
      </c>
      <c r="V156" s="11">
        <f t="shared" si="57"/>
        <v>2.3150409075340637</v>
      </c>
      <c r="X156" s="16">
        <f t="shared" si="74"/>
        <v>0.53705751220694542</v>
      </c>
      <c r="Y156" s="12">
        <f t="shared" si="75"/>
        <v>4.3191571795881848E-4</v>
      </c>
      <c r="Z156" s="12">
        <f t="shared" si="58"/>
        <v>1.2337597606584785</v>
      </c>
      <c r="AA156" s="16">
        <f t="shared" si="76"/>
        <v>0.46294248779305464</v>
      </c>
      <c r="AB156" s="12">
        <f t="shared" si="77"/>
        <v>1.8637774099545438E-5</v>
      </c>
      <c r="AC156" s="12">
        <f t="shared" si="59"/>
        <v>1.0634984148925071</v>
      </c>
      <c r="AD156" s="12">
        <f t="shared" si="60"/>
        <v>2.2972581755509855</v>
      </c>
      <c r="AE156" s="14" t="b">
        <f t="shared" si="61"/>
        <v>1</v>
      </c>
      <c r="AF156" s="19">
        <f t="shared" si="62"/>
        <v>8</v>
      </c>
      <c r="AG156" s="20" t="b">
        <f t="shared" si="63"/>
        <v>0</v>
      </c>
      <c r="AH156" s="11" t="b">
        <f t="shared" si="64"/>
        <v>1</v>
      </c>
      <c r="AI156" s="11" t="b">
        <f t="shared" si="65"/>
        <v>0</v>
      </c>
    </row>
    <row r="157" spans="2:35" ht="15.75" x14ac:dyDescent="0.25">
      <c r="B157" s="15">
        <v>41180</v>
      </c>
      <c r="C157" s="11">
        <v>1440.67</v>
      </c>
      <c r="D157" s="11">
        <v>59175.86</v>
      </c>
      <c r="E157" s="11">
        <v>2.0264000000000002</v>
      </c>
      <c r="F157" s="11">
        <f t="shared" si="52"/>
        <v>2919.3736880000006</v>
      </c>
      <c r="H157" s="11">
        <f t="shared" si="53"/>
        <v>1</v>
      </c>
      <c r="I157" s="11">
        <f t="shared" si="66"/>
        <v>4.0197504165908541E-4</v>
      </c>
      <c r="J157" s="11">
        <f t="shared" si="54"/>
        <v>1.1735153598522381</v>
      </c>
      <c r="L157" s="11">
        <f t="shared" si="67"/>
        <v>1</v>
      </c>
      <c r="M157" s="11">
        <f t="shared" si="68"/>
        <v>6.1019253405026888E-5</v>
      </c>
      <c r="N157" s="11">
        <f t="shared" si="69"/>
        <v>3.6108667968003942</v>
      </c>
      <c r="P157" s="23">
        <f t="shared" si="70"/>
        <v>0.24528043986212045</v>
      </c>
      <c r="Q157" s="11">
        <f t="shared" si="71"/>
        <v>2.0098752082954271E-4</v>
      </c>
      <c r="R157" s="11">
        <f t="shared" si="55"/>
        <v>0.58675767992611905</v>
      </c>
      <c r="S157" s="11">
        <f t="shared" si="72"/>
        <v>0.75471956013787955</v>
      </c>
      <c r="T157" s="11">
        <f t="shared" si="73"/>
        <v>3.0509626702513444E-5</v>
      </c>
      <c r="U157" s="11">
        <f t="shared" si="56"/>
        <v>1.8054333984001971</v>
      </c>
      <c r="V157" s="11">
        <f t="shared" si="57"/>
        <v>2.3921910783263161</v>
      </c>
      <c r="X157" s="16">
        <f t="shared" si="74"/>
        <v>0.49634835030502106</v>
      </c>
      <c r="Y157" s="12">
        <f t="shared" si="75"/>
        <v>4.0211309602945056E-4</v>
      </c>
      <c r="Z157" s="12">
        <f t="shared" si="58"/>
        <v>1.1739183921485954</v>
      </c>
      <c r="AA157" s="16">
        <f t="shared" si="76"/>
        <v>0.50365164969497889</v>
      </c>
      <c r="AB157" s="12">
        <f t="shared" si="77"/>
        <v>2.0129686290402589E-5</v>
      </c>
      <c r="AC157" s="12">
        <f t="shared" si="59"/>
        <v>1.1911914977647831</v>
      </c>
      <c r="AD157" s="12">
        <f t="shared" si="60"/>
        <v>2.3651098899133784</v>
      </c>
      <c r="AE157" s="14" t="b">
        <f t="shared" si="61"/>
        <v>0</v>
      </c>
      <c r="AF157" s="19">
        <f t="shared" si="62"/>
        <v>9</v>
      </c>
      <c r="AG157" s="20" t="b">
        <f t="shared" si="63"/>
        <v>1</v>
      </c>
      <c r="AH157" s="11" t="b">
        <f t="shared" si="64"/>
        <v>0</v>
      </c>
      <c r="AI157" s="11" t="b">
        <f t="shared" si="65"/>
        <v>0</v>
      </c>
    </row>
    <row r="158" spans="2:35" ht="15.75" x14ac:dyDescent="0.25">
      <c r="B158" s="15">
        <v>41213</v>
      </c>
      <c r="C158" s="11">
        <v>1412.16</v>
      </c>
      <c r="D158" s="11">
        <v>57068.18</v>
      </c>
      <c r="E158" s="11">
        <v>2.0308000000000002</v>
      </c>
      <c r="F158" s="11">
        <f t="shared" si="52"/>
        <v>2867.8145280000003</v>
      </c>
      <c r="H158" s="11">
        <f t="shared" si="53"/>
        <v>1</v>
      </c>
      <c r="I158" s="11">
        <f t="shared" si="66"/>
        <v>4.0197504165908541E-4</v>
      </c>
      <c r="J158" s="11">
        <f t="shared" si="54"/>
        <v>1.1527898643633305</v>
      </c>
      <c r="L158" s="11">
        <f t="shared" si="67"/>
        <v>1</v>
      </c>
      <c r="M158" s="11">
        <f t="shared" si="68"/>
        <v>6.1019253405026888E-5</v>
      </c>
      <c r="N158" s="11">
        <f t="shared" si="69"/>
        <v>3.4822577367836876</v>
      </c>
      <c r="P158" s="23">
        <f t="shared" si="70"/>
        <v>0.24871154809241955</v>
      </c>
      <c r="Q158" s="11">
        <f t="shared" si="71"/>
        <v>2.0098752082954271E-4</v>
      </c>
      <c r="R158" s="11">
        <f t="shared" si="55"/>
        <v>0.57639493218166526</v>
      </c>
      <c r="S158" s="11">
        <f t="shared" si="72"/>
        <v>0.75128845190758031</v>
      </c>
      <c r="T158" s="11">
        <f t="shared" si="73"/>
        <v>3.0509626702513444E-5</v>
      </c>
      <c r="U158" s="11">
        <f t="shared" si="56"/>
        <v>1.7411288683918438</v>
      </c>
      <c r="V158" s="11">
        <f t="shared" si="57"/>
        <v>2.3175238005735093</v>
      </c>
      <c r="X158" s="16">
        <f t="shared" si="74"/>
        <v>0.50096032004963198</v>
      </c>
      <c r="Y158" s="12">
        <f t="shared" si="75"/>
        <v>4.0211309602945056E-4</v>
      </c>
      <c r="Z158" s="12">
        <f t="shared" si="58"/>
        <v>1.1531857786923176</v>
      </c>
      <c r="AA158" s="16">
        <f t="shared" si="76"/>
        <v>0.49903967995036802</v>
      </c>
      <c r="AB158" s="12">
        <f t="shared" si="77"/>
        <v>2.0129686290402589E-5</v>
      </c>
      <c r="AC158" s="12">
        <f t="shared" si="59"/>
        <v>1.1487645605642272</v>
      </c>
      <c r="AD158" s="12">
        <f t="shared" si="60"/>
        <v>2.3019503392565448</v>
      </c>
      <c r="AE158" s="14" t="b">
        <f t="shared" si="61"/>
        <v>0</v>
      </c>
      <c r="AF158" s="19">
        <f t="shared" si="62"/>
        <v>10</v>
      </c>
      <c r="AG158" s="20" t="b">
        <f t="shared" si="63"/>
        <v>0</v>
      </c>
      <c r="AH158" s="11" t="b">
        <f t="shared" si="64"/>
        <v>0</v>
      </c>
      <c r="AI158" s="11" t="b">
        <f t="shared" si="65"/>
        <v>0</v>
      </c>
    </row>
    <row r="159" spans="2:35" ht="15.75" x14ac:dyDescent="0.25">
      <c r="B159" s="15">
        <v>41243</v>
      </c>
      <c r="C159" s="11">
        <v>1416.18</v>
      </c>
      <c r="D159" s="11">
        <v>57474.57</v>
      </c>
      <c r="E159" s="11">
        <v>2.1360000000000001</v>
      </c>
      <c r="F159" s="11">
        <f t="shared" si="52"/>
        <v>3024.9604800000002</v>
      </c>
      <c r="H159" s="11">
        <f t="shared" si="53"/>
        <v>1</v>
      </c>
      <c r="I159" s="11">
        <f t="shared" si="66"/>
        <v>4.0197504165908541E-4</v>
      </c>
      <c r="J159" s="11">
        <f t="shared" si="54"/>
        <v>1.2159586149650872</v>
      </c>
      <c r="L159" s="11">
        <f t="shared" si="67"/>
        <v>1</v>
      </c>
      <c r="M159" s="11">
        <f t="shared" si="68"/>
        <v>6.1019253405026888E-5</v>
      </c>
      <c r="N159" s="11">
        <f t="shared" si="69"/>
        <v>3.507055351174956</v>
      </c>
      <c r="P159" s="23">
        <f t="shared" si="70"/>
        <v>0.2574539528535098</v>
      </c>
      <c r="Q159" s="11">
        <f t="shared" si="71"/>
        <v>2.0098752082954271E-4</v>
      </c>
      <c r="R159" s="11">
        <f t="shared" si="55"/>
        <v>0.60797930748254359</v>
      </c>
      <c r="S159" s="11">
        <f t="shared" si="72"/>
        <v>0.74254604714649008</v>
      </c>
      <c r="T159" s="11">
        <f t="shared" si="73"/>
        <v>3.0509626702513444E-5</v>
      </c>
      <c r="U159" s="11">
        <f t="shared" si="56"/>
        <v>1.753527675587478</v>
      </c>
      <c r="V159" s="11">
        <f t="shared" si="57"/>
        <v>2.3615069830700217</v>
      </c>
      <c r="X159" s="16">
        <f t="shared" si="74"/>
        <v>0.51252067314071048</v>
      </c>
      <c r="Y159" s="12">
        <f t="shared" si="75"/>
        <v>4.0211309602945056E-4</v>
      </c>
      <c r="Z159" s="12">
        <f t="shared" si="58"/>
        <v>1.216376223979533</v>
      </c>
      <c r="AA159" s="16">
        <f t="shared" si="76"/>
        <v>0.48747932685928941</v>
      </c>
      <c r="AB159" s="12">
        <f t="shared" si="77"/>
        <v>2.0129686290402589E-5</v>
      </c>
      <c r="AC159" s="12">
        <f t="shared" si="59"/>
        <v>1.1569450637757839</v>
      </c>
      <c r="AD159" s="12">
        <f t="shared" si="60"/>
        <v>2.3733212877553171</v>
      </c>
      <c r="AE159" s="14" t="b">
        <f t="shared" si="61"/>
        <v>0</v>
      </c>
      <c r="AF159" s="19">
        <f t="shared" si="62"/>
        <v>11</v>
      </c>
      <c r="AG159" s="20" t="b">
        <f t="shared" si="63"/>
        <v>0</v>
      </c>
      <c r="AH159" s="11" t="b">
        <f t="shared" si="64"/>
        <v>0</v>
      </c>
      <c r="AI159" s="11" t="b">
        <f t="shared" si="65"/>
        <v>0</v>
      </c>
    </row>
    <row r="160" spans="2:35" ht="15.75" x14ac:dyDescent="0.25">
      <c r="B160" s="15">
        <v>41274</v>
      </c>
      <c r="C160" s="11">
        <v>1426.19</v>
      </c>
      <c r="D160" s="11">
        <v>60952.08</v>
      </c>
      <c r="E160" s="11">
        <v>2.0516000000000001</v>
      </c>
      <c r="F160" s="11">
        <f t="shared" si="52"/>
        <v>2925.9714040000003</v>
      </c>
      <c r="H160" s="11">
        <f t="shared" si="53"/>
        <v>1</v>
      </c>
      <c r="I160" s="11">
        <f t="shared" si="66"/>
        <v>4.0197504165908541E-4</v>
      </c>
      <c r="J160" s="11">
        <f t="shared" si="54"/>
        <v>1.1761674770161927</v>
      </c>
      <c r="L160" s="11">
        <f t="shared" si="67"/>
        <v>1</v>
      </c>
      <c r="M160" s="11">
        <f t="shared" si="68"/>
        <v>6.1019253405026888E-5</v>
      </c>
      <c r="N160" s="11">
        <f t="shared" si="69"/>
        <v>3.7192504150834713</v>
      </c>
      <c r="P160" s="23">
        <f t="shared" si="70"/>
        <v>0.24025885081523243</v>
      </c>
      <c r="Q160" s="11">
        <f t="shared" si="71"/>
        <v>2.0098752082954271E-4</v>
      </c>
      <c r="R160" s="11">
        <f t="shared" si="55"/>
        <v>0.58808373850809637</v>
      </c>
      <c r="S160" s="11">
        <f t="shared" si="72"/>
        <v>0.75974114918476765</v>
      </c>
      <c r="T160" s="11">
        <f t="shared" si="73"/>
        <v>3.0509626702513444E-5</v>
      </c>
      <c r="U160" s="11">
        <f t="shared" si="56"/>
        <v>1.8596252075417357</v>
      </c>
      <c r="V160" s="11">
        <f t="shared" si="57"/>
        <v>2.4477089460498318</v>
      </c>
      <c r="X160" s="16">
        <f t="shared" si="74"/>
        <v>0.48952060356476618</v>
      </c>
      <c r="Y160" s="12">
        <f t="shared" si="75"/>
        <v>4.0211309602945056E-4</v>
      </c>
      <c r="Z160" s="12">
        <f t="shared" si="58"/>
        <v>1.1765714201560784</v>
      </c>
      <c r="AA160" s="16">
        <f t="shared" si="76"/>
        <v>0.51047939643523388</v>
      </c>
      <c r="AB160" s="12">
        <f t="shared" si="77"/>
        <v>2.0129686290402589E-5</v>
      </c>
      <c r="AC160" s="12">
        <f t="shared" si="59"/>
        <v>1.2269462491475218</v>
      </c>
      <c r="AD160" s="12">
        <f t="shared" si="60"/>
        <v>2.4035176693036</v>
      </c>
      <c r="AE160" s="14" t="b">
        <f t="shared" si="61"/>
        <v>1</v>
      </c>
      <c r="AF160" s="19">
        <f t="shared" si="62"/>
        <v>12</v>
      </c>
      <c r="AG160" s="20" t="b">
        <f t="shared" si="63"/>
        <v>1</v>
      </c>
      <c r="AH160" s="11" t="b">
        <f t="shared" si="64"/>
        <v>1</v>
      </c>
      <c r="AI160" s="11" t="b">
        <f t="shared" si="65"/>
        <v>1</v>
      </c>
    </row>
    <row r="161" spans="2:35" ht="15.75" x14ac:dyDescent="0.25">
      <c r="B161" s="15">
        <v>41305</v>
      </c>
      <c r="C161" s="11">
        <v>1498.11</v>
      </c>
      <c r="D161" s="11">
        <v>59761.49</v>
      </c>
      <c r="E161" s="11">
        <v>1.9915</v>
      </c>
      <c r="F161" s="11">
        <f t="shared" si="52"/>
        <v>2983.4860650000001</v>
      </c>
      <c r="H161" s="11">
        <f t="shared" si="53"/>
        <v>1</v>
      </c>
      <c r="I161" s="11">
        <f t="shared" si="66"/>
        <v>4.0197504165908541E-4</v>
      </c>
      <c r="J161" s="11">
        <f t="shared" si="54"/>
        <v>1.1992869352676758</v>
      </c>
      <c r="L161" s="11">
        <f t="shared" si="67"/>
        <v>1</v>
      </c>
      <c r="M161" s="11">
        <f t="shared" si="68"/>
        <v>6.1019253405026888E-5</v>
      </c>
      <c r="N161" s="11">
        <f t="shared" si="69"/>
        <v>3.64660150217198</v>
      </c>
      <c r="P161" s="23">
        <f t="shared" si="70"/>
        <v>0.24748546128340582</v>
      </c>
      <c r="Q161" s="11">
        <f t="shared" si="71"/>
        <v>2.0098752082954271E-4</v>
      </c>
      <c r="R161" s="11">
        <f t="shared" si="55"/>
        <v>0.59964346763383791</v>
      </c>
      <c r="S161" s="11">
        <f t="shared" si="72"/>
        <v>0.75251453871659424</v>
      </c>
      <c r="T161" s="11">
        <f t="shared" si="73"/>
        <v>3.0509626702513444E-5</v>
      </c>
      <c r="U161" s="11">
        <f t="shared" si="56"/>
        <v>1.82330075108599</v>
      </c>
      <c r="V161" s="11">
        <f t="shared" si="57"/>
        <v>2.4229442187198278</v>
      </c>
      <c r="X161" s="16">
        <f t="shared" si="74"/>
        <v>0.50979684997265973</v>
      </c>
      <c r="Y161" s="12">
        <f t="shared" si="75"/>
        <v>4.1072131908360916E-4</v>
      </c>
      <c r="Z161" s="12">
        <f t="shared" si="58"/>
        <v>1.2253813320843665</v>
      </c>
      <c r="AA161" s="16">
        <f t="shared" si="76"/>
        <v>0.49020315002734033</v>
      </c>
      <c r="AB161" s="12">
        <f t="shared" si="77"/>
        <v>1.9716453230993923E-5</v>
      </c>
      <c r="AC161" s="12">
        <f t="shared" si="59"/>
        <v>1.1782846225995109</v>
      </c>
      <c r="AD161" s="12">
        <f t="shared" si="60"/>
        <v>2.4036659546838774</v>
      </c>
      <c r="AE161" s="14" t="b">
        <f t="shared" si="61"/>
        <v>0</v>
      </c>
      <c r="AF161" s="19">
        <f t="shared" si="62"/>
        <v>1</v>
      </c>
      <c r="AG161" s="20" t="b">
        <f t="shared" si="63"/>
        <v>0</v>
      </c>
      <c r="AH161" s="11" t="b">
        <f t="shared" si="64"/>
        <v>0</v>
      </c>
      <c r="AI161" s="11" t="b">
        <f t="shared" si="65"/>
        <v>0</v>
      </c>
    </row>
    <row r="162" spans="2:35" ht="15.75" x14ac:dyDescent="0.25">
      <c r="B162" s="15">
        <v>41333</v>
      </c>
      <c r="C162" s="11">
        <v>1514.68</v>
      </c>
      <c r="D162" s="11">
        <v>57424.29</v>
      </c>
      <c r="E162" s="11">
        <v>1.9784999999999999</v>
      </c>
      <c r="F162" s="11">
        <f t="shared" si="52"/>
        <v>2996.7943799999998</v>
      </c>
      <c r="H162" s="11">
        <f t="shared" si="53"/>
        <v>1</v>
      </c>
      <c r="I162" s="11">
        <f t="shared" si="66"/>
        <v>4.0197504165908541E-4</v>
      </c>
      <c r="J162" s="11">
        <f t="shared" si="54"/>
        <v>1.204636545744213</v>
      </c>
      <c r="L162" s="11">
        <f t="shared" si="67"/>
        <v>1</v>
      </c>
      <c r="M162" s="11">
        <f t="shared" si="68"/>
        <v>6.1019253405026888E-5</v>
      </c>
      <c r="N162" s="11">
        <f t="shared" si="69"/>
        <v>3.5039873031137514</v>
      </c>
      <c r="P162" s="23">
        <f t="shared" si="70"/>
        <v>0.2558362240034075</v>
      </c>
      <c r="Q162" s="11">
        <f t="shared" si="71"/>
        <v>2.0098752082954271E-4</v>
      </c>
      <c r="R162" s="11">
        <f t="shared" si="55"/>
        <v>0.60231827287210649</v>
      </c>
      <c r="S162" s="11">
        <f t="shared" si="72"/>
        <v>0.74416377599659245</v>
      </c>
      <c r="T162" s="11">
        <f t="shared" si="73"/>
        <v>3.0509626702513444E-5</v>
      </c>
      <c r="U162" s="11">
        <f t="shared" si="56"/>
        <v>1.7519936515568757</v>
      </c>
      <c r="V162" s="11">
        <f t="shared" si="57"/>
        <v>2.3543119244289823</v>
      </c>
      <c r="X162" s="16">
        <f t="shared" si="74"/>
        <v>0.52087217467801949</v>
      </c>
      <c r="Y162" s="12">
        <f t="shared" si="75"/>
        <v>4.1072131908360916E-4</v>
      </c>
      <c r="Z162" s="12">
        <f t="shared" si="58"/>
        <v>1.2308473407759466</v>
      </c>
      <c r="AA162" s="16">
        <f t="shared" si="76"/>
        <v>0.47912782532198039</v>
      </c>
      <c r="AB162" s="12">
        <f t="shared" si="77"/>
        <v>1.9716453230993923E-5</v>
      </c>
      <c r="AC162" s="12">
        <f t="shared" si="59"/>
        <v>1.1322033281080319</v>
      </c>
      <c r="AD162" s="12">
        <f t="shared" si="60"/>
        <v>2.3630506688839787</v>
      </c>
      <c r="AE162" s="14" t="b">
        <f t="shared" si="61"/>
        <v>0</v>
      </c>
      <c r="AF162" s="19">
        <f t="shared" si="62"/>
        <v>2</v>
      </c>
      <c r="AG162" s="20" t="b">
        <f t="shared" si="63"/>
        <v>0</v>
      </c>
      <c r="AH162" s="11" t="b">
        <f t="shared" si="64"/>
        <v>0</v>
      </c>
      <c r="AI162" s="11" t="b">
        <f t="shared" si="65"/>
        <v>0</v>
      </c>
    </row>
    <row r="163" spans="2:35" ht="15.75" x14ac:dyDescent="0.25">
      <c r="B163" s="15">
        <v>41362</v>
      </c>
      <c r="C163" s="11">
        <v>1569.19</v>
      </c>
      <c r="D163" s="11">
        <v>56352.09</v>
      </c>
      <c r="E163" s="11">
        <v>2.0217000000000001</v>
      </c>
      <c r="F163" s="11">
        <f t="shared" si="52"/>
        <v>3172.431423</v>
      </c>
      <c r="H163" s="11">
        <f t="shared" si="53"/>
        <v>1</v>
      </c>
      <c r="I163" s="11">
        <f t="shared" si="66"/>
        <v>4.0197504165908541E-4</v>
      </c>
      <c r="J163" s="11">
        <f t="shared" si="54"/>
        <v>1.2752382534210167</v>
      </c>
      <c r="L163" s="11">
        <f t="shared" si="67"/>
        <v>1</v>
      </c>
      <c r="M163" s="11">
        <f t="shared" si="68"/>
        <v>6.1019253405026888E-5</v>
      </c>
      <c r="N163" s="11">
        <f t="shared" si="69"/>
        <v>3.4385624596128816</v>
      </c>
      <c r="P163" s="23">
        <f t="shared" si="70"/>
        <v>0.27053291622934295</v>
      </c>
      <c r="Q163" s="11">
        <f t="shared" si="71"/>
        <v>2.0098752082954271E-4</v>
      </c>
      <c r="R163" s="11">
        <f t="shared" si="55"/>
        <v>0.63761912671050835</v>
      </c>
      <c r="S163" s="11">
        <f t="shared" si="72"/>
        <v>0.72946708377065705</v>
      </c>
      <c r="T163" s="11">
        <f t="shared" si="73"/>
        <v>3.0509626702513444E-5</v>
      </c>
      <c r="U163" s="11">
        <f t="shared" si="56"/>
        <v>1.7192812298064408</v>
      </c>
      <c r="V163" s="11">
        <f t="shared" si="57"/>
        <v>2.3569003565169493</v>
      </c>
      <c r="X163" s="16">
        <f t="shared" si="74"/>
        <v>0.53975103784761591</v>
      </c>
      <c r="Y163" s="12">
        <f t="shared" si="75"/>
        <v>4.1072131908360916E-4</v>
      </c>
      <c r="Z163" s="12">
        <f t="shared" si="58"/>
        <v>1.3029852187568514</v>
      </c>
      <c r="AA163" s="16">
        <f t="shared" si="76"/>
        <v>0.46024896215238398</v>
      </c>
      <c r="AB163" s="12">
        <f t="shared" si="77"/>
        <v>1.9716453230993923E-5</v>
      </c>
      <c r="AC163" s="12">
        <f t="shared" si="59"/>
        <v>1.1110633469537603</v>
      </c>
      <c r="AD163" s="12">
        <f t="shared" si="60"/>
        <v>2.4140485657106119</v>
      </c>
      <c r="AE163" s="14" t="b">
        <f t="shared" si="61"/>
        <v>0</v>
      </c>
      <c r="AF163" s="19">
        <f t="shared" si="62"/>
        <v>3</v>
      </c>
      <c r="AG163" s="20" t="b">
        <f t="shared" si="63"/>
        <v>1</v>
      </c>
      <c r="AH163" s="11" t="b">
        <f t="shared" si="64"/>
        <v>0</v>
      </c>
      <c r="AI163" s="11" t="b">
        <f t="shared" si="65"/>
        <v>0</v>
      </c>
    </row>
    <row r="164" spans="2:35" ht="15.75" x14ac:dyDescent="0.25">
      <c r="B164" s="15">
        <v>41394</v>
      </c>
      <c r="C164" s="11">
        <v>1597.57</v>
      </c>
      <c r="D164" s="11">
        <v>55910.37</v>
      </c>
      <c r="E164" s="11">
        <v>2.0013000000000001</v>
      </c>
      <c r="F164" s="11">
        <f t="shared" si="52"/>
        <v>3197.2168409999999</v>
      </c>
      <c r="H164" s="11">
        <f t="shared" si="53"/>
        <v>1</v>
      </c>
      <c r="I164" s="11">
        <f t="shared" si="66"/>
        <v>4.0197504165908541E-4</v>
      </c>
      <c r="J164" s="11">
        <f t="shared" si="54"/>
        <v>1.2852013728541045</v>
      </c>
      <c r="L164" s="11">
        <f t="shared" si="67"/>
        <v>1</v>
      </c>
      <c r="M164" s="11">
        <f t="shared" si="68"/>
        <v>6.1019253405026888E-5</v>
      </c>
      <c r="N164" s="11">
        <f t="shared" si="69"/>
        <v>3.4116090349988135</v>
      </c>
      <c r="P164" s="23">
        <f t="shared" si="70"/>
        <v>0.27363279784623384</v>
      </c>
      <c r="Q164" s="11">
        <f t="shared" si="71"/>
        <v>2.0098752082954271E-4</v>
      </c>
      <c r="R164" s="11">
        <f t="shared" si="55"/>
        <v>0.64260068642705226</v>
      </c>
      <c r="S164" s="11">
        <f t="shared" si="72"/>
        <v>0.72636720215376627</v>
      </c>
      <c r="T164" s="11">
        <f t="shared" si="73"/>
        <v>3.0509626702513444E-5</v>
      </c>
      <c r="U164" s="11">
        <f t="shared" si="56"/>
        <v>1.7058045174994068</v>
      </c>
      <c r="V164" s="11">
        <f t="shared" si="57"/>
        <v>2.3484052039264589</v>
      </c>
      <c r="X164" s="16">
        <f t="shared" si="74"/>
        <v>0.54363677034488389</v>
      </c>
      <c r="Y164" s="12">
        <f t="shared" si="75"/>
        <v>4.1072131908360916E-4</v>
      </c>
      <c r="Z164" s="12">
        <f t="shared" si="58"/>
        <v>1.3131651183318498</v>
      </c>
      <c r="AA164" s="16">
        <f t="shared" si="76"/>
        <v>0.45636322965511611</v>
      </c>
      <c r="AB164" s="12">
        <f t="shared" si="77"/>
        <v>1.9716453230993923E-5</v>
      </c>
      <c r="AC164" s="12">
        <f t="shared" si="59"/>
        <v>1.1023541952325657</v>
      </c>
      <c r="AD164" s="12">
        <f t="shared" si="60"/>
        <v>2.4155193135644155</v>
      </c>
      <c r="AE164" s="14" t="b">
        <f t="shared" si="61"/>
        <v>1</v>
      </c>
      <c r="AF164" s="19">
        <f t="shared" si="62"/>
        <v>4</v>
      </c>
      <c r="AG164" s="20" t="b">
        <f t="shared" si="63"/>
        <v>0</v>
      </c>
      <c r="AH164" s="11" t="b">
        <f t="shared" si="64"/>
        <v>1</v>
      </c>
      <c r="AI164" s="11" t="b">
        <f t="shared" si="65"/>
        <v>0</v>
      </c>
    </row>
    <row r="165" spans="2:35" ht="15.75" x14ac:dyDescent="0.25">
      <c r="B165" s="15">
        <v>41425</v>
      </c>
      <c r="C165" s="11">
        <v>1630.74</v>
      </c>
      <c r="D165" s="11">
        <v>53506.080000000002</v>
      </c>
      <c r="E165" s="11">
        <v>2.1410999999999998</v>
      </c>
      <c r="F165" s="11">
        <f t="shared" si="52"/>
        <v>3491.5774139999999</v>
      </c>
      <c r="H165" s="11">
        <f t="shared" si="53"/>
        <v>1</v>
      </c>
      <c r="I165" s="11">
        <f t="shared" si="66"/>
        <v>4.0197504165908541E-4</v>
      </c>
      <c r="J165" s="11">
        <f t="shared" si="54"/>
        <v>1.4035269764485716</v>
      </c>
      <c r="L165" s="11">
        <f t="shared" si="67"/>
        <v>1</v>
      </c>
      <c r="M165" s="11">
        <f t="shared" si="68"/>
        <v>6.1019253405026888E-5</v>
      </c>
      <c r="N165" s="11">
        <f t="shared" si="69"/>
        <v>3.2649010542296413</v>
      </c>
      <c r="P165" s="23">
        <f t="shared" si="70"/>
        <v>0.30064230769445366</v>
      </c>
      <c r="Q165" s="11">
        <f t="shared" si="71"/>
        <v>2.0098752082954271E-4</v>
      </c>
      <c r="R165" s="11">
        <f t="shared" si="55"/>
        <v>0.7017634882242858</v>
      </c>
      <c r="S165" s="11">
        <f t="shared" si="72"/>
        <v>0.69935769230554645</v>
      </c>
      <c r="T165" s="11">
        <f t="shared" si="73"/>
        <v>3.0509626702513444E-5</v>
      </c>
      <c r="U165" s="11">
        <f t="shared" si="56"/>
        <v>1.6324505271148206</v>
      </c>
      <c r="V165" s="11">
        <f t="shared" si="57"/>
        <v>2.3342140153391062</v>
      </c>
      <c r="X165" s="16">
        <f t="shared" si="74"/>
        <v>0.53295901284922942</v>
      </c>
      <c r="Y165" s="12">
        <f t="shared" si="75"/>
        <v>3.7775343895800773E-4</v>
      </c>
      <c r="Z165" s="12">
        <f t="shared" si="58"/>
        <v>1.3189553755266075</v>
      </c>
      <c r="AA165" s="16">
        <f t="shared" si="76"/>
        <v>0.46704098715077058</v>
      </c>
      <c r="AB165" s="12">
        <f t="shared" si="77"/>
        <v>2.1601711038260123E-5</v>
      </c>
      <c r="AC165" s="12">
        <f t="shared" si="59"/>
        <v>1.1558228789500293</v>
      </c>
      <c r="AD165" s="12">
        <f t="shared" si="60"/>
        <v>2.4747782544766368</v>
      </c>
      <c r="AE165" s="14" t="b">
        <f t="shared" si="61"/>
        <v>0</v>
      </c>
      <c r="AF165" s="19">
        <f t="shared" si="62"/>
        <v>5</v>
      </c>
      <c r="AG165" s="20" t="b">
        <f t="shared" si="63"/>
        <v>0</v>
      </c>
      <c r="AH165" s="11" t="b">
        <f t="shared" si="64"/>
        <v>0</v>
      </c>
      <c r="AI165" s="11" t="b">
        <f t="shared" si="65"/>
        <v>0</v>
      </c>
    </row>
    <row r="166" spans="2:35" ht="15.75" x14ac:dyDescent="0.25">
      <c r="B166" s="15">
        <v>41453</v>
      </c>
      <c r="C166" s="11">
        <v>1606.28</v>
      </c>
      <c r="D166" s="11">
        <v>47457.13</v>
      </c>
      <c r="E166" s="11">
        <v>2.2317</v>
      </c>
      <c r="F166" s="11">
        <f t="shared" si="52"/>
        <v>3584.7350759999999</v>
      </c>
      <c r="H166" s="11">
        <f t="shared" si="53"/>
        <v>1</v>
      </c>
      <c r="I166" s="11">
        <f t="shared" si="66"/>
        <v>4.0197504165908541E-4</v>
      </c>
      <c r="J166" s="11">
        <f t="shared" si="54"/>
        <v>1.4409740315118846</v>
      </c>
      <c r="L166" s="11">
        <f t="shared" si="67"/>
        <v>1</v>
      </c>
      <c r="M166" s="11">
        <f t="shared" si="68"/>
        <v>6.1019253405026888E-5</v>
      </c>
      <c r="N166" s="11">
        <f t="shared" si="69"/>
        <v>2.8957986413453036</v>
      </c>
      <c r="P166" s="23">
        <f t="shared" si="70"/>
        <v>0.33226874918544674</v>
      </c>
      <c r="Q166" s="11">
        <f t="shared" si="71"/>
        <v>2.0098752082954271E-4</v>
      </c>
      <c r="R166" s="11">
        <f t="shared" si="55"/>
        <v>0.72048701575594232</v>
      </c>
      <c r="S166" s="11">
        <f t="shared" si="72"/>
        <v>0.6677312508145532</v>
      </c>
      <c r="T166" s="11">
        <f t="shared" si="73"/>
        <v>3.0509626702513444E-5</v>
      </c>
      <c r="U166" s="11">
        <f t="shared" si="56"/>
        <v>1.4478993206726518</v>
      </c>
      <c r="V166" s="11">
        <f t="shared" si="57"/>
        <v>2.1683863364285942</v>
      </c>
      <c r="X166" s="16">
        <f t="shared" si="74"/>
        <v>0.56913601189554563</v>
      </c>
      <c r="Y166" s="12">
        <f t="shared" si="75"/>
        <v>3.7775343895800773E-4</v>
      </c>
      <c r="Z166" s="12">
        <f t="shared" si="58"/>
        <v>1.3541460027123953</v>
      </c>
      <c r="AA166" s="16">
        <f t="shared" si="76"/>
        <v>0.43086398810445425</v>
      </c>
      <c r="AB166" s="12">
        <f t="shared" si="77"/>
        <v>2.1601711038260123E-5</v>
      </c>
      <c r="AC166" s="12">
        <f t="shared" si="59"/>
        <v>1.0251552089651457</v>
      </c>
      <c r="AD166" s="12">
        <f t="shared" si="60"/>
        <v>2.3793012116775412</v>
      </c>
      <c r="AE166" s="14" t="b">
        <f t="shared" si="61"/>
        <v>0</v>
      </c>
      <c r="AF166" s="19">
        <f t="shared" si="62"/>
        <v>6</v>
      </c>
      <c r="AG166" s="20" t="b">
        <f t="shared" si="63"/>
        <v>1</v>
      </c>
      <c r="AH166" s="11" t="b">
        <f t="shared" si="64"/>
        <v>0</v>
      </c>
      <c r="AI166" s="11" t="b">
        <f t="shared" si="65"/>
        <v>1</v>
      </c>
    </row>
    <row r="167" spans="2:35" ht="15.75" x14ac:dyDescent="0.25">
      <c r="B167" s="15">
        <v>41486</v>
      </c>
      <c r="C167" s="11">
        <v>1685.73</v>
      </c>
      <c r="D167" s="11">
        <v>48234.49</v>
      </c>
      <c r="E167" s="11">
        <v>2.2766000000000002</v>
      </c>
      <c r="F167" s="11">
        <f t="shared" si="52"/>
        <v>3837.7329180000002</v>
      </c>
      <c r="H167" s="11">
        <f t="shared" si="53"/>
        <v>1</v>
      </c>
      <c r="I167" s="11">
        <f t="shared" si="66"/>
        <v>4.0197504165908541E-4</v>
      </c>
      <c r="J167" s="11">
        <f t="shared" si="54"/>
        <v>1.5426728495894935</v>
      </c>
      <c r="L167" s="11">
        <f t="shared" si="67"/>
        <v>1</v>
      </c>
      <c r="M167" s="11">
        <f t="shared" si="68"/>
        <v>6.1019253405026888E-5</v>
      </c>
      <c r="N167" s="11">
        <f t="shared" si="69"/>
        <v>2.9432325681722351</v>
      </c>
      <c r="P167" s="23">
        <f t="shared" si="70"/>
        <v>0.34389330713067512</v>
      </c>
      <c r="Q167" s="11">
        <f t="shared" si="71"/>
        <v>2.0098752082954271E-4</v>
      </c>
      <c r="R167" s="11">
        <f t="shared" si="55"/>
        <v>0.77133642479474673</v>
      </c>
      <c r="S167" s="11">
        <f t="shared" si="72"/>
        <v>0.65610669286932499</v>
      </c>
      <c r="T167" s="11">
        <f t="shared" si="73"/>
        <v>3.0509626702513444E-5</v>
      </c>
      <c r="U167" s="11">
        <f t="shared" si="56"/>
        <v>1.4716162840861176</v>
      </c>
      <c r="V167" s="11">
        <f t="shared" si="57"/>
        <v>2.2429527088808641</v>
      </c>
      <c r="X167" s="16">
        <f t="shared" si="74"/>
        <v>0.58182669086175809</v>
      </c>
      <c r="Y167" s="12">
        <f t="shared" si="75"/>
        <v>3.7775343895800773E-4</v>
      </c>
      <c r="Z167" s="12">
        <f t="shared" si="58"/>
        <v>1.4497168075768501</v>
      </c>
      <c r="AA167" s="16">
        <f t="shared" si="76"/>
        <v>0.41817330913824186</v>
      </c>
      <c r="AB167" s="12">
        <f t="shared" si="77"/>
        <v>2.1601711038260123E-5</v>
      </c>
      <c r="AC167" s="12">
        <f t="shared" si="59"/>
        <v>1.0419475150578474</v>
      </c>
      <c r="AD167" s="12">
        <f t="shared" si="60"/>
        <v>2.4916643226346977</v>
      </c>
      <c r="AE167" s="14" t="b">
        <f t="shared" si="61"/>
        <v>0</v>
      </c>
      <c r="AF167" s="19">
        <f t="shared" si="62"/>
        <v>7</v>
      </c>
      <c r="AG167" s="20" t="b">
        <f t="shared" si="63"/>
        <v>0</v>
      </c>
      <c r="AH167" s="11" t="b">
        <f t="shared" si="64"/>
        <v>0</v>
      </c>
      <c r="AI167" s="11" t="b">
        <f t="shared" si="65"/>
        <v>0</v>
      </c>
    </row>
    <row r="168" spans="2:35" ht="15.75" x14ac:dyDescent="0.25">
      <c r="B168" s="15">
        <v>41516</v>
      </c>
      <c r="C168" s="11">
        <v>1632.97</v>
      </c>
      <c r="D168" s="11">
        <v>50011.75</v>
      </c>
      <c r="E168" s="11">
        <v>2.3855</v>
      </c>
      <c r="F168" s="11">
        <f t="shared" si="52"/>
        <v>3895.4499350000001</v>
      </c>
      <c r="H168" s="11">
        <f t="shared" si="53"/>
        <v>1</v>
      </c>
      <c r="I168" s="11">
        <f t="shared" si="66"/>
        <v>4.0197504165908541E-4</v>
      </c>
      <c r="J168" s="11">
        <f t="shared" si="54"/>
        <v>1.5658736499025065</v>
      </c>
      <c r="L168" s="11">
        <f t="shared" si="67"/>
        <v>1</v>
      </c>
      <c r="M168" s="11">
        <f t="shared" si="68"/>
        <v>6.1019253405026888E-5</v>
      </c>
      <c r="N168" s="11">
        <f t="shared" si="69"/>
        <v>3.0516796464788536</v>
      </c>
      <c r="P168" s="23">
        <f t="shared" si="70"/>
        <v>0.33911328129761603</v>
      </c>
      <c r="Q168" s="11">
        <f t="shared" si="71"/>
        <v>2.0098752082954271E-4</v>
      </c>
      <c r="R168" s="11">
        <f t="shared" si="55"/>
        <v>0.78293682495125327</v>
      </c>
      <c r="S168" s="11">
        <f t="shared" si="72"/>
        <v>0.66088671870238391</v>
      </c>
      <c r="T168" s="11">
        <f t="shared" si="73"/>
        <v>3.0509626702513444E-5</v>
      </c>
      <c r="U168" s="11">
        <f t="shared" si="56"/>
        <v>1.5258398232394268</v>
      </c>
      <c r="V168" s="11">
        <f t="shared" si="57"/>
        <v>2.3087766481906802</v>
      </c>
      <c r="X168" s="16">
        <f t="shared" si="74"/>
        <v>0.57664613132839782</v>
      </c>
      <c r="Y168" s="12">
        <f t="shared" si="75"/>
        <v>3.7775343895800773E-4</v>
      </c>
      <c r="Z168" s="12">
        <f t="shared" si="58"/>
        <v>1.4715196092349978</v>
      </c>
      <c r="AA168" s="16">
        <f t="shared" si="76"/>
        <v>0.42335386867160224</v>
      </c>
      <c r="AB168" s="12">
        <f t="shared" si="77"/>
        <v>2.1601711038260123E-5</v>
      </c>
      <c r="AC168" s="12">
        <f t="shared" si="59"/>
        <v>1.0803393720177057</v>
      </c>
      <c r="AD168" s="12">
        <f t="shared" si="60"/>
        <v>2.5518589812527033</v>
      </c>
      <c r="AE168" s="14" t="b">
        <f t="shared" si="61"/>
        <v>1</v>
      </c>
      <c r="AF168" s="19">
        <f t="shared" si="62"/>
        <v>8</v>
      </c>
      <c r="AG168" s="20" t="b">
        <f t="shared" si="63"/>
        <v>0</v>
      </c>
      <c r="AH168" s="11" t="b">
        <f t="shared" si="64"/>
        <v>1</v>
      </c>
      <c r="AI168" s="11" t="b">
        <f t="shared" si="65"/>
        <v>0</v>
      </c>
    </row>
    <row r="169" spans="2:35" ht="15.75" x14ac:dyDescent="0.25">
      <c r="B169" s="15">
        <v>41547</v>
      </c>
      <c r="C169" s="11">
        <v>1681.55</v>
      </c>
      <c r="D169" s="11">
        <v>52338.19</v>
      </c>
      <c r="E169" s="11">
        <v>2.2170000000000001</v>
      </c>
      <c r="F169" s="11">
        <f t="shared" si="52"/>
        <v>3727.9963499999999</v>
      </c>
      <c r="H169" s="11">
        <f t="shared" si="53"/>
        <v>1</v>
      </c>
      <c r="I169" s="11">
        <f t="shared" si="66"/>
        <v>4.0197504165908541E-4</v>
      </c>
      <c r="J169" s="11">
        <f t="shared" si="54"/>
        <v>1.4985614880961684</v>
      </c>
      <c r="L169" s="11">
        <f t="shared" si="67"/>
        <v>1</v>
      </c>
      <c r="M169" s="11">
        <f t="shared" si="68"/>
        <v>6.1019253405026888E-5</v>
      </c>
      <c r="N169" s="11">
        <f t="shared" si="69"/>
        <v>3.1936372783704443</v>
      </c>
      <c r="P169" s="23">
        <f t="shared" si="70"/>
        <v>0.31937297686658678</v>
      </c>
      <c r="Q169" s="11">
        <f t="shared" si="71"/>
        <v>2.0098752082954271E-4</v>
      </c>
      <c r="R169" s="11">
        <f t="shared" si="55"/>
        <v>0.7492807440480842</v>
      </c>
      <c r="S169" s="11">
        <f t="shared" si="72"/>
        <v>0.68062702313341328</v>
      </c>
      <c r="T169" s="11">
        <f t="shared" si="73"/>
        <v>3.0509626702513444E-5</v>
      </c>
      <c r="U169" s="11">
        <f t="shared" si="56"/>
        <v>1.5968186391852222</v>
      </c>
      <c r="V169" s="11">
        <f t="shared" si="57"/>
        <v>2.3460993832333061</v>
      </c>
      <c r="X169" s="16">
        <f t="shared" si="74"/>
        <v>0.47766322516610449</v>
      </c>
      <c r="Y169" s="12">
        <f t="shared" si="75"/>
        <v>3.2754354745066224E-4</v>
      </c>
      <c r="Z169" s="12">
        <f t="shared" si="58"/>
        <v>1.2210811493621205</v>
      </c>
      <c r="AA169" s="16">
        <f t="shared" si="76"/>
        <v>0.52233677483389551</v>
      </c>
      <c r="AB169" s="12">
        <f t="shared" si="77"/>
        <v>2.5512594352854113E-5</v>
      </c>
      <c r="AC169" s="12">
        <f t="shared" si="59"/>
        <v>1.3352830106326057</v>
      </c>
      <c r="AD169" s="12">
        <f t="shared" si="60"/>
        <v>2.5563641599947262</v>
      </c>
      <c r="AE169" s="14" t="b">
        <f t="shared" si="61"/>
        <v>0</v>
      </c>
      <c r="AF169" s="19">
        <f t="shared" si="62"/>
        <v>9</v>
      </c>
      <c r="AG169" s="20" t="b">
        <f t="shared" si="63"/>
        <v>1</v>
      </c>
      <c r="AH169" s="11" t="b">
        <f t="shared" si="64"/>
        <v>0</v>
      </c>
      <c r="AI169" s="11" t="b">
        <f t="shared" si="65"/>
        <v>0</v>
      </c>
    </row>
    <row r="170" spans="2:35" ht="15.75" x14ac:dyDescent="0.25">
      <c r="B170" s="15">
        <v>41578</v>
      </c>
      <c r="C170" s="11">
        <v>1756.54</v>
      </c>
      <c r="D170" s="11">
        <v>54256.2</v>
      </c>
      <c r="E170" s="11">
        <v>2.2397999999999998</v>
      </c>
      <c r="F170" s="11">
        <f t="shared" si="52"/>
        <v>3934.2982919999995</v>
      </c>
      <c r="H170" s="11">
        <f t="shared" si="53"/>
        <v>1</v>
      </c>
      <c r="I170" s="11">
        <f t="shared" si="66"/>
        <v>4.0197504165908541E-4</v>
      </c>
      <c r="J170" s="11">
        <f t="shared" si="54"/>
        <v>1.5814897198259683</v>
      </c>
      <c r="L170" s="11">
        <f t="shared" si="67"/>
        <v>1</v>
      </c>
      <c r="M170" s="11">
        <f t="shared" si="68"/>
        <v>6.1019253405026888E-5</v>
      </c>
      <c r="N170" s="11">
        <f t="shared" si="69"/>
        <v>3.3106728165938195</v>
      </c>
      <c r="P170" s="23">
        <f t="shared" si="70"/>
        <v>0.32327006881977877</v>
      </c>
      <c r="Q170" s="11">
        <f t="shared" si="71"/>
        <v>2.0098752082954271E-4</v>
      </c>
      <c r="R170" s="11">
        <f t="shared" si="55"/>
        <v>0.79074485991298415</v>
      </c>
      <c r="S170" s="11">
        <f t="shared" si="72"/>
        <v>0.67672993118022129</v>
      </c>
      <c r="T170" s="11">
        <f t="shared" si="73"/>
        <v>3.0509626702513444E-5</v>
      </c>
      <c r="U170" s="11">
        <f t="shared" si="56"/>
        <v>1.6553364082969098</v>
      </c>
      <c r="V170" s="11">
        <f t="shared" si="57"/>
        <v>2.4460812682098938</v>
      </c>
      <c r="X170" s="16">
        <f t="shared" si="74"/>
        <v>0.48212363738809527</v>
      </c>
      <c r="Y170" s="12">
        <f t="shared" si="75"/>
        <v>3.2754354745066224E-4</v>
      </c>
      <c r="Z170" s="12">
        <f t="shared" si="58"/>
        <v>1.2886540192907612</v>
      </c>
      <c r="AA170" s="16">
        <f t="shared" si="76"/>
        <v>0.51787636261190473</v>
      </c>
      <c r="AB170" s="12">
        <f t="shared" si="77"/>
        <v>2.5512594352854113E-5</v>
      </c>
      <c r="AC170" s="12">
        <f t="shared" si="59"/>
        <v>1.3842164217273232</v>
      </c>
      <c r="AD170" s="12">
        <f t="shared" si="60"/>
        <v>2.6728704410180844</v>
      </c>
      <c r="AE170" s="14" t="b">
        <f t="shared" si="61"/>
        <v>0</v>
      </c>
      <c r="AF170" s="19">
        <f t="shared" si="62"/>
        <v>10</v>
      </c>
      <c r="AG170" s="20" t="b">
        <f t="shared" si="63"/>
        <v>0</v>
      </c>
      <c r="AH170" s="11" t="b">
        <f t="shared" si="64"/>
        <v>0</v>
      </c>
      <c r="AI170" s="11" t="b">
        <f t="shared" si="65"/>
        <v>0</v>
      </c>
    </row>
    <row r="171" spans="2:35" ht="15.75" x14ac:dyDescent="0.25">
      <c r="B171" s="15">
        <v>41607</v>
      </c>
      <c r="C171" s="11">
        <v>1805.81</v>
      </c>
      <c r="D171" s="11">
        <v>52482.49</v>
      </c>
      <c r="E171" s="11">
        <v>2.3359999999999999</v>
      </c>
      <c r="F171" s="11">
        <f t="shared" si="52"/>
        <v>4218.3721599999999</v>
      </c>
      <c r="H171" s="11">
        <f t="shared" si="53"/>
        <v>1</v>
      </c>
      <c r="I171" s="11">
        <f t="shared" si="66"/>
        <v>4.0197504165908541E-4</v>
      </c>
      <c r="J171" s="11">
        <f t="shared" si="54"/>
        <v>1.695680324749526</v>
      </c>
      <c r="L171" s="11">
        <f t="shared" si="67"/>
        <v>1</v>
      </c>
      <c r="M171" s="11">
        <f t="shared" si="68"/>
        <v>6.1019253405026888E-5</v>
      </c>
      <c r="N171" s="11">
        <f t="shared" si="69"/>
        <v>3.2024423566367894</v>
      </c>
      <c r="P171" s="23">
        <f t="shared" si="70"/>
        <v>0.34618984354830362</v>
      </c>
      <c r="Q171" s="11">
        <f t="shared" si="71"/>
        <v>2.0098752082954271E-4</v>
      </c>
      <c r="R171" s="11">
        <f t="shared" si="55"/>
        <v>0.84784016237476301</v>
      </c>
      <c r="S171" s="11">
        <f t="shared" si="72"/>
        <v>0.65381015645169638</v>
      </c>
      <c r="T171" s="11">
        <f t="shared" si="73"/>
        <v>3.0509626702513444E-5</v>
      </c>
      <c r="U171" s="11">
        <f t="shared" si="56"/>
        <v>1.6012211783183947</v>
      </c>
      <c r="V171" s="11">
        <f t="shared" si="57"/>
        <v>2.4490613406931576</v>
      </c>
      <c r="X171" s="16">
        <f t="shared" si="74"/>
        <v>0.50785398107029356</v>
      </c>
      <c r="Y171" s="12">
        <f t="shared" si="75"/>
        <v>3.2754354745066224E-4</v>
      </c>
      <c r="Z171" s="12">
        <f t="shared" si="58"/>
        <v>1.3817005817535126</v>
      </c>
      <c r="AA171" s="16">
        <f t="shared" si="76"/>
        <v>0.4921460189297065</v>
      </c>
      <c r="AB171" s="12">
        <f t="shared" si="77"/>
        <v>2.5512594352854113E-5</v>
      </c>
      <c r="AC171" s="12">
        <f t="shared" si="59"/>
        <v>1.3389644779977223</v>
      </c>
      <c r="AD171" s="12">
        <f t="shared" si="60"/>
        <v>2.720665059751235</v>
      </c>
      <c r="AE171" s="14" t="b">
        <f t="shared" si="61"/>
        <v>0</v>
      </c>
      <c r="AF171" s="19">
        <f t="shared" si="62"/>
        <v>11</v>
      </c>
      <c r="AG171" s="20" t="b">
        <f t="shared" si="63"/>
        <v>0</v>
      </c>
      <c r="AH171" s="11" t="b">
        <f t="shared" si="64"/>
        <v>0</v>
      </c>
      <c r="AI171" s="11" t="b">
        <f t="shared" si="65"/>
        <v>0</v>
      </c>
    </row>
    <row r="172" spans="2:35" ht="15.75" x14ac:dyDescent="0.25">
      <c r="B172" s="15">
        <v>41639</v>
      </c>
      <c r="C172" s="11">
        <v>1848.36</v>
      </c>
      <c r="D172" s="11">
        <v>51507.16</v>
      </c>
      <c r="E172" s="11">
        <v>2.3620999999999999</v>
      </c>
      <c r="F172" s="11">
        <f t="shared" si="52"/>
        <v>4366.0111559999996</v>
      </c>
      <c r="H172" s="11">
        <f t="shared" si="53"/>
        <v>1</v>
      </c>
      <c r="I172" s="11">
        <f t="shared" si="66"/>
        <v>4.0197504165908541E-4</v>
      </c>
      <c r="J172" s="11">
        <f t="shared" si="54"/>
        <v>1.7550275163171316</v>
      </c>
      <c r="L172" s="11">
        <f t="shared" si="67"/>
        <v>1</v>
      </c>
      <c r="M172" s="11">
        <f t="shared" si="68"/>
        <v>6.1019253405026888E-5</v>
      </c>
      <c r="N172" s="11">
        <f t="shared" si="69"/>
        <v>3.1429284482132651</v>
      </c>
      <c r="P172" s="23">
        <f t="shared" si="70"/>
        <v>0.3583183534165153</v>
      </c>
      <c r="Q172" s="11">
        <f t="shared" si="71"/>
        <v>2.0098752082954271E-4</v>
      </c>
      <c r="R172" s="11">
        <f t="shared" si="55"/>
        <v>0.8775137581585658</v>
      </c>
      <c r="S172" s="11">
        <f t="shared" si="72"/>
        <v>0.64168164658348481</v>
      </c>
      <c r="T172" s="11">
        <f t="shared" si="73"/>
        <v>3.0509626702513444E-5</v>
      </c>
      <c r="U172" s="11">
        <f t="shared" si="56"/>
        <v>1.5714642241066326</v>
      </c>
      <c r="V172" s="11">
        <f t="shared" si="57"/>
        <v>2.4489779822651982</v>
      </c>
      <c r="X172" s="16">
        <f t="shared" si="74"/>
        <v>0.52113184828301529</v>
      </c>
      <c r="Y172" s="12">
        <f t="shared" si="75"/>
        <v>3.2754354745066224E-4</v>
      </c>
      <c r="Z172" s="12">
        <f t="shared" si="58"/>
        <v>1.4300587822454065</v>
      </c>
      <c r="AA172" s="16">
        <f t="shared" si="76"/>
        <v>0.47886815171698477</v>
      </c>
      <c r="AB172" s="12">
        <f t="shared" si="77"/>
        <v>2.5512594352854113E-5</v>
      </c>
      <c r="AC172" s="12">
        <f t="shared" si="59"/>
        <v>1.3140812793475534</v>
      </c>
      <c r="AD172" s="12">
        <f t="shared" si="60"/>
        <v>2.7441400615929599</v>
      </c>
      <c r="AE172" s="14" t="b">
        <f t="shared" si="61"/>
        <v>1</v>
      </c>
      <c r="AF172" s="19">
        <f t="shared" si="62"/>
        <v>12</v>
      </c>
      <c r="AG172" s="20" t="b">
        <f t="shared" si="63"/>
        <v>1</v>
      </c>
      <c r="AH172" s="11" t="b">
        <f t="shared" si="64"/>
        <v>1</v>
      </c>
      <c r="AI172" s="11" t="b">
        <f t="shared" si="65"/>
        <v>1</v>
      </c>
    </row>
    <row r="173" spans="2:35" ht="15.75" x14ac:dyDescent="0.25">
      <c r="B173" s="15">
        <v>41670</v>
      </c>
      <c r="C173" s="11">
        <v>1782.59</v>
      </c>
      <c r="D173" s="11">
        <v>47638.99</v>
      </c>
      <c r="E173" s="11">
        <v>2.4127999999999998</v>
      </c>
      <c r="F173" s="11">
        <f t="shared" si="52"/>
        <v>4301.0331519999991</v>
      </c>
      <c r="H173" s="11">
        <f t="shared" si="53"/>
        <v>1</v>
      </c>
      <c r="I173" s="11">
        <f t="shared" si="66"/>
        <v>4.0197504165908541E-4</v>
      </c>
      <c r="J173" s="11">
        <f t="shared" si="54"/>
        <v>1.7289079804523071</v>
      </c>
      <c r="L173" s="11">
        <f t="shared" si="67"/>
        <v>1</v>
      </c>
      <c r="M173" s="11">
        <f t="shared" si="68"/>
        <v>6.1019253405026888E-5</v>
      </c>
      <c r="N173" s="11">
        <f t="shared" si="69"/>
        <v>2.9068956027695418</v>
      </c>
      <c r="P173" s="23">
        <f t="shared" si="70"/>
        <v>0.37294677166859797</v>
      </c>
      <c r="Q173" s="11">
        <f t="shared" si="71"/>
        <v>2.0098752082954271E-4</v>
      </c>
      <c r="R173" s="11">
        <f t="shared" si="55"/>
        <v>0.86445399022615355</v>
      </c>
      <c r="S173" s="11">
        <f t="shared" si="72"/>
        <v>0.62705322833140209</v>
      </c>
      <c r="T173" s="11">
        <f t="shared" si="73"/>
        <v>3.0509626702513444E-5</v>
      </c>
      <c r="U173" s="11">
        <f t="shared" si="56"/>
        <v>1.4534478013847709</v>
      </c>
      <c r="V173" s="11">
        <f t="shared" si="57"/>
        <v>2.3179017916109244</v>
      </c>
      <c r="X173" s="16">
        <f t="shared" si="74"/>
        <v>0.51576345719748951</v>
      </c>
      <c r="Y173" s="12">
        <f t="shared" si="75"/>
        <v>3.1426168687427879E-4</v>
      </c>
      <c r="Z173" s="12">
        <f t="shared" si="58"/>
        <v>1.3516499336497161</v>
      </c>
      <c r="AA173" s="16">
        <f t="shared" si="76"/>
        <v>0.48423654280251055</v>
      </c>
      <c r="AB173" s="12">
        <f t="shared" si="77"/>
        <v>2.6638433002255994E-5</v>
      </c>
      <c r="AC173" s="12">
        <f t="shared" si="59"/>
        <v>1.2690280434101433</v>
      </c>
      <c r="AD173" s="12">
        <f t="shared" si="60"/>
        <v>2.6206779770598594</v>
      </c>
      <c r="AE173" s="14" t="b">
        <f t="shared" si="61"/>
        <v>0</v>
      </c>
      <c r="AF173" s="19">
        <f t="shared" si="62"/>
        <v>1</v>
      </c>
      <c r="AG173" s="20" t="b">
        <f t="shared" si="63"/>
        <v>0</v>
      </c>
      <c r="AH173" s="11" t="b">
        <f t="shared" si="64"/>
        <v>0</v>
      </c>
      <c r="AI173" s="11" t="b">
        <f t="shared" si="65"/>
        <v>0</v>
      </c>
    </row>
    <row r="174" spans="2:35" ht="15.75" x14ac:dyDescent="0.25">
      <c r="B174" s="15">
        <v>41698</v>
      </c>
      <c r="C174" s="11">
        <v>1859.45</v>
      </c>
      <c r="D174" s="11">
        <v>47094.400000000001</v>
      </c>
      <c r="E174" s="11">
        <v>2.3443000000000001</v>
      </c>
      <c r="F174" s="11">
        <f t="shared" si="52"/>
        <v>4359.1086350000005</v>
      </c>
      <c r="H174" s="11">
        <f t="shared" si="53"/>
        <v>1</v>
      </c>
      <c r="I174" s="11">
        <f t="shared" si="66"/>
        <v>4.0197504165908541E-4</v>
      </c>
      <c r="J174" s="11">
        <f t="shared" si="54"/>
        <v>1.7522528751506041</v>
      </c>
      <c r="L174" s="11">
        <f t="shared" si="67"/>
        <v>1</v>
      </c>
      <c r="M174" s="11">
        <f t="shared" si="68"/>
        <v>6.1019253405026888E-5</v>
      </c>
      <c r="N174" s="11">
        <f t="shared" si="69"/>
        <v>2.8736651275576985</v>
      </c>
      <c r="P174" s="23">
        <f t="shared" si="70"/>
        <v>0.37879030154116988</v>
      </c>
      <c r="Q174" s="11">
        <f t="shared" si="71"/>
        <v>2.0098752082954271E-4</v>
      </c>
      <c r="R174" s="11">
        <f t="shared" si="55"/>
        <v>0.87612643757530206</v>
      </c>
      <c r="S174" s="11">
        <f t="shared" si="72"/>
        <v>0.62120969845883023</v>
      </c>
      <c r="T174" s="11">
        <f t="shared" si="73"/>
        <v>3.0509626702513444E-5</v>
      </c>
      <c r="U174" s="11">
        <f t="shared" si="56"/>
        <v>1.4368325637788493</v>
      </c>
      <c r="V174" s="11">
        <f t="shared" si="57"/>
        <v>2.3129590013541512</v>
      </c>
      <c r="X174" s="16">
        <f t="shared" si="74"/>
        <v>0.52198194883003191</v>
      </c>
      <c r="Y174" s="12">
        <f t="shared" si="75"/>
        <v>3.1426168687427879E-4</v>
      </c>
      <c r="Z174" s="12">
        <f t="shared" si="58"/>
        <v>1.3699008329033351</v>
      </c>
      <c r="AA174" s="16">
        <f t="shared" si="76"/>
        <v>0.47801805116996815</v>
      </c>
      <c r="AB174" s="12">
        <f t="shared" si="77"/>
        <v>2.6638433002255994E-5</v>
      </c>
      <c r="AC174" s="12">
        <f t="shared" si="59"/>
        <v>1.2545210191814447</v>
      </c>
      <c r="AD174" s="12">
        <f t="shared" si="60"/>
        <v>2.6244218520847795</v>
      </c>
      <c r="AE174" s="14" t="b">
        <f t="shared" si="61"/>
        <v>0</v>
      </c>
      <c r="AF174" s="19">
        <f t="shared" si="62"/>
        <v>2</v>
      </c>
      <c r="AG174" s="20" t="b">
        <f t="shared" si="63"/>
        <v>0</v>
      </c>
      <c r="AH174" s="11" t="b">
        <f t="shared" si="64"/>
        <v>0</v>
      </c>
      <c r="AI174" s="11" t="b">
        <f t="shared" si="65"/>
        <v>0</v>
      </c>
    </row>
    <row r="175" spans="2:35" ht="15.75" x14ac:dyDescent="0.25">
      <c r="B175" s="15">
        <v>41729</v>
      </c>
      <c r="C175" s="11">
        <v>1872.34</v>
      </c>
      <c r="D175" s="11">
        <v>50414.92</v>
      </c>
      <c r="E175" s="11">
        <v>2.2719</v>
      </c>
      <c r="F175" s="11">
        <f t="shared" si="52"/>
        <v>4253.7692459999998</v>
      </c>
      <c r="H175" s="11">
        <f t="shared" si="53"/>
        <v>1</v>
      </c>
      <c r="I175" s="11">
        <f t="shared" si="66"/>
        <v>4.0197504165908541E-4</v>
      </c>
      <c r="J175" s="11">
        <f t="shared" si="54"/>
        <v>1.7099090698689863</v>
      </c>
      <c r="L175" s="11">
        <f t="shared" si="67"/>
        <v>1</v>
      </c>
      <c r="M175" s="11">
        <f t="shared" si="68"/>
        <v>6.1019253405026888E-5</v>
      </c>
      <c r="N175" s="11">
        <f t="shared" si="69"/>
        <v>3.0762807788741582</v>
      </c>
      <c r="P175" s="23">
        <f t="shared" si="70"/>
        <v>0.35725893119722552</v>
      </c>
      <c r="Q175" s="11">
        <f t="shared" si="71"/>
        <v>2.0098752082954271E-4</v>
      </c>
      <c r="R175" s="11">
        <f t="shared" si="55"/>
        <v>0.85495453493449314</v>
      </c>
      <c r="S175" s="11">
        <f t="shared" si="72"/>
        <v>0.64274106880277448</v>
      </c>
      <c r="T175" s="11">
        <f t="shared" si="73"/>
        <v>3.0509626702513444E-5</v>
      </c>
      <c r="U175" s="11">
        <f t="shared" si="56"/>
        <v>1.5381403894370791</v>
      </c>
      <c r="V175" s="11">
        <f t="shared" si="57"/>
        <v>2.3930949243715722</v>
      </c>
      <c r="X175" s="16">
        <f t="shared" si="74"/>
        <v>0.49884733256574271</v>
      </c>
      <c r="Y175" s="12">
        <f t="shared" si="75"/>
        <v>3.1426168687427879E-4</v>
      </c>
      <c r="Z175" s="12">
        <f t="shared" si="58"/>
        <v>1.3367966988218889</v>
      </c>
      <c r="AA175" s="16">
        <f t="shared" si="76"/>
        <v>0.50115266743425724</v>
      </c>
      <c r="AB175" s="12">
        <f t="shared" si="77"/>
        <v>2.6638433002255994E-5</v>
      </c>
      <c r="AC175" s="12">
        <f t="shared" si="59"/>
        <v>1.3429744687340956</v>
      </c>
      <c r="AD175" s="12">
        <f t="shared" si="60"/>
        <v>2.6797711675559848</v>
      </c>
      <c r="AE175" s="14" t="b">
        <f t="shared" si="61"/>
        <v>0</v>
      </c>
      <c r="AF175" s="19">
        <f t="shared" si="62"/>
        <v>3</v>
      </c>
      <c r="AG175" s="20" t="b">
        <f t="shared" si="63"/>
        <v>1</v>
      </c>
      <c r="AH175" s="11" t="b">
        <f t="shared" si="64"/>
        <v>0</v>
      </c>
      <c r="AI175" s="11" t="b">
        <f t="shared" si="65"/>
        <v>0</v>
      </c>
    </row>
    <row r="176" spans="2:35" ht="15.75" x14ac:dyDescent="0.25">
      <c r="B176" s="15">
        <v>41759</v>
      </c>
      <c r="C176" s="11">
        <v>1883.95</v>
      </c>
      <c r="D176" s="11">
        <v>51626.69</v>
      </c>
      <c r="E176" s="11">
        <v>2.2323</v>
      </c>
      <c r="F176" s="11">
        <f t="shared" si="52"/>
        <v>4205.5415849999999</v>
      </c>
      <c r="H176" s="11">
        <f t="shared" si="53"/>
        <v>1</v>
      </c>
      <c r="I176" s="11">
        <f t="shared" si="66"/>
        <v>4.0197504165908541E-4</v>
      </c>
      <c r="J176" s="11">
        <f t="shared" si="54"/>
        <v>1.690522753829391</v>
      </c>
      <c r="L176" s="11">
        <f t="shared" si="67"/>
        <v>1</v>
      </c>
      <c r="M176" s="11">
        <f t="shared" si="68"/>
        <v>6.1019253405026888E-5</v>
      </c>
      <c r="N176" s="11">
        <f t="shared" si="69"/>
        <v>3.1502220795727678</v>
      </c>
      <c r="P176" s="23">
        <f t="shared" si="70"/>
        <v>0.34922781762104627</v>
      </c>
      <c r="Q176" s="11">
        <f t="shared" si="71"/>
        <v>2.0098752082954271E-4</v>
      </c>
      <c r="R176" s="11">
        <f t="shared" si="55"/>
        <v>0.84526137691469549</v>
      </c>
      <c r="S176" s="11">
        <f t="shared" si="72"/>
        <v>0.65077218237895373</v>
      </c>
      <c r="T176" s="11">
        <f t="shared" si="73"/>
        <v>3.0509626702513444E-5</v>
      </c>
      <c r="U176" s="11">
        <f t="shared" si="56"/>
        <v>1.5751110397863839</v>
      </c>
      <c r="V176" s="11">
        <f t="shared" si="57"/>
        <v>2.4203724167010794</v>
      </c>
      <c r="X176" s="16">
        <f t="shared" si="74"/>
        <v>0.49006013663329895</v>
      </c>
      <c r="Y176" s="12">
        <f t="shared" si="75"/>
        <v>3.1426168687427879E-4</v>
      </c>
      <c r="Z176" s="12">
        <f t="shared" si="58"/>
        <v>1.3216405927220281</v>
      </c>
      <c r="AA176" s="16">
        <f t="shared" si="76"/>
        <v>0.50993986336670094</v>
      </c>
      <c r="AB176" s="12">
        <f t="shared" si="77"/>
        <v>2.6638433002255994E-5</v>
      </c>
      <c r="AC176" s="12">
        <f t="shared" si="59"/>
        <v>1.3752541226932395</v>
      </c>
      <c r="AD176" s="12">
        <f t="shared" si="60"/>
        <v>2.6968947154152678</v>
      </c>
      <c r="AE176" s="14" t="b">
        <f t="shared" si="61"/>
        <v>1</v>
      </c>
      <c r="AF176" s="19">
        <f t="shared" si="62"/>
        <v>4</v>
      </c>
      <c r="AG176" s="20" t="b">
        <f t="shared" si="63"/>
        <v>0</v>
      </c>
      <c r="AH176" s="11" t="b">
        <f t="shared" si="64"/>
        <v>1</v>
      </c>
      <c r="AI176" s="11" t="b">
        <f t="shared" si="65"/>
        <v>0</v>
      </c>
    </row>
    <row r="177" spans="2:35" ht="15.75" x14ac:dyDescent="0.25">
      <c r="B177" s="15">
        <v>41789</v>
      </c>
      <c r="C177" s="11">
        <v>1923.57</v>
      </c>
      <c r="D177" s="11">
        <v>51239.34</v>
      </c>
      <c r="E177" s="11">
        <v>2.2414999999999998</v>
      </c>
      <c r="F177" s="11">
        <f t="shared" si="52"/>
        <v>4311.6821549999995</v>
      </c>
      <c r="H177" s="11">
        <f t="shared" si="53"/>
        <v>1</v>
      </c>
      <c r="I177" s="11">
        <f t="shared" si="66"/>
        <v>4.0197504165908541E-4</v>
      </c>
      <c r="J177" s="11">
        <f t="shared" si="54"/>
        <v>1.73318861387686</v>
      </c>
      <c r="L177" s="11">
        <f t="shared" si="67"/>
        <v>1</v>
      </c>
      <c r="M177" s="11">
        <f t="shared" si="68"/>
        <v>6.1019253405026888E-5</v>
      </c>
      <c r="N177" s="11">
        <f t="shared" si="69"/>
        <v>3.1265862717663304</v>
      </c>
      <c r="P177" s="23">
        <f t="shared" si="70"/>
        <v>0.35663969106821553</v>
      </c>
      <c r="Q177" s="11">
        <f t="shared" si="71"/>
        <v>2.0098752082954271E-4</v>
      </c>
      <c r="R177" s="11">
        <f t="shared" si="55"/>
        <v>0.86659430693842998</v>
      </c>
      <c r="S177" s="11">
        <f t="shared" si="72"/>
        <v>0.64336030893178442</v>
      </c>
      <c r="T177" s="11">
        <f t="shared" si="73"/>
        <v>3.0509626702513444E-5</v>
      </c>
      <c r="U177" s="11">
        <f t="shared" si="56"/>
        <v>1.5632931358831652</v>
      </c>
      <c r="V177" s="11">
        <f t="shared" si="57"/>
        <v>2.4298874428215953</v>
      </c>
      <c r="X177" s="16">
        <f t="shared" si="74"/>
        <v>0.50811334503679773</v>
      </c>
      <c r="Y177" s="12">
        <f t="shared" si="75"/>
        <v>3.2063583974943242E-4</v>
      </c>
      <c r="Z177" s="12">
        <f t="shared" si="58"/>
        <v>1.3824798285010673</v>
      </c>
      <c r="AA177" s="16">
        <f t="shared" si="76"/>
        <v>0.49188665496320239</v>
      </c>
      <c r="AB177" s="12">
        <f t="shared" si="77"/>
        <v>2.6119190630033299E-5</v>
      </c>
      <c r="AC177" s="12">
        <f t="shared" si="59"/>
        <v>1.3383300892170904</v>
      </c>
      <c r="AD177" s="12">
        <f t="shared" si="60"/>
        <v>2.7208099177181575</v>
      </c>
      <c r="AE177" s="14" t="b">
        <f t="shared" si="61"/>
        <v>0</v>
      </c>
      <c r="AF177" s="19">
        <f t="shared" si="62"/>
        <v>5</v>
      </c>
      <c r="AG177" s="20" t="b">
        <f t="shared" si="63"/>
        <v>0</v>
      </c>
      <c r="AH177" s="11" t="b">
        <f t="shared" si="64"/>
        <v>0</v>
      </c>
      <c r="AI177" s="11" t="b">
        <f t="shared" si="65"/>
        <v>0</v>
      </c>
    </row>
    <row r="178" spans="2:35" ht="15.75" x14ac:dyDescent="0.25">
      <c r="B178" s="15">
        <v>41820</v>
      </c>
      <c r="C178" s="11">
        <v>1960.23</v>
      </c>
      <c r="D178" s="11">
        <v>53168.22</v>
      </c>
      <c r="E178" s="11">
        <v>2.2143000000000002</v>
      </c>
      <c r="F178" s="11">
        <f t="shared" si="52"/>
        <v>4340.5372890000008</v>
      </c>
      <c r="H178" s="11">
        <f t="shared" si="53"/>
        <v>1</v>
      </c>
      <c r="I178" s="11">
        <f t="shared" si="66"/>
        <v>4.0197504165908541E-4</v>
      </c>
      <c r="J178" s="11">
        <f t="shared" si="54"/>
        <v>1.744787657568589</v>
      </c>
      <c r="L178" s="11">
        <f t="shared" si="67"/>
        <v>1</v>
      </c>
      <c r="M178" s="11">
        <f t="shared" si="68"/>
        <v>6.1019253405026888E-5</v>
      </c>
      <c r="N178" s="11">
        <f t="shared" si="69"/>
        <v>3.2442850892742188</v>
      </c>
      <c r="P178" s="23">
        <f t="shared" si="70"/>
        <v>0.34972183131078372</v>
      </c>
      <c r="Q178" s="11">
        <f t="shared" si="71"/>
        <v>2.0098752082954271E-4</v>
      </c>
      <c r="R178" s="11">
        <f t="shared" si="55"/>
        <v>0.8723938287842945</v>
      </c>
      <c r="S178" s="11">
        <f t="shared" si="72"/>
        <v>0.65027816868921617</v>
      </c>
      <c r="T178" s="11">
        <f t="shared" si="73"/>
        <v>3.0509626702513444E-5</v>
      </c>
      <c r="U178" s="11">
        <f t="shared" si="56"/>
        <v>1.6221425446371094</v>
      </c>
      <c r="V178" s="11">
        <f t="shared" si="57"/>
        <v>2.4945363734214041</v>
      </c>
      <c r="X178" s="16">
        <f t="shared" si="74"/>
        <v>0.50054324892059432</v>
      </c>
      <c r="Y178" s="12">
        <f t="shared" si="75"/>
        <v>3.2063583974943242E-4</v>
      </c>
      <c r="Z178" s="12">
        <f t="shared" si="58"/>
        <v>1.39173181862224</v>
      </c>
      <c r="AA178" s="16">
        <f t="shared" si="76"/>
        <v>0.49945675107940568</v>
      </c>
      <c r="AB178" s="12">
        <f t="shared" si="77"/>
        <v>2.6119190630033299E-5</v>
      </c>
      <c r="AC178" s="12">
        <f t="shared" si="59"/>
        <v>1.388710873639549</v>
      </c>
      <c r="AD178" s="12">
        <f t="shared" si="60"/>
        <v>2.7804426922617891</v>
      </c>
      <c r="AE178" s="14" t="b">
        <f t="shared" si="61"/>
        <v>0</v>
      </c>
      <c r="AF178" s="19">
        <f t="shared" si="62"/>
        <v>6</v>
      </c>
      <c r="AG178" s="20" t="b">
        <f t="shared" si="63"/>
        <v>1</v>
      </c>
      <c r="AH178" s="11" t="b">
        <f t="shared" si="64"/>
        <v>0</v>
      </c>
      <c r="AI178" s="11" t="b">
        <f t="shared" si="65"/>
        <v>1</v>
      </c>
    </row>
    <row r="179" spans="2:35" ht="15.75" x14ac:dyDescent="0.25">
      <c r="B179" s="15">
        <v>41851</v>
      </c>
      <c r="C179" s="11">
        <v>1930.67</v>
      </c>
      <c r="D179" s="11">
        <v>55829.41</v>
      </c>
      <c r="E179" s="11">
        <v>2.2635999999999998</v>
      </c>
      <c r="F179" s="11">
        <f t="shared" si="52"/>
        <v>4370.2646119999999</v>
      </c>
      <c r="H179" s="11">
        <f t="shared" si="53"/>
        <v>1</v>
      </c>
      <c r="I179" s="11">
        <f t="shared" si="66"/>
        <v>4.0197504165908541E-4</v>
      </c>
      <c r="J179" s="11">
        <f t="shared" si="54"/>
        <v>1.7567372994699266</v>
      </c>
      <c r="L179" s="11">
        <f t="shared" si="67"/>
        <v>1</v>
      </c>
      <c r="M179" s="11">
        <f t="shared" si="68"/>
        <v>6.1019253405026888E-5</v>
      </c>
      <c r="N179" s="11">
        <f t="shared" si="69"/>
        <v>3.4066689162431425</v>
      </c>
      <c r="P179" s="23">
        <f t="shared" si="70"/>
        <v>0.34022837368942516</v>
      </c>
      <c r="Q179" s="11">
        <f t="shared" si="71"/>
        <v>2.0098752082954271E-4</v>
      </c>
      <c r="R179" s="11">
        <f t="shared" si="55"/>
        <v>0.87836864973496331</v>
      </c>
      <c r="S179" s="11">
        <f t="shared" si="72"/>
        <v>0.65977162631057484</v>
      </c>
      <c r="T179" s="11">
        <f t="shared" si="73"/>
        <v>3.0509626702513444E-5</v>
      </c>
      <c r="U179" s="11">
        <f t="shared" si="56"/>
        <v>1.7033344581215712</v>
      </c>
      <c r="V179" s="11">
        <f t="shared" si="57"/>
        <v>2.5817031078565345</v>
      </c>
      <c r="X179" s="16">
        <f t="shared" si="74"/>
        <v>0.4900409358289966</v>
      </c>
      <c r="Y179" s="12">
        <f t="shared" si="75"/>
        <v>3.2063583974943242E-4</v>
      </c>
      <c r="Z179" s="12">
        <f t="shared" si="58"/>
        <v>1.4012634637958474</v>
      </c>
      <c r="AA179" s="16">
        <f t="shared" si="76"/>
        <v>0.50995906417100334</v>
      </c>
      <c r="AB179" s="12">
        <f t="shared" si="77"/>
        <v>2.6119190630033299E-5</v>
      </c>
      <c r="AC179" s="12">
        <f t="shared" si="59"/>
        <v>1.4582190025522874</v>
      </c>
      <c r="AD179" s="12">
        <f t="shared" si="60"/>
        <v>2.8594824663481351</v>
      </c>
      <c r="AE179" s="14" t="b">
        <f t="shared" si="61"/>
        <v>0</v>
      </c>
      <c r="AF179" s="19">
        <f t="shared" si="62"/>
        <v>7</v>
      </c>
      <c r="AG179" s="20" t="b">
        <f t="shared" si="63"/>
        <v>0</v>
      </c>
      <c r="AH179" s="11" t="b">
        <f t="shared" si="64"/>
        <v>0</v>
      </c>
      <c r="AI179" s="11" t="b">
        <f t="shared" si="65"/>
        <v>0</v>
      </c>
    </row>
    <row r="180" spans="2:35" ht="15.75" x14ac:dyDescent="0.25">
      <c r="B180" s="15">
        <v>41880</v>
      </c>
      <c r="C180" s="11">
        <v>2003.37</v>
      </c>
      <c r="D180" s="11">
        <v>61288.15</v>
      </c>
      <c r="E180" s="11">
        <v>2.2359</v>
      </c>
      <c r="F180" s="11">
        <f t="shared" si="52"/>
        <v>4479.3349829999997</v>
      </c>
      <c r="H180" s="11">
        <f t="shared" si="53"/>
        <v>1</v>
      </c>
      <c r="I180" s="11">
        <f t="shared" si="66"/>
        <v>4.0197504165908541E-4</v>
      </c>
      <c r="J180" s="11">
        <f t="shared" si="54"/>
        <v>1.8005808663964236</v>
      </c>
      <c r="L180" s="11">
        <f t="shared" si="67"/>
        <v>1</v>
      </c>
      <c r="M180" s="11">
        <f t="shared" si="68"/>
        <v>6.1019253405026888E-5</v>
      </c>
      <c r="N180" s="11">
        <f t="shared" si="69"/>
        <v>3.7397571555752989</v>
      </c>
      <c r="P180" s="23">
        <f t="shared" si="70"/>
        <v>0.32499476733291882</v>
      </c>
      <c r="Q180" s="11">
        <f t="shared" si="71"/>
        <v>2.0098752082954271E-4</v>
      </c>
      <c r="R180" s="11">
        <f t="shared" si="55"/>
        <v>0.90029043319821178</v>
      </c>
      <c r="S180" s="11">
        <f t="shared" si="72"/>
        <v>0.67500523266708123</v>
      </c>
      <c r="T180" s="11">
        <f t="shared" si="73"/>
        <v>3.0509626702513444E-5</v>
      </c>
      <c r="U180" s="11">
        <f t="shared" si="56"/>
        <v>1.8698785777876494</v>
      </c>
      <c r="V180" s="11">
        <f t="shared" si="57"/>
        <v>2.7701690109858612</v>
      </c>
      <c r="X180" s="16">
        <f t="shared" si="74"/>
        <v>0.47290750834988193</v>
      </c>
      <c r="Y180" s="12">
        <f t="shared" si="75"/>
        <v>3.2063583974943242E-4</v>
      </c>
      <c r="Z180" s="12">
        <f t="shared" si="58"/>
        <v>1.4362353337932146</v>
      </c>
      <c r="AA180" s="16">
        <f t="shared" si="76"/>
        <v>0.52709249165011807</v>
      </c>
      <c r="AB180" s="12">
        <f t="shared" si="77"/>
        <v>2.6119190630033299E-5</v>
      </c>
      <c r="AC180" s="12">
        <f t="shared" si="59"/>
        <v>1.6007968732120754</v>
      </c>
      <c r="AD180" s="12">
        <f t="shared" si="60"/>
        <v>3.0370322070052902</v>
      </c>
      <c r="AE180" s="14" t="b">
        <f t="shared" si="61"/>
        <v>1</v>
      </c>
      <c r="AF180" s="19">
        <f t="shared" si="62"/>
        <v>8</v>
      </c>
      <c r="AG180" s="20" t="b">
        <f t="shared" si="63"/>
        <v>0</v>
      </c>
      <c r="AH180" s="11" t="b">
        <f t="shared" si="64"/>
        <v>1</v>
      </c>
      <c r="AI180" s="11" t="b">
        <f t="shared" si="65"/>
        <v>0</v>
      </c>
    </row>
    <row r="181" spans="2:35" ht="15.75" x14ac:dyDescent="0.25">
      <c r="B181" s="15">
        <v>41912</v>
      </c>
      <c r="C181" s="11">
        <v>1972.29</v>
      </c>
      <c r="D181" s="11">
        <v>54115.98</v>
      </c>
      <c r="E181" s="11">
        <v>2.4468999999999999</v>
      </c>
      <c r="F181" s="11">
        <f t="shared" si="52"/>
        <v>4825.9964009999994</v>
      </c>
      <c r="H181" s="11">
        <f t="shared" si="53"/>
        <v>1</v>
      </c>
      <c r="I181" s="11">
        <f t="shared" si="66"/>
        <v>4.0197504165908541E-4</v>
      </c>
      <c r="J181" s="11">
        <f t="shared" si="54"/>
        <v>1.939930104338571</v>
      </c>
      <c r="L181" s="11">
        <f t="shared" si="67"/>
        <v>1</v>
      </c>
      <c r="M181" s="11">
        <f t="shared" si="68"/>
        <v>6.1019253405026888E-5</v>
      </c>
      <c r="N181" s="11">
        <f t="shared" si="69"/>
        <v>3.3021166968813671</v>
      </c>
      <c r="P181" s="23">
        <f t="shared" si="70"/>
        <v>0.37007111494828832</v>
      </c>
      <c r="Q181" s="11">
        <f t="shared" si="71"/>
        <v>2.0098752082954271E-4</v>
      </c>
      <c r="R181" s="11">
        <f t="shared" si="55"/>
        <v>0.96996505216928552</v>
      </c>
      <c r="S181" s="11">
        <f t="shared" si="72"/>
        <v>0.62992888505171163</v>
      </c>
      <c r="T181" s="11">
        <f t="shared" si="73"/>
        <v>3.0509626702513444E-5</v>
      </c>
      <c r="U181" s="11">
        <f t="shared" si="56"/>
        <v>1.6510583484406836</v>
      </c>
      <c r="V181" s="11">
        <f t="shared" si="57"/>
        <v>2.6210234006099693</v>
      </c>
      <c r="X181" s="16">
        <f t="shared" si="74"/>
        <v>0.54958637407341571</v>
      </c>
      <c r="Y181" s="12">
        <f t="shared" si="75"/>
        <v>3.3900480970182562E-4</v>
      </c>
      <c r="Z181" s="12">
        <f t="shared" si="58"/>
        <v>1.6360359915427001</v>
      </c>
      <c r="AA181" s="16">
        <f t="shared" si="76"/>
        <v>0.45041362592658435</v>
      </c>
      <c r="AB181" s="12">
        <f t="shared" si="77"/>
        <v>2.4776667324803328E-5</v>
      </c>
      <c r="AC181" s="12">
        <f t="shared" si="59"/>
        <v>1.3408136334157104</v>
      </c>
      <c r="AD181" s="12">
        <f t="shared" si="60"/>
        <v>2.9768496249584104</v>
      </c>
      <c r="AE181" s="14" t="b">
        <f t="shared" si="61"/>
        <v>0</v>
      </c>
      <c r="AF181" s="19">
        <f t="shared" si="62"/>
        <v>9</v>
      </c>
      <c r="AG181" s="20" t="b">
        <f t="shared" si="63"/>
        <v>1</v>
      </c>
      <c r="AH181" s="11" t="b">
        <f t="shared" si="64"/>
        <v>0</v>
      </c>
      <c r="AI181" s="11" t="b">
        <f t="shared" si="65"/>
        <v>0</v>
      </c>
    </row>
    <row r="182" spans="2:35" ht="15.75" x14ac:dyDescent="0.25">
      <c r="B182" s="15">
        <v>41943</v>
      </c>
      <c r="C182" s="11">
        <v>2018.05</v>
      </c>
      <c r="D182" s="11">
        <v>54628.6</v>
      </c>
      <c r="E182" s="11">
        <v>2.4778000000000002</v>
      </c>
      <c r="F182" s="11">
        <f t="shared" si="52"/>
        <v>5000.3242900000005</v>
      </c>
      <c r="H182" s="11">
        <f t="shared" si="53"/>
        <v>1</v>
      </c>
      <c r="I182" s="11">
        <f t="shared" si="66"/>
        <v>4.0197504165908541E-4</v>
      </c>
      <c r="J182" s="11">
        <f t="shared" si="54"/>
        <v>2.0100055647816868</v>
      </c>
      <c r="L182" s="11">
        <f t="shared" si="67"/>
        <v>1</v>
      </c>
      <c r="M182" s="11">
        <f t="shared" si="68"/>
        <v>6.1019253405026888E-5</v>
      </c>
      <c r="N182" s="11">
        <f t="shared" si="69"/>
        <v>3.3333963865618519</v>
      </c>
      <c r="P182" s="23">
        <f t="shared" si="70"/>
        <v>0.3761658926437853</v>
      </c>
      <c r="Q182" s="11">
        <f t="shared" si="71"/>
        <v>2.0098752082954271E-4</v>
      </c>
      <c r="R182" s="11">
        <f t="shared" si="55"/>
        <v>1.0050027823908434</v>
      </c>
      <c r="S182" s="11">
        <f t="shared" si="72"/>
        <v>0.62383410735621458</v>
      </c>
      <c r="T182" s="11">
        <f t="shared" si="73"/>
        <v>3.0509626702513444E-5</v>
      </c>
      <c r="U182" s="11">
        <f t="shared" si="56"/>
        <v>1.6666981932809259</v>
      </c>
      <c r="V182" s="11">
        <f t="shared" si="57"/>
        <v>2.6717009756717696</v>
      </c>
      <c r="X182" s="16">
        <f t="shared" si="74"/>
        <v>0.55602799418427928</v>
      </c>
      <c r="Y182" s="12">
        <f t="shared" si="75"/>
        <v>3.3900480970182562E-4</v>
      </c>
      <c r="Z182" s="12">
        <f t="shared" si="58"/>
        <v>1.6951339843788664</v>
      </c>
      <c r="AA182" s="16">
        <f t="shared" si="76"/>
        <v>0.44397200581572066</v>
      </c>
      <c r="AB182" s="12">
        <f t="shared" si="77"/>
        <v>2.4776667324803328E-5</v>
      </c>
      <c r="AC182" s="12">
        <f t="shared" si="59"/>
        <v>1.3535146486197511</v>
      </c>
      <c r="AD182" s="12">
        <f t="shared" si="60"/>
        <v>3.0486486329986175</v>
      </c>
      <c r="AE182" s="14" t="b">
        <f t="shared" si="61"/>
        <v>0</v>
      </c>
      <c r="AF182" s="19">
        <f t="shared" si="62"/>
        <v>10</v>
      </c>
      <c r="AG182" s="20" t="b">
        <f t="shared" si="63"/>
        <v>0</v>
      </c>
      <c r="AH182" s="11" t="b">
        <f t="shared" si="64"/>
        <v>0</v>
      </c>
      <c r="AI182" s="11" t="b">
        <f t="shared" si="65"/>
        <v>0</v>
      </c>
    </row>
    <row r="183" spans="2:35" ht="15.75" x14ac:dyDescent="0.25">
      <c r="B183" s="15">
        <v>41971</v>
      </c>
      <c r="C183" s="11">
        <v>2067.56</v>
      </c>
      <c r="D183" s="11">
        <v>54724</v>
      </c>
      <c r="E183" s="11">
        <v>2.5653999999999999</v>
      </c>
      <c r="F183" s="11">
        <f t="shared" si="52"/>
        <v>5304.1184239999993</v>
      </c>
      <c r="H183" s="11">
        <f t="shared" si="53"/>
        <v>1</v>
      </c>
      <c r="I183" s="11">
        <f t="shared" si="66"/>
        <v>4.0197504165908541E-4</v>
      </c>
      <c r="J183" s="11">
        <f t="shared" si="54"/>
        <v>2.1321232244521222</v>
      </c>
      <c r="L183" s="11">
        <f t="shared" si="67"/>
        <v>1</v>
      </c>
      <c r="M183" s="11">
        <f t="shared" si="68"/>
        <v>6.1019253405026888E-5</v>
      </c>
      <c r="N183" s="11">
        <f t="shared" si="69"/>
        <v>3.3392176233366913</v>
      </c>
      <c r="P183" s="23">
        <f t="shared" si="70"/>
        <v>0.38968934375817549</v>
      </c>
      <c r="Q183" s="11">
        <f t="shared" si="71"/>
        <v>2.0098752082954271E-4</v>
      </c>
      <c r="R183" s="11">
        <f t="shared" si="55"/>
        <v>1.0660616122260611</v>
      </c>
      <c r="S183" s="11">
        <f t="shared" si="72"/>
        <v>0.61031065624182457</v>
      </c>
      <c r="T183" s="11">
        <f t="shared" si="73"/>
        <v>3.0509626702513444E-5</v>
      </c>
      <c r="U183" s="11">
        <f t="shared" si="56"/>
        <v>1.6696088116683456</v>
      </c>
      <c r="V183" s="11">
        <f t="shared" si="57"/>
        <v>2.7356704238944065</v>
      </c>
      <c r="X183" s="16">
        <f t="shared" si="74"/>
        <v>0.57010832503663311</v>
      </c>
      <c r="Y183" s="12">
        <f t="shared" si="75"/>
        <v>3.3900480970182562E-4</v>
      </c>
      <c r="Z183" s="12">
        <f t="shared" si="58"/>
        <v>1.798121656964067</v>
      </c>
      <c r="AA183" s="16">
        <f t="shared" si="76"/>
        <v>0.42989167496336689</v>
      </c>
      <c r="AB183" s="12">
        <f t="shared" si="77"/>
        <v>2.4776667324803328E-5</v>
      </c>
      <c r="AC183" s="12">
        <f t="shared" si="59"/>
        <v>1.3558783426825374</v>
      </c>
      <c r="AD183" s="12">
        <f t="shared" si="60"/>
        <v>3.1539999996466044</v>
      </c>
      <c r="AE183" s="14" t="b">
        <f t="shared" si="61"/>
        <v>0</v>
      </c>
      <c r="AF183" s="19">
        <f t="shared" si="62"/>
        <v>11</v>
      </c>
      <c r="AG183" s="20" t="b">
        <f t="shared" si="63"/>
        <v>0</v>
      </c>
      <c r="AH183" s="11" t="b">
        <f t="shared" si="64"/>
        <v>0</v>
      </c>
      <c r="AI183" s="11" t="b">
        <f t="shared" si="65"/>
        <v>0</v>
      </c>
    </row>
    <row r="184" spans="2:35" ht="15.75" x14ac:dyDescent="0.25">
      <c r="B184" s="15">
        <v>42004</v>
      </c>
      <c r="C184" s="11">
        <v>2058.9</v>
      </c>
      <c r="D184" s="11">
        <v>50007.41</v>
      </c>
      <c r="E184" s="11">
        <v>2.6576</v>
      </c>
      <c r="F184" s="11">
        <f t="shared" si="52"/>
        <v>5471.7326400000002</v>
      </c>
      <c r="H184" s="11">
        <f t="shared" si="53"/>
        <v>1</v>
      </c>
      <c r="I184" s="11">
        <f t="shared" si="66"/>
        <v>4.0197504165908541E-4</v>
      </c>
      <c r="J184" s="11">
        <f t="shared" si="54"/>
        <v>2.1994999559113775</v>
      </c>
      <c r="L184" s="11">
        <f t="shared" si="67"/>
        <v>1</v>
      </c>
      <c r="M184" s="11">
        <f t="shared" si="68"/>
        <v>6.1019253405026888E-5</v>
      </c>
      <c r="N184" s="11">
        <f t="shared" si="69"/>
        <v>3.0514148229190758</v>
      </c>
      <c r="P184" s="23">
        <f t="shared" si="70"/>
        <v>0.4188793855080003</v>
      </c>
      <c r="Q184" s="11">
        <f t="shared" si="71"/>
        <v>2.0098752082954271E-4</v>
      </c>
      <c r="R184" s="11">
        <f t="shared" si="55"/>
        <v>1.0997499779556887</v>
      </c>
      <c r="S184" s="11">
        <f t="shared" si="72"/>
        <v>0.5811206144919997</v>
      </c>
      <c r="T184" s="11">
        <f t="shared" si="73"/>
        <v>3.0509626702513444E-5</v>
      </c>
      <c r="U184" s="11">
        <f t="shared" si="56"/>
        <v>1.5257074114595379</v>
      </c>
      <c r="V184" s="11">
        <f t="shared" si="57"/>
        <v>2.6254573894152267</v>
      </c>
      <c r="X184" s="16">
        <f t="shared" si="74"/>
        <v>0.59953693533078622</v>
      </c>
      <c r="Y184" s="12">
        <f t="shared" si="75"/>
        <v>3.3900480970182562E-4</v>
      </c>
      <c r="Z184" s="12">
        <f t="shared" si="58"/>
        <v>1.8549436823624679</v>
      </c>
      <c r="AA184" s="16">
        <f t="shared" si="76"/>
        <v>0.40046306466921372</v>
      </c>
      <c r="AB184" s="12">
        <f t="shared" si="77"/>
        <v>2.4776667324803328E-5</v>
      </c>
      <c r="AC184" s="12">
        <f t="shared" si="59"/>
        <v>1.2390169613450432</v>
      </c>
      <c r="AD184" s="12">
        <f t="shared" si="60"/>
        <v>3.0939606437075113</v>
      </c>
      <c r="AE184" s="14" t="b">
        <f t="shared" si="61"/>
        <v>1</v>
      </c>
      <c r="AF184" s="19">
        <f t="shared" si="62"/>
        <v>12</v>
      </c>
      <c r="AG184" s="20" t="b">
        <f t="shared" si="63"/>
        <v>1</v>
      </c>
      <c r="AH184" s="11" t="b">
        <f t="shared" si="64"/>
        <v>1</v>
      </c>
      <c r="AI184" s="11" t="b">
        <f t="shared" si="65"/>
        <v>1</v>
      </c>
    </row>
    <row r="185" spans="2:35" ht="15.75" x14ac:dyDescent="0.25">
      <c r="B185" s="15">
        <v>42034</v>
      </c>
      <c r="C185" s="11">
        <v>1994.99</v>
      </c>
      <c r="D185" s="11">
        <v>46907.68</v>
      </c>
      <c r="E185" s="11">
        <v>2.6829000000000001</v>
      </c>
      <c r="F185" s="11">
        <f t="shared" si="52"/>
        <v>5352.358671</v>
      </c>
      <c r="H185" s="11">
        <f t="shared" si="53"/>
        <v>1</v>
      </c>
      <c r="I185" s="11">
        <f t="shared" si="66"/>
        <v>4.0197504165908541E-4</v>
      </c>
      <c r="J185" s="11">
        <f t="shared" si="54"/>
        <v>2.1515145997495919</v>
      </c>
      <c r="L185" s="11">
        <f t="shared" si="67"/>
        <v>1</v>
      </c>
      <c r="M185" s="11">
        <f t="shared" si="68"/>
        <v>6.1019253405026888E-5</v>
      </c>
      <c r="N185" s="11">
        <f t="shared" si="69"/>
        <v>2.8622716125619116</v>
      </c>
      <c r="P185" s="23">
        <f t="shared" si="70"/>
        <v>0.42911973280122773</v>
      </c>
      <c r="Q185" s="11">
        <f t="shared" si="71"/>
        <v>2.0098752082954271E-4</v>
      </c>
      <c r="R185" s="11">
        <f t="shared" si="55"/>
        <v>1.075757299874796</v>
      </c>
      <c r="S185" s="11">
        <f t="shared" si="72"/>
        <v>0.57088026719877238</v>
      </c>
      <c r="T185" s="11">
        <f t="shared" si="73"/>
        <v>3.0509626702513444E-5</v>
      </c>
      <c r="U185" s="11">
        <f t="shared" si="56"/>
        <v>1.4311358062809558</v>
      </c>
      <c r="V185" s="11">
        <f t="shared" si="57"/>
        <v>2.5068931061557516</v>
      </c>
      <c r="X185" s="16">
        <f t="shared" si="74"/>
        <v>0.5104814135508694</v>
      </c>
      <c r="Y185" s="12">
        <f t="shared" si="75"/>
        <v>2.8272220585941416E-4</v>
      </c>
      <c r="Z185" s="12">
        <f t="shared" si="58"/>
        <v>1.5132306500158823</v>
      </c>
      <c r="AA185" s="16">
        <f t="shared" si="76"/>
        <v>0.48951858644913049</v>
      </c>
      <c r="AB185" s="12">
        <f t="shared" si="77"/>
        <v>3.0935021866834448E-5</v>
      </c>
      <c r="AC185" s="12">
        <f t="shared" si="59"/>
        <v>1.4510901065224728</v>
      </c>
      <c r="AD185" s="12">
        <f t="shared" si="60"/>
        <v>2.9643207565383554</v>
      </c>
      <c r="AE185" s="14" t="b">
        <f t="shared" si="61"/>
        <v>0</v>
      </c>
      <c r="AF185" s="19">
        <f t="shared" si="62"/>
        <v>1</v>
      </c>
      <c r="AG185" s="20" t="b">
        <f t="shared" si="63"/>
        <v>0</v>
      </c>
      <c r="AH185" s="11" t="b">
        <f t="shared" si="64"/>
        <v>0</v>
      </c>
      <c r="AI185" s="11" t="b">
        <f t="shared" si="65"/>
        <v>0</v>
      </c>
    </row>
    <row r="186" spans="2:35" ht="15.75" x14ac:dyDescent="0.25">
      <c r="B186" s="15">
        <v>42062</v>
      </c>
      <c r="C186" s="11">
        <v>2104.5</v>
      </c>
      <c r="D186" s="11">
        <v>51583.09</v>
      </c>
      <c r="E186" s="11">
        <v>2.8411999999999997</v>
      </c>
      <c r="F186" s="11">
        <f t="shared" si="52"/>
        <v>5979.3053999999993</v>
      </c>
      <c r="H186" s="11">
        <f t="shared" si="53"/>
        <v>1</v>
      </c>
      <c r="I186" s="11">
        <f t="shared" si="66"/>
        <v>4.0197504165908541E-4</v>
      </c>
      <c r="J186" s="11">
        <f t="shared" si="54"/>
        <v>2.4035315372573942</v>
      </c>
      <c r="L186" s="11">
        <f t="shared" si="67"/>
        <v>1</v>
      </c>
      <c r="M186" s="11">
        <f t="shared" si="68"/>
        <v>6.1019253405026888E-5</v>
      </c>
      <c r="N186" s="11">
        <f t="shared" si="69"/>
        <v>3.1475616401243083</v>
      </c>
      <c r="P186" s="23">
        <f t="shared" si="70"/>
        <v>0.43298346117675401</v>
      </c>
      <c r="Q186" s="11">
        <f t="shared" si="71"/>
        <v>2.0098752082954271E-4</v>
      </c>
      <c r="R186" s="11">
        <f t="shared" si="55"/>
        <v>1.2017657686286971</v>
      </c>
      <c r="S186" s="11">
        <f t="shared" si="72"/>
        <v>0.5670165388232461</v>
      </c>
      <c r="T186" s="11">
        <f t="shared" si="73"/>
        <v>3.0509626702513444E-5</v>
      </c>
      <c r="U186" s="11">
        <f t="shared" si="56"/>
        <v>1.5737808200621541</v>
      </c>
      <c r="V186" s="11">
        <f t="shared" si="57"/>
        <v>2.775546588690851</v>
      </c>
      <c r="X186" s="16">
        <f t="shared" si="74"/>
        <v>0.51441759626559536</v>
      </c>
      <c r="Y186" s="12">
        <f t="shared" si="75"/>
        <v>2.8272220585941416E-4</v>
      </c>
      <c r="Z186" s="12">
        <f t="shared" si="58"/>
        <v>1.6904824121951065</v>
      </c>
      <c r="AA186" s="16">
        <f t="shared" si="76"/>
        <v>0.4855824037344047</v>
      </c>
      <c r="AB186" s="12">
        <f t="shared" si="77"/>
        <v>3.0935021866834448E-5</v>
      </c>
      <c r="AC186" s="12">
        <f t="shared" si="59"/>
        <v>1.5957240171088893</v>
      </c>
      <c r="AD186" s="12">
        <f t="shared" si="60"/>
        <v>3.2862064293039959</v>
      </c>
      <c r="AE186" s="14" t="b">
        <f t="shared" si="61"/>
        <v>0</v>
      </c>
      <c r="AF186" s="19">
        <f t="shared" si="62"/>
        <v>2</v>
      </c>
      <c r="AG186" s="20" t="b">
        <f t="shared" si="63"/>
        <v>0</v>
      </c>
      <c r="AH186" s="11" t="b">
        <f t="shared" si="64"/>
        <v>0</v>
      </c>
      <c r="AI186" s="11" t="b">
        <f t="shared" si="65"/>
        <v>0</v>
      </c>
    </row>
    <row r="187" spans="2:35" ht="15.75" x14ac:dyDescent="0.25">
      <c r="B187" s="15">
        <v>42094</v>
      </c>
      <c r="C187" s="11">
        <v>2067.89</v>
      </c>
      <c r="D187" s="11">
        <v>51150.16</v>
      </c>
      <c r="E187" s="11">
        <v>3.1966999999999999</v>
      </c>
      <c r="F187" s="11">
        <f t="shared" si="52"/>
        <v>6610.4239629999993</v>
      </c>
      <c r="H187" s="11">
        <f t="shared" si="53"/>
        <v>1</v>
      </c>
      <c r="I187" s="11">
        <f t="shared" si="66"/>
        <v>4.0197504165908541E-4</v>
      </c>
      <c r="J187" s="11">
        <f t="shared" si="54"/>
        <v>2.657225447911141</v>
      </c>
      <c r="L187" s="11">
        <f t="shared" si="67"/>
        <v>1</v>
      </c>
      <c r="M187" s="11">
        <f t="shared" si="68"/>
        <v>6.1019253405026888E-5</v>
      </c>
      <c r="N187" s="11">
        <f t="shared" si="69"/>
        <v>3.1211445747476705</v>
      </c>
      <c r="P187" s="23">
        <f t="shared" si="70"/>
        <v>0.45985726727283333</v>
      </c>
      <c r="Q187" s="11">
        <f t="shared" si="71"/>
        <v>2.0098752082954271E-4</v>
      </c>
      <c r="R187" s="11">
        <f t="shared" si="55"/>
        <v>1.3286127239555705</v>
      </c>
      <c r="S187" s="11">
        <f t="shared" si="72"/>
        <v>0.54014273272716673</v>
      </c>
      <c r="T187" s="11">
        <f t="shared" si="73"/>
        <v>3.0509626702513444E-5</v>
      </c>
      <c r="U187" s="11">
        <f t="shared" si="56"/>
        <v>1.5605722873738352</v>
      </c>
      <c r="V187" s="11">
        <f t="shared" si="57"/>
        <v>2.8891850113294058</v>
      </c>
      <c r="X187" s="16">
        <f t="shared" si="74"/>
        <v>0.54151868811120141</v>
      </c>
      <c r="Y187" s="12">
        <f t="shared" si="75"/>
        <v>2.8272220585941416E-4</v>
      </c>
      <c r="Z187" s="12">
        <f t="shared" si="58"/>
        <v>1.8689136444852901</v>
      </c>
      <c r="AA187" s="16">
        <f t="shared" si="76"/>
        <v>0.4584813118887987</v>
      </c>
      <c r="AB187" s="12">
        <f t="shared" si="77"/>
        <v>3.0935021866834448E-5</v>
      </c>
      <c r="AC187" s="12">
        <f t="shared" si="59"/>
        <v>1.5823313180920808</v>
      </c>
      <c r="AD187" s="12">
        <f t="shared" si="60"/>
        <v>3.4512449625773707</v>
      </c>
      <c r="AE187" s="14" t="b">
        <f t="shared" si="61"/>
        <v>0</v>
      </c>
      <c r="AF187" s="19">
        <f t="shared" si="62"/>
        <v>3</v>
      </c>
      <c r="AG187" s="20" t="b">
        <f t="shared" si="63"/>
        <v>1</v>
      </c>
      <c r="AH187" s="11" t="b">
        <f t="shared" si="64"/>
        <v>0</v>
      </c>
      <c r="AI187" s="11" t="b">
        <f t="shared" si="65"/>
        <v>0</v>
      </c>
    </row>
    <row r="188" spans="2:35" ht="15.75" x14ac:dyDescent="0.25">
      <c r="B188" s="15">
        <v>42124</v>
      </c>
      <c r="C188" s="11">
        <v>2085.5100000000002</v>
      </c>
      <c r="D188" s="11">
        <v>56229.38</v>
      </c>
      <c r="E188" s="11">
        <v>3.0145</v>
      </c>
      <c r="F188" s="11">
        <f t="shared" si="52"/>
        <v>6286.7698950000004</v>
      </c>
      <c r="H188" s="11">
        <f t="shared" si="53"/>
        <v>1</v>
      </c>
      <c r="I188" s="11">
        <f t="shared" si="66"/>
        <v>4.0197504165908541E-4</v>
      </c>
      <c r="J188" s="11">
        <f t="shared" si="54"/>
        <v>2.5271245904437092</v>
      </c>
      <c r="L188" s="11">
        <f t="shared" si="67"/>
        <v>1</v>
      </c>
      <c r="M188" s="11">
        <f t="shared" si="68"/>
        <v>6.1019253405026888E-5</v>
      </c>
      <c r="N188" s="11">
        <f t="shared" si="69"/>
        <v>3.4310747870275504</v>
      </c>
      <c r="P188" s="23">
        <f t="shared" si="70"/>
        <v>0.42414233400767043</v>
      </c>
      <c r="Q188" s="11">
        <f t="shared" si="71"/>
        <v>2.0098752082954271E-4</v>
      </c>
      <c r="R188" s="11">
        <f t="shared" si="55"/>
        <v>1.2635622952218546</v>
      </c>
      <c r="S188" s="11">
        <f t="shared" si="72"/>
        <v>0.57585766599232946</v>
      </c>
      <c r="T188" s="11">
        <f t="shared" si="73"/>
        <v>3.0509626702513444E-5</v>
      </c>
      <c r="U188" s="11">
        <f t="shared" si="56"/>
        <v>1.7155373935137752</v>
      </c>
      <c r="V188" s="11">
        <f t="shared" si="57"/>
        <v>2.97909968873563</v>
      </c>
      <c r="X188" s="16">
        <f t="shared" si="74"/>
        <v>0.50539576239558426</v>
      </c>
      <c r="Y188" s="12">
        <f t="shared" si="75"/>
        <v>2.8272220585941416E-4</v>
      </c>
      <c r="Z188" s="12">
        <f t="shared" si="58"/>
        <v>1.7774094524449577</v>
      </c>
      <c r="AA188" s="16">
        <f t="shared" si="76"/>
        <v>0.4946042376044158</v>
      </c>
      <c r="AB188" s="12">
        <f t="shared" si="77"/>
        <v>3.0935021866834448E-5</v>
      </c>
      <c r="AC188" s="12">
        <f t="shared" si="59"/>
        <v>1.7394570998585435</v>
      </c>
      <c r="AD188" s="12">
        <f t="shared" si="60"/>
        <v>3.516866552303501</v>
      </c>
      <c r="AE188" s="14" t="b">
        <f t="shared" si="61"/>
        <v>1</v>
      </c>
      <c r="AF188" s="19">
        <f t="shared" si="62"/>
        <v>4</v>
      </c>
      <c r="AG188" s="20" t="b">
        <f t="shared" si="63"/>
        <v>0</v>
      </c>
      <c r="AH188" s="11" t="b">
        <f t="shared" si="64"/>
        <v>1</v>
      </c>
      <c r="AI188" s="11" t="b">
        <f t="shared" si="65"/>
        <v>0</v>
      </c>
    </row>
    <row r="189" spans="2:35" ht="15.75" x14ac:dyDescent="0.25">
      <c r="B189" s="15">
        <v>42153</v>
      </c>
      <c r="C189" s="11">
        <v>2107.39</v>
      </c>
      <c r="D189" s="11">
        <v>52760.480000000003</v>
      </c>
      <c r="E189" s="11">
        <v>3.1787000000000001</v>
      </c>
      <c r="F189" s="11">
        <f t="shared" si="52"/>
        <v>6698.760593</v>
      </c>
      <c r="H189" s="11">
        <f t="shared" si="53"/>
        <v>1</v>
      </c>
      <c r="I189" s="11">
        <f t="shared" si="66"/>
        <v>4.0197504165908541E-4</v>
      </c>
      <c r="J189" s="11">
        <f t="shared" si="54"/>
        <v>2.6927345684354149</v>
      </c>
      <c r="L189" s="11">
        <f t="shared" si="67"/>
        <v>1</v>
      </c>
      <c r="M189" s="11">
        <f t="shared" si="68"/>
        <v>6.1019253405026888E-5</v>
      </c>
      <c r="N189" s="11">
        <f t="shared" si="69"/>
        <v>3.2194050988908534</v>
      </c>
      <c r="P189" s="23">
        <f t="shared" si="70"/>
        <v>0.45545855137978986</v>
      </c>
      <c r="Q189" s="11">
        <f t="shared" si="71"/>
        <v>2.0098752082954271E-4</v>
      </c>
      <c r="R189" s="11">
        <f t="shared" si="55"/>
        <v>1.3463672842177075</v>
      </c>
      <c r="S189" s="11">
        <f t="shared" si="72"/>
        <v>0.54454144862021014</v>
      </c>
      <c r="T189" s="11">
        <f t="shared" si="73"/>
        <v>3.0509626702513444E-5</v>
      </c>
      <c r="U189" s="11">
        <f t="shared" si="56"/>
        <v>1.6097025494454267</v>
      </c>
      <c r="V189" s="11">
        <f t="shared" si="57"/>
        <v>2.9560698336631344</v>
      </c>
      <c r="X189" s="16">
        <f t="shared" si="74"/>
        <v>0.53174526225251406</v>
      </c>
      <c r="Y189" s="12">
        <f t="shared" si="75"/>
        <v>2.7970377563051404E-4</v>
      </c>
      <c r="Z189" s="12">
        <f t="shared" si="58"/>
        <v>1.8736686299070011</v>
      </c>
      <c r="AA189" s="16">
        <f t="shared" si="76"/>
        <v>0.46825473774748594</v>
      </c>
      <c r="AB189" s="12">
        <f t="shared" si="77"/>
        <v>3.1272499823966593E-5</v>
      </c>
      <c r="AC189" s="12">
        <f t="shared" si="59"/>
        <v>1.649952101512393</v>
      </c>
      <c r="AD189" s="12">
        <f t="shared" si="60"/>
        <v>3.5236207314193941</v>
      </c>
      <c r="AE189" s="14" t="b">
        <f t="shared" si="61"/>
        <v>0</v>
      </c>
      <c r="AF189" s="19">
        <f t="shared" si="62"/>
        <v>5</v>
      </c>
      <c r="AG189" s="20" t="b">
        <f t="shared" si="63"/>
        <v>0</v>
      </c>
      <c r="AH189" s="11" t="b">
        <f t="shared" si="64"/>
        <v>0</v>
      </c>
      <c r="AI189" s="11" t="b">
        <f t="shared" si="65"/>
        <v>0</v>
      </c>
    </row>
    <row r="190" spans="2:35" ht="15.75" x14ac:dyDescent="0.25">
      <c r="B190" s="15">
        <v>42185</v>
      </c>
      <c r="C190" s="11">
        <v>2063.11</v>
      </c>
      <c r="D190" s="11">
        <v>53080.88</v>
      </c>
      <c r="E190" s="11">
        <v>3.1030000000000002</v>
      </c>
      <c r="F190" s="11">
        <f t="shared" si="52"/>
        <v>6401.8303300000007</v>
      </c>
      <c r="H190" s="11">
        <f t="shared" si="53"/>
        <v>1</v>
      </c>
      <c r="I190" s="11">
        <f t="shared" si="66"/>
        <v>4.0197504165908541E-4</v>
      </c>
      <c r="J190" s="11">
        <f t="shared" si="54"/>
        <v>2.573376013596147</v>
      </c>
      <c r="L190" s="11">
        <f t="shared" si="67"/>
        <v>1</v>
      </c>
      <c r="M190" s="11">
        <f t="shared" si="68"/>
        <v>6.1019253405026888E-5</v>
      </c>
      <c r="N190" s="11">
        <f t="shared" si="69"/>
        <v>3.2389556676818234</v>
      </c>
      <c r="P190" s="23">
        <f t="shared" si="70"/>
        <v>0.44274417819017736</v>
      </c>
      <c r="Q190" s="11">
        <f t="shared" si="71"/>
        <v>2.0098752082954271E-4</v>
      </c>
      <c r="R190" s="11">
        <f t="shared" si="55"/>
        <v>1.2866880067980735</v>
      </c>
      <c r="S190" s="11">
        <f t="shared" si="72"/>
        <v>0.55725582180982258</v>
      </c>
      <c r="T190" s="11">
        <f t="shared" si="73"/>
        <v>3.0509626702513444E-5</v>
      </c>
      <c r="U190" s="11">
        <f t="shared" si="56"/>
        <v>1.6194778338409117</v>
      </c>
      <c r="V190" s="11">
        <f t="shared" si="57"/>
        <v>2.9061658406389852</v>
      </c>
      <c r="X190" s="16">
        <f t="shared" si="74"/>
        <v>0.51893073102929199</v>
      </c>
      <c r="Y190" s="12">
        <f t="shared" si="75"/>
        <v>2.7970377563051404E-4</v>
      </c>
      <c r="Z190" s="12">
        <f t="shared" si="58"/>
        <v>1.7906161142469399</v>
      </c>
      <c r="AA190" s="16">
        <f t="shared" si="76"/>
        <v>0.48106926897070801</v>
      </c>
      <c r="AB190" s="12">
        <f t="shared" si="77"/>
        <v>3.1272499823966593E-5</v>
      </c>
      <c r="AC190" s="12">
        <f t="shared" si="59"/>
        <v>1.6599718104559917</v>
      </c>
      <c r="AD190" s="12">
        <f t="shared" si="60"/>
        <v>3.4505879247029316</v>
      </c>
      <c r="AE190" s="14" t="b">
        <f t="shared" si="61"/>
        <v>0</v>
      </c>
      <c r="AF190" s="19">
        <f t="shared" si="62"/>
        <v>6</v>
      </c>
      <c r="AG190" s="20" t="b">
        <f t="shared" si="63"/>
        <v>1</v>
      </c>
      <c r="AH190" s="11" t="b">
        <f t="shared" si="64"/>
        <v>0</v>
      </c>
      <c r="AI190" s="11" t="b">
        <f t="shared" si="65"/>
        <v>1</v>
      </c>
    </row>
    <row r="191" spans="2:35" ht="15.75" x14ac:dyDescent="0.25">
      <c r="B191" s="15">
        <v>42216</v>
      </c>
      <c r="C191" s="11">
        <v>2103.84</v>
      </c>
      <c r="D191" s="11">
        <v>50864.77</v>
      </c>
      <c r="E191" s="11">
        <v>3.4214000000000002</v>
      </c>
      <c r="F191" s="11">
        <f t="shared" si="52"/>
        <v>7198.0781760000009</v>
      </c>
      <c r="H191" s="11">
        <f t="shared" si="53"/>
        <v>1</v>
      </c>
      <c r="I191" s="11">
        <f t="shared" si="66"/>
        <v>4.0197504165908541E-4</v>
      </c>
      <c r="J191" s="11">
        <f t="shared" si="54"/>
        <v>2.8934477746629539</v>
      </c>
      <c r="L191" s="11">
        <f t="shared" si="67"/>
        <v>1</v>
      </c>
      <c r="M191" s="11">
        <f t="shared" si="68"/>
        <v>6.1019253405026888E-5</v>
      </c>
      <c r="N191" s="11">
        <f t="shared" si="69"/>
        <v>3.1037302900184094</v>
      </c>
      <c r="P191" s="23">
        <f t="shared" si="70"/>
        <v>0.48246821145816454</v>
      </c>
      <c r="Q191" s="11">
        <f t="shared" si="71"/>
        <v>2.0098752082954271E-4</v>
      </c>
      <c r="R191" s="11">
        <f t="shared" si="55"/>
        <v>1.4467238873314769</v>
      </c>
      <c r="S191" s="11">
        <f t="shared" si="72"/>
        <v>0.51753178854183546</v>
      </c>
      <c r="T191" s="11">
        <f t="shared" si="73"/>
        <v>3.0509626702513444E-5</v>
      </c>
      <c r="U191" s="11">
        <f t="shared" si="56"/>
        <v>1.5518651450092047</v>
      </c>
      <c r="V191" s="11">
        <f t="shared" si="57"/>
        <v>2.9985890323406816</v>
      </c>
      <c r="X191" s="16">
        <f t="shared" si="74"/>
        <v>0.55863781197733442</v>
      </c>
      <c r="Y191" s="12">
        <f t="shared" si="75"/>
        <v>2.7970377563051404E-4</v>
      </c>
      <c r="Z191" s="12">
        <f t="shared" si="58"/>
        <v>2.0133296431108039</v>
      </c>
      <c r="AA191" s="16">
        <f t="shared" si="76"/>
        <v>0.44136218802266552</v>
      </c>
      <c r="AB191" s="12">
        <f t="shared" si="77"/>
        <v>3.1272499823966593E-5</v>
      </c>
      <c r="AC191" s="12">
        <f t="shared" si="59"/>
        <v>1.5906685108711012</v>
      </c>
      <c r="AD191" s="12">
        <f t="shared" si="60"/>
        <v>3.6039981539819053</v>
      </c>
      <c r="AE191" s="14" t="b">
        <f t="shared" si="61"/>
        <v>0</v>
      </c>
      <c r="AF191" s="19">
        <f t="shared" si="62"/>
        <v>7</v>
      </c>
      <c r="AG191" s="20" t="b">
        <f t="shared" si="63"/>
        <v>0</v>
      </c>
      <c r="AH191" s="11" t="b">
        <f t="shared" si="64"/>
        <v>0</v>
      </c>
      <c r="AI191" s="11" t="b">
        <f t="shared" si="65"/>
        <v>0</v>
      </c>
    </row>
    <row r="192" spans="2:35" ht="15.75" x14ac:dyDescent="0.25">
      <c r="B192" s="15">
        <v>42247</v>
      </c>
      <c r="C192" s="11">
        <v>1972.18</v>
      </c>
      <c r="D192" s="11">
        <v>46625.52</v>
      </c>
      <c r="E192" s="11">
        <v>3.6204999999999998</v>
      </c>
      <c r="F192" s="11">
        <f t="shared" si="52"/>
        <v>7140.2776899999999</v>
      </c>
      <c r="H192" s="11">
        <f t="shared" si="53"/>
        <v>1</v>
      </c>
      <c r="I192" s="11">
        <f t="shared" si="66"/>
        <v>4.0197504165908541E-4</v>
      </c>
      <c r="J192" s="11">
        <f t="shared" si="54"/>
        <v>2.8702134218951882</v>
      </c>
      <c r="L192" s="11">
        <f t="shared" si="67"/>
        <v>1</v>
      </c>
      <c r="M192" s="11">
        <f t="shared" si="68"/>
        <v>6.1019253405026888E-5</v>
      </c>
      <c r="N192" s="11">
        <f t="shared" si="69"/>
        <v>2.8450544200211492</v>
      </c>
      <c r="P192" s="23">
        <f t="shared" si="70"/>
        <v>0.50220103436706154</v>
      </c>
      <c r="Q192" s="11">
        <f t="shared" si="71"/>
        <v>2.0098752082954271E-4</v>
      </c>
      <c r="R192" s="11">
        <f t="shared" si="55"/>
        <v>1.4351067109475941</v>
      </c>
      <c r="S192" s="11">
        <f t="shared" si="72"/>
        <v>0.49779896563293846</v>
      </c>
      <c r="T192" s="11">
        <f t="shared" si="73"/>
        <v>3.0509626702513444E-5</v>
      </c>
      <c r="U192" s="11">
        <f t="shared" si="56"/>
        <v>1.4225272100105746</v>
      </c>
      <c r="V192" s="11">
        <f t="shared" si="57"/>
        <v>2.8576339209581687</v>
      </c>
      <c r="X192" s="16">
        <f t="shared" si="74"/>
        <v>0.57800660276674409</v>
      </c>
      <c r="Y192" s="12">
        <f t="shared" si="75"/>
        <v>2.7970377563051404E-4</v>
      </c>
      <c r="Z192" s="12">
        <f t="shared" si="58"/>
        <v>1.9971626289433251</v>
      </c>
      <c r="AA192" s="16">
        <f t="shared" si="76"/>
        <v>0.42199339723325596</v>
      </c>
      <c r="AB192" s="12">
        <f t="shared" si="77"/>
        <v>3.1272499823966593E-5</v>
      </c>
      <c r="AC192" s="12">
        <f t="shared" si="59"/>
        <v>1.4580965659923508</v>
      </c>
      <c r="AD192" s="12">
        <f t="shared" si="60"/>
        <v>3.4552591949356759</v>
      </c>
      <c r="AE192" s="14" t="b">
        <f t="shared" si="61"/>
        <v>1</v>
      </c>
      <c r="AF192" s="19">
        <f t="shared" si="62"/>
        <v>8</v>
      </c>
      <c r="AG192" s="20" t="b">
        <f t="shared" si="63"/>
        <v>0</v>
      </c>
      <c r="AH192" s="11" t="b">
        <f t="shared" si="64"/>
        <v>1</v>
      </c>
      <c r="AI192" s="11" t="b">
        <f t="shared" si="65"/>
        <v>0</v>
      </c>
    </row>
    <row r="193" spans="2:35" ht="15.75" x14ac:dyDescent="0.25">
      <c r="B193" s="15">
        <v>42277</v>
      </c>
      <c r="C193" s="11">
        <v>1920.03</v>
      </c>
      <c r="D193" s="11">
        <v>45059.34</v>
      </c>
      <c r="E193" s="11">
        <v>3.9474999999999998</v>
      </c>
      <c r="F193" s="11">
        <f t="shared" si="52"/>
        <v>7579.3184249999995</v>
      </c>
      <c r="H193" s="11">
        <f t="shared" si="53"/>
        <v>1</v>
      </c>
      <c r="I193" s="11">
        <f t="shared" si="66"/>
        <v>4.0197504165908541E-4</v>
      </c>
      <c r="J193" s="11">
        <f t="shared" si="54"/>
        <v>3.0466968396368483</v>
      </c>
      <c r="L193" s="11">
        <f t="shared" si="67"/>
        <v>1</v>
      </c>
      <c r="M193" s="11">
        <f t="shared" si="68"/>
        <v>6.1019253405026888E-5</v>
      </c>
      <c r="N193" s="11">
        <f t="shared" si="69"/>
        <v>2.749487285723264</v>
      </c>
      <c r="P193" s="23">
        <f t="shared" si="70"/>
        <v>0.52563838100080362</v>
      </c>
      <c r="Q193" s="11">
        <f t="shared" si="71"/>
        <v>2.0098752082954271E-4</v>
      </c>
      <c r="R193" s="11">
        <f t="shared" si="55"/>
        <v>1.5233484198184242</v>
      </c>
      <c r="S193" s="11">
        <f t="shared" si="72"/>
        <v>0.47436161899919643</v>
      </c>
      <c r="T193" s="11">
        <f t="shared" si="73"/>
        <v>3.0509626702513444E-5</v>
      </c>
      <c r="U193" s="11">
        <f t="shared" si="56"/>
        <v>1.374743642861632</v>
      </c>
      <c r="V193" s="11">
        <f t="shared" si="57"/>
        <v>2.8980920626800559</v>
      </c>
      <c r="X193" s="16">
        <f t="shared" si="74"/>
        <v>0.52344263819583958</v>
      </c>
      <c r="Y193" s="12">
        <f t="shared" si="75"/>
        <v>2.4195551944532819E-4</v>
      </c>
      <c r="Z193" s="12">
        <f t="shared" si="58"/>
        <v>1.8338579265624215</v>
      </c>
      <c r="AA193" s="16">
        <f t="shared" si="76"/>
        <v>0.47655736180416047</v>
      </c>
      <c r="AB193" s="12">
        <f t="shared" si="77"/>
        <v>3.7053304659504885E-5</v>
      </c>
      <c r="AC193" s="12">
        <f t="shared" si="59"/>
        <v>1.6695974527762147</v>
      </c>
      <c r="AD193" s="12">
        <f t="shared" si="60"/>
        <v>3.5034553793386363</v>
      </c>
      <c r="AE193" s="14" t="b">
        <f t="shared" si="61"/>
        <v>0</v>
      </c>
      <c r="AF193" s="19">
        <f t="shared" si="62"/>
        <v>9</v>
      </c>
      <c r="AG193" s="20" t="b">
        <f t="shared" si="63"/>
        <v>1</v>
      </c>
      <c r="AH193" s="11" t="b">
        <f t="shared" si="64"/>
        <v>0</v>
      </c>
      <c r="AI193" s="11" t="b">
        <f t="shared" si="65"/>
        <v>0</v>
      </c>
    </row>
    <row r="194" spans="2:35" ht="15.75" x14ac:dyDescent="0.25">
      <c r="B194" s="15">
        <v>42307</v>
      </c>
      <c r="C194" s="11">
        <v>2079.36</v>
      </c>
      <c r="D194" s="11">
        <v>45868.82</v>
      </c>
      <c r="E194" s="11">
        <v>3.8557999999999999</v>
      </c>
      <c r="F194" s="11">
        <f t="shared" si="52"/>
        <v>8017.5962880000006</v>
      </c>
      <c r="H194" s="11">
        <f t="shared" si="53"/>
        <v>1</v>
      </c>
      <c r="I194" s="11">
        <f t="shared" si="66"/>
        <v>4.0197504165908541E-4</v>
      </c>
      <c r="J194" s="11">
        <f t="shared" si="54"/>
        <v>3.2228736018745288</v>
      </c>
      <c r="L194" s="11">
        <f t="shared" si="67"/>
        <v>1</v>
      </c>
      <c r="M194" s="11">
        <f t="shared" si="68"/>
        <v>6.1019253405026888E-5</v>
      </c>
      <c r="N194" s="11">
        <f t="shared" si="69"/>
        <v>2.7988811509695655</v>
      </c>
      <c r="P194" s="23">
        <f t="shared" si="70"/>
        <v>0.53520505801940121</v>
      </c>
      <c r="Q194" s="11">
        <f t="shared" si="71"/>
        <v>2.0098752082954271E-4</v>
      </c>
      <c r="R194" s="11">
        <f t="shared" si="55"/>
        <v>1.6114368009372644</v>
      </c>
      <c r="S194" s="11">
        <f t="shared" si="72"/>
        <v>0.46479494198059873</v>
      </c>
      <c r="T194" s="11">
        <f t="shared" si="73"/>
        <v>3.0509626702513444E-5</v>
      </c>
      <c r="U194" s="11">
        <f t="shared" si="56"/>
        <v>1.3994405754847827</v>
      </c>
      <c r="V194" s="11">
        <f t="shared" si="57"/>
        <v>3.0108773764220471</v>
      </c>
      <c r="X194" s="16">
        <f t="shared" si="74"/>
        <v>0.53301425642674416</v>
      </c>
      <c r="Y194" s="12">
        <f t="shared" si="75"/>
        <v>2.4195551944532819E-4</v>
      </c>
      <c r="Z194" s="12">
        <f t="shared" si="58"/>
        <v>1.9399016745659752</v>
      </c>
      <c r="AA194" s="16">
        <f t="shared" si="76"/>
        <v>0.46698574357325584</v>
      </c>
      <c r="AB194" s="12">
        <f t="shared" si="77"/>
        <v>3.7053304659504885E-5</v>
      </c>
      <c r="AC194" s="12">
        <f t="shared" si="59"/>
        <v>1.6995913618319909</v>
      </c>
      <c r="AD194" s="12">
        <f t="shared" si="60"/>
        <v>3.6394930363979663</v>
      </c>
      <c r="AE194" s="14" t="b">
        <f t="shared" si="61"/>
        <v>0</v>
      </c>
      <c r="AF194" s="19">
        <f t="shared" si="62"/>
        <v>10</v>
      </c>
      <c r="AG194" s="20" t="b">
        <f t="shared" si="63"/>
        <v>0</v>
      </c>
      <c r="AH194" s="11" t="b">
        <f t="shared" si="64"/>
        <v>0</v>
      </c>
      <c r="AI194" s="11" t="b">
        <f t="shared" si="65"/>
        <v>0</v>
      </c>
    </row>
    <row r="195" spans="2:35" ht="15.75" x14ac:dyDescent="0.25">
      <c r="B195" s="15">
        <v>42338</v>
      </c>
      <c r="C195" s="11">
        <v>2080.41</v>
      </c>
      <c r="D195" s="11">
        <v>45120.36</v>
      </c>
      <c r="E195" s="11">
        <v>3.8673999999999999</v>
      </c>
      <c r="F195" s="11">
        <f t="shared" si="52"/>
        <v>8045.7776339999991</v>
      </c>
      <c r="H195" s="11">
        <f t="shared" si="53"/>
        <v>1</v>
      </c>
      <c r="I195" s="11">
        <f t="shared" si="66"/>
        <v>4.0197504165908541E-4</v>
      </c>
      <c r="J195" s="11">
        <f t="shared" si="54"/>
        <v>3.2342017996068875</v>
      </c>
      <c r="L195" s="11">
        <f t="shared" si="67"/>
        <v>1</v>
      </c>
      <c r="M195" s="11">
        <f t="shared" si="68"/>
        <v>6.1019253405026888E-5</v>
      </c>
      <c r="N195" s="11">
        <f t="shared" si="69"/>
        <v>2.7532106805660392</v>
      </c>
      <c r="P195" s="23">
        <f t="shared" si="70"/>
        <v>0.54016686011141135</v>
      </c>
      <c r="Q195" s="11">
        <f t="shared" si="71"/>
        <v>2.0098752082954271E-4</v>
      </c>
      <c r="R195" s="11">
        <f t="shared" si="55"/>
        <v>1.6171008998034437</v>
      </c>
      <c r="S195" s="11">
        <f t="shared" si="72"/>
        <v>0.45983313988858876</v>
      </c>
      <c r="T195" s="11">
        <f t="shared" si="73"/>
        <v>3.0509626702513444E-5</v>
      </c>
      <c r="U195" s="11">
        <f t="shared" si="56"/>
        <v>1.3766053402830196</v>
      </c>
      <c r="V195" s="11">
        <f t="shared" si="57"/>
        <v>2.9937062400864631</v>
      </c>
      <c r="X195" s="16">
        <f t="shared" si="74"/>
        <v>0.53797925652194634</v>
      </c>
      <c r="Y195" s="12">
        <f t="shared" si="75"/>
        <v>2.4195551944532819E-4</v>
      </c>
      <c r="Z195" s="12">
        <f t="shared" si="58"/>
        <v>1.9467203067760734</v>
      </c>
      <c r="AA195" s="16">
        <f t="shared" si="76"/>
        <v>0.46202074347805355</v>
      </c>
      <c r="AB195" s="12">
        <f t="shared" si="77"/>
        <v>3.7053304659504885E-5</v>
      </c>
      <c r="AC195" s="12">
        <f t="shared" si="59"/>
        <v>1.6718584454265379</v>
      </c>
      <c r="AD195" s="12">
        <f t="shared" si="60"/>
        <v>3.6185787522026116</v>
      </c>
      <c r="AE195" s="14" t="b">
        <f t="shared" si="61"/>
        <v>0</v>
      </c>
      <c r="AF195" s="19">
        <f t="shared" si="62"/>
        <v>11</v>
      </c>
      <c r="AG195" s="20" t="b">
        <f t="shared" si="63"/>
        <v>0</v>
      </c>
      <c r="AH195" s="11" t="b">
        <f t="shared" si="64"/>
        <v>0</v>
      </c>
      <c r="AI195" s="11" t="b">
        <f t="shared" si="65"/>
        <v>0</v>
      </c>
    </row>
    <row r="196" spans="2:35" ht="15.75" x14ac:dyDescent="0.25">
      <c r="B196" s="15">
        <v>42369</v>
      </c>
      <c r="C196" s="11">
        <v>2043.94</v>
      </c>
      <c r="D196" s="11">
        <v>43349.96</v>
      </c>
      <c r="E196" s="11">
        <v>3.9607999999999999</v>
      </c>
      <c r="F196" s="11">
        <f t="shared" si="52"/>
        <v>8095.6375520000001</v>
      </c>
      <c r="H196" s="11">
        <f t="shared" si="53"/>
        <v>1</v>
      </c>
      <c r="I196" s="11">
        <f t="shared" si="66"/>
        <v>4.0197504165908541E-4</v>
      </c>
      <c r="J196" s="11">
        <f t="shared" si="54"/>
        <v>3.2542442422220561</v>
      </c>
      <c r="L196" s="11">
        <f t="shared" si="67"/>
        <v>1</v>
      </c>
      <c r="M196" s="11">
        <f t="shared" si="68"/>
        <v>6.1019253405026888E-5</v>
      </c>
      <c r="N196" s="11">
        <f t="shared" si="69"/>
        <v>2.6451821943377793</v>
      </c>
      <c r="P196" s="23">
        <f t="shared" si="70"/>
        <v>0.55162044602419369</v>
      </c>
      <c r="Q196" s="11">
        <f t="shared" si="71"/>
        <v>2.0098752082954271E-4</v>
      </c>
      <c r="R196" s="11">
        <f t="shared" si="55"/>
        <v>1.6271221211110281</v>
      </c>
      <c r="S196" s="11">
        <f t="shared" si="72"/>
        <v>0.44837955397580631</v>
      </c>
      <c r="T196" s="11">
        <f t="shared" si="73"/>
        <v>3.0509626702513444E-5</v>
      </c>
      <c r="U196" s="11">
        <f t="shared" si="56"/>
        <v>1.3225910971688897</v>
      </c>
      <c r="V196" s="11">
        <f t="shared" si="57"/>
        <v>2.9497132182799177</v>
      </c>
      <c r="X196" s="16">
        <f t="shared" si="74"/>
        <v>0.54944188168229369</v>
      </c>
      <c r="Y196" s="12">
        <f t="shared" si="75"/>
        <v>2.4195551944532819E-4</v>
      </c>
      <c r="Z196" s="12">
        <f t="shared" si="58"/>
        <v>1.9587841891352651</v>
      </c>
      <c r="AA196" s="16">
        <f t="shared" si="76"/>
        <v>0.45055811831770631</v>
      </c>
      <c r="AB196" s="12">
        <f t="shared" si="77"/>
        <v>3.7053304659504885E-5</v>
      </c>
      <c r="AC196" s="12">
        <f t="shared" si="59"/>
        <v>1.6062592748573503</v>
      </c>
      <c r="AD196" s="12">
        <f t="shared" si="60"/>
        <v>3.5650434639926152</v>
      </c>
      <c r="AE196" s="14" t="b">
        <f t="shared" si="61"/>
        <v>1</v>
      </c>
      <c r="AF196" s="19">
        <f t="shared" si="62"/>
        <v>12</v>
      </c>
      <c r="AG196" s="20" t="b">
        <f t="shared" si="63"/>
        <v>1</v>
      </c>
      <c r="AH196" s="11" t="b">
        <f t="shared" si="64"/>
        <v>1</v>
      </c>
      <c r="AI196" s="11" t="b">
        <f t="shared" si="65"/>
        <v>1</v>
      </c>
    </row>
    <row r="197" spans="2:35" ht="15.75" x14ac:dyDescent="0.25">
      <c r="B197" s="15">
        <v>42398</v>
      </c>
      <c r="C197" s="11">
        <v>1940.24</v>
      </c>
      <c r="D197" s="11">
        <v>40405.99</v>
      </c>
      <c r="E197" s="11">
        <v>3.9992000000000001</v>
      </c>
      <c r="F197" s="11">
        <f t="shared" si="52"/>
        <v>7759.4078079999999</v>
      </c>
      <c r="H197" s="11">
        <f t="shared" si="53"/>
        <v>1</v>
      </c>
      <c r="I197" s="11">
        <f t="shared" si="66"/>
        <v>4.0197504165908541E-4</v>
      </c>
      <c r="J197" s="11">
        <f t="shared" si="54"/>
        <v>3.1190882768706327</v>
      </c>
      <c r="L197" s="11">
        <f t="shared" si="67"/>
        <v>1</v>
      </c>
      <c r="M197" s="11">
        <f t="shared" si="68"/>
        <v>6.1019253405026888E-5</v>
      </c>
      <c r="N197" s="11">
        <f t="shared" si="69"/>
        <v>2.4655433428909821</v>
      </c>
      <c r="P197" s="23">
        <f t="shared" si="70"/>
        <v>0.55851280607901121</v>
      </c>
      <c r="Q197" s="11">
        <f t="shared" si="71"/>
        <v>2.0098752082954271E-4</v>
      </c>
      <c r="R197" s="11">
        <f t="shared" si="55"/>
        <v>1.5595441384353164</v>
      </c>
      <c r="S197" s="11">
        <f t="shared" si="72"/>
        <v>0.4414871939209889</v>
      </c>
      <c r="T197" s="11">
        <f t="shared" si="73"/>
        <v>3.0509626702513444E-5</v>
      </c>
      <c r="U197" s="11">
        <f t="shared" si="56"/>
        <v>1.232771671445491</v>
      </c>
      <c r="V197" s="11">
        <f t="shared" si="57"/>
        <v>2.7923158098808072</v>
      </c>
      <c r="X197" s="16">
        <f t="shared" si="74"/>
        <v>0.50697665075336373</v>
      </c>
      <c r="Y197" s="12">
        <f t="shared" si="75"/>
        <v>2.201829961564845E-4</v>
      </c>
      <c r="Z197" s="12">
        <f t="shared" si="58"/>
        <v>1.7084896595654597</v>
      </c>
      <c r="AA197" s="16">
        <f t="shared" si="76"/>
        <v>0.49302334924663627</v>
      </c>
      <c r="AB197" s="12">
        <f t="shared" si="77"/>
        <v>4.1119339717875349E-5</v>
      </c>
      <c r="AC197" s="12">
        <f t="shared" si="59"/>
        <v>1.661467629447074</v>
      </c>
      <c r="AD197" s="12">
        <f t="shared" si="60"/>
        <v>3.3699572890125338</v>
      </c>
      <c r="AE197" s="14" t="b">
        <f t="shared" si="61"/>
        <v>0</v>
      </c>
      <c r="AF197" s="19">
        <f t="shared" si="62"/>
        <v>1</v>
      </c>
      <c r="AG197" s="20" t="b">
        <f t="shared" si="63"/>
        <v>0</v>
      </c>
      <c r="AH197" s="11" t="b">
        <f t="shared" si="64"/>
        <v>0</v>
      </c>
      <c r="AI197" s="11" t="b">
        <f t="shared" si="65"/>
        <v>0</v>
      </c>
    </row>
    <row r="198" spans="2:35" ht="15.75" x14ac:dyDescent="0.25">
      <c r="B198" s="15">
        <v>42429</v>
      </c>
      <c r="C198" s="11">
        <v>1932.23</v>
      </c>
      <c r="D198" s="11">
        <v>42793.86</v>
      </c>
      <c r="E198" s="11">
        <v>4.0159000000000002</v>
      </c>
      <c r="F198" s="11">
        <f t="shared" ref="F198:F203" si="78">C198*E198</f>
        <v>7759.6424570000008</v>
      </c>
      <c r="H198" s="11">
        <f t="shared" ref="H198:H203" si="79">J198/J198</f>
        <v>1</v>
      </c>
      <c r="I198" s="11">
        <f t="shared" si="66"/>
        <v>4.0197504165908541E-4</v>
      </c>
      <c r="J198" s="11">
        <f t="shared" ref="J198:J203" si="80">I198*F198</f>
        <v>3.1191825999121834</v>
      </c>
      <c r="L198" s="11">
        <f t="shared" si="67"/>
        <v>1</v>
      </c>
      <c r="M198" s="11">
        <f t="shared" si="68"/>
        <v>6.1019253405026888E-5</v>
      </c>
      <c r="N198" s="11">
        <f t="shared" si="69"/>
        <v>2.6112493875192442</v>
      </c>
      <c r="P198" s="23">
        <f t="shared" si="70"/>
        <v>0.54431892861716102</v>
      </c>
      <c r="Q198" s="11">
        <f t="shared" si="71"/>
        <v>2.0098752082954271E-4</v>
      </c>
      <c r="R198" s="11">
        <f t="shared" ref="R198:R203" si="81">Q198*F198</f>
        <v>1.5595912999560917</v>
      </c>
      <c r="S198" s="11">
        <f t="shared" si="72"/>
        <v>0.45568107138283898</v>
      </c>
      <c r="T198" s="11">
        <f t="shared" si="73"/>
        <v>3.0509626702513444E-5</v>
      </c>
      <c r="U198" s="11">
        <f t="shared" ref="U198:U203" si="82">T198*D198</f>
        <v>1.3056246937596221</v>
      </c>
      <c r="V198" s="11">
        <f t="shared" ref="V198:V203" si="83">R198+U198</f>
        <v>2.8652159937157138</v>
      </c>
      <c r="X198" s="16">
        <f t="shared" si="74"/>
        <v>0.49263104894270854</v>
      </c>
      <c r="Y198" s="12">
        <f t="shared" si="75"/>
        <v>2.201829961564845E-4</v>
      </c>
      <c r="Z198" s="12">
        <f t="shared" ref="Z198:Z203" si="84">F198*Y198</f>
        <v>1.7085413252853252</v>
      </c>
      <c r="AA198" s="16">
        <f t="shared" si="76"/>
        <v>0.50736895105729141</v>
      </c>
      <c r="AB198" s="12">
        <f t="shared" si="77"/>
        <v>4.1119339717875349E-5</v>
      </c>
      <c r="AC198" s="12">
        <f t="shared" ref="AC198:AC203" si="85">AB198*D198</f>
        <v>1.7596552671791972</v>
      </c>
      <c r="AD198" s="12">
        <f t="shared" ref="AD198:AD203" si="86">AC198+Z198</f>
        <v>3.4681965924645226</v>
      </c>
      <c r="AE198" s="14" t="b">
        <f t="shared" ref="AE198:AE203" si="87">IF($AE$4=4,AG198,IF($AE$4=3,AH198,IF($AE$4=6,AI198,TRUE)))</f>
        <v>0</v>
      </c>
      <c r="AF198" s="19">
        <f t="shared" ref="AF198:AF203" si="88">MONTH(B198)</f>
        <v>2</v>
      </c>
      <c r="AG198" s="20" t="b">
        <f t="shared" ref="AG198:AG203" si="89">OR(AF198=3,AF198=6,AF198=9,AF198=12)</f>
        <v>0</v>
      </c>
      <c r="AH198" s="11" t="b">
        <f t="shared" ref="AH198:AH203" si="90">OR(AF198=4,AF198=8,AF198=12)</f>
        <v>0</v>
      </c>
      <c r="AI198" s="11" t="b">
        <f t="shared" ref="AI198:AI203" si="91">OR(AF198=6,AF198=12)</f>
        <v>0</v>
      </c>
    </row>
    <row r="199" spans="2:35" ht="15.75" x14ac:dyDescent="0.25">
      <c r="B199" s="15">
        <v>42460</v>
      </c>
      <c r="C199" s="11">
        <v>2059.7399999999998</v>
      </c>
      <c r="D199" s="11">
        <v>50055.27</v>
      </c>
      <c r="E199" s="11">
        <v>3.5922000000000001</v>
      </c>
      <c r="F199" s="11">
        <f t="shared" si="78"/>
        <v>7398.9980279999991</v>
      </c>
      <c r="H199" s="11">
        <f t="shared" si="79"/>
        <v>1</v>
      </c>
      <c r="I199" s="11">
        <f t="shared" ref="I199:I203" si="92">I198</f>
        <v>4.0197504165908541E-4</v>
      </c>
      <c r="J199" s="11">
        <f t="shared" si="80"/>
        <v>2.9742125405407904</v>
      </c>
      <c r="L199" s="11">
        <f t="shared" ref="L199:L203" si="93">N199/N199</f>
        <v>1</v>
      </c>
      <c r="M199" s="11">
        <f t="shared" ref="M199:M203" si="94">M198</f>
        <v>6.1019253405026888E-5</v>
      </c>
      <c r="N199" s="11">
        <f t="shared" ref="N199:N203" si="95">M199*D199</f>
        <v>3.0543352043870402</v>
      </c>
      <c r="P199" s="23">
        <f t="shared" ref="P199:P203" si="96">R199/V199</f>
        <v>0.49335472926181417</v>
      </c>
      <c r="Q199" s="11">
        <f t="shared" ref="Q199:Q203" si="97">Q198</f>
        <v>2.0098752082954271E-4</v>
      </c>
      <c r="R199" s="11">
        <f t="shared" si="81"/>
        <v>1.4871062702703952</v>
      </c>
      <c r="S199" s="11">
        <f t="shared" ref="S199:S203" si="98">U199/V199</f>
        <v>0.50664527073818577</v>
      </c>
      <c r="T199" s="11">
        <f t="shared" ref="T199:T203" si="99">T198</f>
        <v>3.0509626702513444E-5</v>
      </c>
      <c r="U199" s="11">
        <f t="shared" si="82"/>
        <v>1.5271676021935201</v>
      </c>
      <c r="V199" s="11">
        <f t="shared" si="83"/>
        <v>3.0142738724639155</v>
      </c>
      <c r="X199" s="16">
        <f t="shared" ref="X199:X203" si="100">Z199/AD199</f>
        <v>0.44181412167311196</v>
      </c>
      <c r="Y199" s="12">
        <f t="shared" ref="Y199:Y203" si="101">IF(AE198,($X$5*AD198)/F198,Y198)</f>
        <v>2.201829961564845E-4</v>
      </c>
      <c r="Z199" s="12">
        <f t="shared" si="84"/>
        <v>1.6291335543609602</v>
      </c>
      <c r="AA199" s="16">
        <f t="shared" ref="AA199:AA203" si="102">AC199/AD199</f>
        <v>0.55818587832688804</v>
      </c>
      <c r="AB199" s="12">
        <f t="shared" ref="AB199:AB203" si="103">IF(AE198,($AA$5*AD198)/D198,AB198)</f>
        <v>4.1119339717875349E-5</v>
      </c>
      <c r="AC199" s="12">
        <f t="shared" si="85"/>
        <v>2.0582396517999744</v>
      </c>
      <c r="AD199" s="12">
        <f t="shared" si="86"/>
        <v>3.6873732061609346</v>
      </c>
      <c r="AE199" s="14" t="b">
        <f t="shared" si="87"/>
        <v>0</v>
      </c>
      <c r="AF199" s="19">
        <f t="shared" si="88"/>
        <v>3</v>
      </c>
      <c r="AG199" s="20" t="b">
        <f t="shared" si="89"/>
        <v>1</v>
      </c>
      <c r="AH199" s="11" t="b">
        <f t="shared" si="90"/>
        <v>0</v>
      </c>
      <c r="AI199" s="11" t="b">
        <f t="shared" si="91"/>
        <v>0</v>
      </c>
    </row>
    <row r="200" spans="2:35" ht="15.75" x14ac:dyDescent="0.25">
      <c r="B200" s="15">
        <v>42489</v>
      </c>
      <c r="C200" s="11">
        <v>2065.3000000000002</v>
      </c>
      <c r="D200" s="11">
        <v>53910.51</v>
      </c>
      <c r="E200" s="11">
        <v>3.4358</v>
      </c>
      <c r="F200" s="11">
        <f t="shared" si="78"/>
        <v>7095.9577400000007</v>
      </c>
      <c r="H200" s="11">
        <f t="shared" si="79"/>
        <v>1</v>
      </c>
      <c r="I200" s="11">
        <f t="shared" si="92"/>
        <v>4.0197504165908541E-4</v>
      </c>
      <c r="J200" s="11">
        <f t="shared" si="80"/>
        <v>2.8523979081476099</v>
      </c>
      <c r="L200" s="11">
        <f t="shared" si="93"/>
        <v>1</v>
      </c>
      <c r="M200" s="11">
        <f t="shared" si="94"/>
        <v>6.1019253405026888E-5</v>
      </c>
      <c r="N200" s="11">
        <f t="shared" si="95"/>
        <v>3.2895790708842361</v>
      </c>
      <c r="P200" s="23">
        <f t="shared" si="96"/>
        <v>0.46441038738592455</v>
      </c>
      <c r="Q200" s="11">
        <f t="shared" si="97"/>
        <v>2.0098752082954271E-4</v>
      </c>
      <c r="R200" s="11">
        <f t="shared" si="81"/>
        <v>1.4261989540738049</v>
      </c>
      <c r="S200" s="11">
        <f t="shared" si="98"/>
        <v>0.53558961261407556</v>
      </c>
      <c r="T200" s="11">
        <f t="shared" si="99"/>
        <v>3.0509626702513444E-5</v>
      </c>
      <c r="U200" s="11">
        <f t="shared" si="82"/>
        <v>1.644789535442118</v>
      </c>
      <c r="V200" s="11">
        <f t="shared" si="83"/>
        <v>3.0709884895159227</v>
      </c>
      <c r="X200" s="16">
        <f t="shared" si="100"/>
        <v>0.41342613862019234</v>
      </c>
      <c r="Y200" s="12">
        <f t="shared" si="101"/>
        <v>2.201829961564845E-4</v>
      </c>
      <c r="Z200" s="12">
        <f t="shared" si="84"/>
        <v>1.5624092357929966</v>
      </c>
      <c r="AA200" s="16">
        <f t="shared" si="102"/>
        <v>0.5865738613798076</v>
      </c>
      <c r="AB200" s="12">
        <f t="shared" si="103"/>
        <v>4.1119339717875349E-5</v>
      </c>
      <c r="AC200" s="12">
        <f t="shared" si="85"/>
        <v>2.2167645750539164</v>
      </c>
      <c r="AD200" s="12">
        <f t="shared" si="86"/>
        <v>3.7791738108469133</v>
      </c>
      <c r="AE200" s="14" t="b">
        <f t="shared" si="87"/>
        <v>1</v>
      </c>
      <c r="AF200" s="19">
        <f t="shared" si="88"/>
        <v>4</v>
      </c>
      <c r="AG200" s="20" t="b">
        <f t="shared" si="89"/>
        <v>0</v>
      </c>
      <c r="AH200" s="11" t="b">
        <f t="shared" si="90"/>
        <v>1</v>
      </c>
      <c r="AI200" s="11" t="b">
        <f t="shared" si="91"/>
        <v>0</v>
      </c>
    </row>
    <row r="201" spans="2:35" ht="15.75" x14ac:dyDescent="0.25">
      <c r="B201" s="15">
        <v>42521</v>
      </c>
      <c r="C201" s="11">
        <v>2096.96</v>
      </c>
      <c r="D201" s="11">
        <v>48471.71</v>
      </c>
      <c r="E201" s="11">
        <v>3.6116000000000001</v>
      </c>
      <c r="F201" s="11">
        <f t="shared" si="78"/>
        <v>7573.3807360000001</v>
      </c>
      <c r="H201" s="11">
        <f t="shared" si="79"/>
        <v>1</v>
      </c>
      <c r="I201" s="11">
        <f t="shared" si="92"/>
        <v>4.0197504165908541E-4</v>
      </c>
      <c r="J201" s="11">
        <f t="shared" si="80"/>
        <v>3.044310036853715</v>
      </c>
      <c r="L201" s="11">
        <f t="shared" si="93"/>
        <v>1</v>
      </c>
      <c r="M201" s="11">
        <f t="shared" si="94"/>
        <v>6.1019253405026888E-5</v>
      </c>
      <c r="N201" s="11">
        <f t="shared" si="95"/>
        <v>2.9577075554649759</v>
      </c>
      <c r="P201" s="23">
        <f t="shared" si="96"/>
        <v>0.5072144474800917</v>
      </c>
      <c r="Q201" s="11">
        <f t="shared" si="97"/>
        <v>2.0098752082954271E-4</v>
      </c>
      <c r="R201" s="11">
        <f t="shared" si="81"/>
        <v>1.5221550184268575</v>
      </c>
      <c r="S201" s="11">
        <f t="shared" si="98"/>
        <v>0.49278555251990835</v>
      </c>
      <c r="T201" s="11">
        <f t="shared" si="99"/>
        <v>3.0509626702513444E-5</v>
      </c>
      <c r="U201" s="11">
        <f t="shared" si="82"/>
        <v>1.4788537777324879</v>
      </c>
      <c r="V201" s="11">
        <f t="shared" si="83"/>
        <v>3.0010087961593452</v>
      </c>
      <c r="X201" s="16">
        <f t="shared" si="100"/>
        <v>0.54276014382021476</v>
      </c>
      <c r="Y201" s="12">
        <f t="shared" si="101"/>
        <v>2.6629060863367777E-4</v>
      </c>
      <c r="Z201" s="12">
        <f t="shared" si="84"/>
        <v>2.0167201656040104</v>
      </c>
      <c r="AA201" s="16">
        <f t="shared" si="102"/>
        <v>0.45723985617978524</v>
      </c>
      <c r="AB201" s="12">
        <f t="shared" si="103"/>
        <v>3.5050436462638856E-5</v>
      </c>
      <c r="AC201" s="12">
        <f t="shared" si="85"/>
        <v>1.6989545915904565</v>
      </c>
      <c r="AD201" s="12">
        <f t="shared" si="86"/>
        <v>3.715674757194467</v>
      </c>
      <c r="AE201" s="14" t="b">
        <f t="shared" si="87"/>
        <v>0</v>
      </c>
      <c r="AF201" s="19">
        <f t="shared" si="88"/>
        <v>5</v>
      </c>
      <c r="AG201" s="20" t="b">
        <f t="shared" si="89"/>
        <v>0</v>
      </c>
      <c r="AH201" s="11" t="b">
        <f t="shared" si="90"/>
        <v>0</v>
      </c>
      <c r="AI201" s="11" t="b">
        <f t="shared" si="91"/>
        <v>0</v>
      </c>
    </row>
    <row r="202" spans="2:35" ht="15.75" x14ac:dyDescent="0.25">
      <c r="B202" s="15">
        <v>42551</v>
      </c>
      <c r="C202" s="11">
        <v>2098.86</v>
      </c>
      <c r="D202" s="11">
        <v>51526.93</v>
      </c>
      <c r="E202" s="11">
        <v>3.2130000000000001</v>
      </c>
      <c r="F202" s="11">
        <f t="shared" si="78"/>
        <v>6743.6371800000006</v>
      </c>
      <c r="H202" s="11">
        <f t="shared" si="79"/>
        <v>1</v>
      </c>
      <c r="I202" s="11">
        <f t="shared" si="92"/>
        <v>4.0197504165908541E-4</v>
      </c>
      <c r="J202" s="11">
        <f t="shared" si="80"/>
        <v>2.7107738363642575</v>
      </c>
      <c r="L202" s="11">
        <f t="shared" si="93"/>
        <v>1</v>
      </c>
      <c r="M202" s="11">
        <f t="shared" si="94"/>
        <v>6.1019253405026888E-5</v>
      </c>
      <c r="N202" s="11">
        <f t="shared" si="95"/>
        <v>3.1441347988530821</v>
      </c>
      <c r="P202" s="23">
        <f t="shared" si="96"/>
        <v>0.46299165456808716</v>
      </c>
      <c r="Q202" s="11">
        <f t="shared" si="97"/>
        <v>2.0098752082954271E-4</v>
      </c>
      <c r="R202" s="11">
        <f t="shared" si="81"/>
        <v>1.3553869181821288</v>
      </c>
      <c r="S202" s="11">
        <f t="shared" si="98"/>
        <v>0.53700834543191278</v>
      </c>
      <c r="T202" s="11">
        <f t="shared" si="99"/>
        <v>3.0509626702513444E-5</v>
      </c>
      <c r="U202" s="11">
        <f t="shared" si="82"/>
        <v>1.5720673994265411</v>
      </c>
      <c r="V202" s="11">
        <f t="shared" si="83"/>
        <v>2.92745431760867</v>
      </c>
      <c r="X202" s="16">
        <f t="shared" si="100"/>
        <v>0.49857375307051499</v>
      </c>
      <c r="Y202" s="12">
        <f t="shared" si="101"/>
        <v>2.6629060863367777E-4</v>
      </c>
      <c r="Z202" s="12">
        <f t="shared" si="84"/>
        <v>1.7957672490668986</v>
      </c>
      <c r="AA202" s="16">
        <f t="shared" si="102"/>
        <v>0.50142624692948501</v>
      </c>
      <c r="AB202" s="12">
        <f t="shared" si="103"/>
        <v>3.5050436462638856E-5</v>
      </c>
      <c r="AC202" s="12">
        <f t="shared" si="85"/>
        <v>1.8060413860798399</v>
      </c>
      <c r="AD202" s="12">
        <f t="shared" si="86"/>
        <v>3.6018086351467384</v>
      </c>
      <c r="AE202" s="14" t="b">
        <f t="shared" si="87"/>
        <v>0</v>
      </c>
      <c r="AF202" s="19">
        <f t="shared" si="88"/>
        <v>6</v>
      </c>
      <c r="AG202" s="20" t="b">
        <f t="shared" si="89"/>
        <v>1</v>
      </c>
      <c r="AH202" s="11" t="b">
        <f t="shared" si="90"/>
        <v>0</v>
      </c>
      <c r="AI202" s="11" t="b">
        <f t="shared" si="91"/>
        <v>1</v>
      </c>
    </row>
    <row r="203" spans="2:35" ht="15.75" x14ac:dyDescent="0.25">
      <c r="B203" s="15">
        <v>42580</v>
      </c>
      <c r="C203" s="11">
        <v>2173.6</v>
      </c>
      <c r="D203" s="11">
        <v>57308.21</v>
      </c>
      <c r="E203" s="11">
        <v>3.2488999999999999</v>
      </c>
      <c r="F203" s="11">
        <f t="shared" si="78"/>
        <v>7061.8090399999992</v>
      </c>
      <c r="H203" s="11">
        <f t="shared" si="79"/>
        <v>1</v>
      </c>
      <c r="I203" s="11">
        <f t="shared" si="92"/>
        <v>4.0197504165908541E-4</v>
      </c>
      <c r="J203" s="11">
        <f t="shared" si="80"/>
        <v>2.8386709830425056</v>
      </c>
      <c r="L203" s="11">
        <f t="shared" si="93"/>
        <v>1</v>
      </c>
      <c r="M203" s="11">
        <f t="shared" si="94"/>
        <v>6.1019253405026888E-5</v>
      </c>
      <c r="N203" s="11">
        <f t="shared" si="95"/>
        <v>3.4969041881784957</v>
      </c>
      <c r="P203" s="23">
        <f t="shared" si="96"/>
        <v>0.44805260869400004</v>
      </c>
      <c r="Q203" s="11">
        <f t="shared" si="97"/>
        <v>2.0098752082954271E-4</v>
      </c>
      <c r="R203" s="11">
        <f t="shared" si="81"/>
        <v>1.4193354915212528</v>
      </c>
      <c r="S203" s="11">
        <f t="shared" si="98"/>
        <v>0.5519473913059999</v>
      </c>
      <c r="T203" s="11">
        <f t="shared" si="99"/>
        <v>3.0509626702513444E-5</v>
      </c>
      <c r="U203" s="11">
        <f t="shared" si="82"/>
        <v>1.7484520940892478</v>
      </c>
      <c r="V203" s="11">
        <f t="shared" si="83"/>
        <v>3.1677875856105007</v>
      </c>
      <c r="X203" s="16">
        <f t="shared" si="100"/>
        <v>0.48352035183578573</v>
      </c>
      <c r="Y203" s="12">
        <f t="shared" si="101"/>
        <v>2.6629060863367777E-4</v>
      </c>
      <c r="Z203" s="12">
        <f t="shared" si="84"/>
        <v>1.8804934273164076</v>
      </c>
      <c r="AA203" s="16">
        <f t="shared" si="102"/>
        <v>0.51647964816421421</v>
      </c>
      <c r="AB203" s="12">
        <f t="shared" si="103"/>
        <v>3.5050436462638856E-5</v>
      </c>
      <c r="AC203" s="12">
        <f t="shared" si="85"/>
        <v>2.0086777733925647</v>
      </c>
      <c r="AD203" s="12">
        <f t="shared" si="86"/>
        <v>3.8891712007089723</v>
      </c>
      <c r="AE203" s="14" t="b">
        <f t="shared" si="87"/>
        <v>0</v>
      </c>
      <c r="AF203" s="19">
        <f t="shared" si="88"/>
        <v>7</v>
      </c>
      <c r="AG203" s="20" t="b">
        <f t="shared" si="89"/>
        <v>0</v>
      </c>
      <c r="AH203" s="11" t="b">
        <f t="shared" si="90"/>
        <v>0</v>
      </c>
      <c r="AI203" s="11" t="b">
        <f t="shared" si="91"/>
        <v>0</v>
      </c>
    </row>
  </sheetData>
  <mergeCells count="8">
    <mergeCell ref="P2:V2"/>
    <mergeCell ref="X2:AE2"/>
    <mergeCell ref="H3:J3"/>
    <mergeCell ref="L3:N3"/>
    <mergeCell ref="P3:R3"/>
    <mergeCell ref="S3:U3"/>
    <mergeCell ref="X3:Z3"/>
    <mergeCell ref="AA3:A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Gráficos</vt:lpstr>
      </vt:variant>
      <vt:variant>
        <vt:i4>2</vt:i4>
      </vt:variant>
    </vt:vector>
  </HeadingPairs>
  <TitlesOfParts>
    <vt:vector size="7" baseType="lpstr">
      <vt:lpstr>Q6</vt:lpstr>
      <vt:lpstr>Sheet1</vt:lpstr>
      <vt:lpstr>Planilha1</vt:lpstr>
      <vt:lpstr>Q6-Dados</vt:lpstr>
      <vt:lpstr>Q7-Dados</vt:lpstr>
      <vt:lpstr>Q6-Graf</vt:lpstr>
      <vt:lpstr>Q7-Graf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Malaga</dc:creator>
  <cp:lastModifiedBy>Tebaldi</cp:lastModifiedBy>
  <dcterms:created xsi:type="dcterms:W3CDTF">2016-09-01T02:18:45Z</dcterms:created>
  <dcterms:modified xsi:type="dcterms:W3CDTF">2018-10-08T15:48:02Z</dcterms:modified>
</cp:coreProperties>
</file>