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Tebaldi\Documents\GitHub\GestaoDeRiqueza\Lista 3\"/>
    </mc:Choice>
  </mc:AlternateContent>
  <xr:revisionPtr revIDLastSave="0" documentId="8_{790FFCCC-BCBC-4195-BE71-F86AD836302F}" xr6:coauthVersionLast="37" xr6:coauthVersionMax="37" xr10:uidLastSave="{00000000-0000-0000-0000-000000000000}"/>
  <bookViews>
    <workbookView xWindow="0" yWindow="0" windowWidth="28800" windowHeight="11625" activeTab="1" xr2:uid="{00000000-000D-0000-FFFF-FFFF00000000}"/>
  </bookViews>
  <sheets>
    <sheet name="ex1" sheetId="1" r:id="rId1"/>
    <sheet name="ex2" sheetId="2" r:id="rId2"/>
    <sheet name="BASE-EX3" sheetId="3" r:id="rId3"/>
    <sheet name="EX3 RESPOSTAS" sheetId="4" r:id="rId4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6" i="1" l="1"/>
  <c r="P15" i="1"/>
  <c r="P14" i="1"/>
  <c r="CM4" i="3"/>
  <c r="B10" i="4"/>
  <c r="CC4" i="3"/>
  <c r="B9" i="4"/>
  <c r="BS4" i="3"/>
  <c r="B8" i="4"/>
  <c r="BI4" i="3"/>
  <c r="B7" i="4"/>
  <c r="AY4" i="3"/>
  <c r="B6" i="4"/>
  <c r="AO4" i="3"/>
  <c r="B5" i="4"/>
  <c r="AE4" i="3"/>
  <c r="B4" i="4"/>
  <c r="T4" i="3"/>
  <c r="B3" i="4"/>
  <c r="CL3" i="3"/>
  <c r="CB3" i="3"/>
  <c r="BR3" i="3"/>
  <c r="BH3" i="3"/>
  <c r="AX3" i="3"/>
  <c r="AN3" i="3"/>
  <c r="AD3" i="3"/>
  <c r="S3" i="3"/>
  <c r="M15" i="3"/>
  <c r="N15" i="3"/>
  <c r="M19" i="3"/>
  <c r="N19" i="3"/>
  <c r="M23" i="3"/>
  <c r="N23" i="3"/>
  <c r="M27" i="3"/>
  <c r="N27" i="3"/>
  <c r="M31" i="3"/>
  <c r="N31" i="3"/>
  <c r="M35" i="3"/>
  <c r="N35" i="3"/>
  <c r="M39" i="3"/>
  <c r="N39" i="3"/>
  <c r="M43" i="3"/>
  <c r="N43" i="3"/>
  <c r="M47" i="3"/>
  <c r="N47" i="3"/>
  <c r="M51" i="3"/>
  <c r="N51" i="3"/>
  <c r="M55" i="3"/>
  <c r="N55" i="3"/>
  <c r="M59" i="3"/>
  <c r="N59" i="3"/>
  <c r="M63" i="3"/>
  <c r="N63" i="3"/>
  <c r="M67" i="3"/>
  <c r="N67" i="3"/>
  <c r="M71" i="3"/>
  <c r="N71" i="3"/>
  <c r="M75" i="3"/>
  <c r="N75" i="3"/>
  <c r="M79" i="3"/>
  <c r="N79" i="3"/>
  <c r="M83" i="3"/>
  <c r="N83" i="3"/>
  <c r="M87" i="3"/>
  <c r="N87" i="3"/>
  <c r="M91" i="3"/>
  <c r="N91" i="3"/>
  <c r="M95" i="3"/>
  <c r="N95" i="3"/>
  <c r="M99" i="3"/>
  <c r="N99" i="3"/>
  <c r="M103" i="3"/>
  <c r="N103" i="3"/>
  <c r="M107" i="3"/>
  <c r="N107" i="3"/>
  <c r="M111" i="3"/>
  <c r="N111" i="3"/>
  <c r="M115" i="3"/>
  <c r="N115" i="3"/>
  <c r="M119" i="3"/>
  <c r="N119" i="3"/>
  <c r="M123" i="3"/>
  <c r="N123" i="3"/>
  <c r="M127" i="3"/>
  <c r="N127" i="3"/>
  <c r="M131" i="3"/>
  <c r="N131" i="3"/>
  <c r="M135" i="3"/>
  <c r="N135" i="3"/>
  <c r="M139" i="3"/>
  <c r="N139" i="3"/>
  <c r="M143" i="3"/>
  <c r="N143" i="3"/>
  <c r="M147" i="3"/>
  <c r="N147" i="3"/>
  <c r="M151" i="3"/>
  <c r="N151" i="3"/>
  <c r="M155" i="3"/>
  <c r="N155" i="3"/>
  <c r="M159" i="3"/>
  <c r="N159" i="3"/>
  <c r="M163" i="3"/>
  <c r="N163" i="3"/>
  <c r="M167" i="3"/>
  <c r="N167" i="3"/>
  <c r="M171" i="3"/>
  <c r="N171" i="3"/>
  <c r="M4" i="3"/>
  <c r="N4" i="3"/>
  <c r="M5" i="3"/>
  <c r="N5" i="3"/>
  <c r="M6" i="3"/>
  <c r="N6" i="3"/>
  <c r="M7" i="3"/>
  <c r="N7" i="3"/>
  <c r="M8" i="3"/>
  <c r="N8" i="3"/>
  <c r="M9" i="3"/>
  <c r="N9" i="3"/>
  <c r="M10" i="3"/>
  <c r="N10" i="3"/>
  <c r="M11" i="3"/>
  <c r="N11" i="3"/>
  <c r="M12" i="3"/>
  <c r="N12" i="3"/>
  <c r="M13" i="3"/>
  <c r="N13" i="3"/>
  <c r="M14" i="3"/>
  <c r="N14" i="3"/>
  <c r="M16" i="3"/>
  <c r="N16" i="3"/>
  <c r="M17" i="3"/>
  <c r="N17" i="3"/>
  <c r="M18" i="3"/>
  <c r="N18" i="3"/>
  <c r="M20" i="3"/>
  <c r="N20" i="3"/>
  <c r="M21" i="3"/>
  <c r="N21" i="3"/>
  <c r="M22" i="3"/>
  <c r="N22" i="3"/>
  <c r="M24" i="3"/>
  <c r="N24" i="3"/>
  <c r="M25" i="3"/>
  <c r="N25" i="3"/>
  <c r="M26" i="3"/>
  <c r="N26" i="3"/>
  <c r="M28" i="3"/>
  <c r="N28" i="3"/>
  <c r="M29" i="3"/>
  <c r="N29" i="3"/>
  <c r="M30" i="3"/>
  <c r="N30" i="3"/>
  <c r="M32" i="3"/>
  <c r="N32" i="3"/>
  <c r="M33" i="3"/>
  <c r="N33" i="3"/>
  <c r="M34" i="3"/>
  <c r="N34" i="3"/>
  <c r="M36" i="3"/>
  <c r="N36" i="3"/>
  <c r="M37" i="3"/>
  <c r="N37" i="3"/>
  <c r="M38" i="3"/>
  <c r="N38" i="3"/>
  <c r="M40" i="3"/>
  <c r="N40" i="3"/>
  <c r="M41" i="3"/>
  <c r="N41" i="3"/>
  <c r="M42" i="3"/>
  <c r="N42" i="3"/>
  <c r="M44" i="3"/>
  <c r="N44" i="3"/>
  <c r="M45" i="3"/>
  <c r="N45" i="3"/>
  <c r="M46" i="3"/>
  <c r="N46" i="3"/>
  <c r="M48" i="3"/>
  <c r="N48" i="3"/>
  <c r="M49" i="3"/>
  <c r="N49" i="3"/>
  <c r="M50" i="3"/>
  <c r="N50" i="3"/>
  <c r="M52" i="3"/>
  <c r="N52" i="3"/>
  <c r="M53" i="3"/>
  <c r="N53" i="3"/>
  <c r="M54" i="3"/>
  <c r="N54" i="3"/>
  <c r="M56" i="3"/>
  <c r="N56" i="3"/>
  <c r="M57" i="3"/>
  <c r="N57" i="3"/>
  <c r="M58" i="3"/>
  <c r="N58" i="3"/>
  <c r="M60" i="3"/>
  <c r="N60" i="3"/>
  <c r="M61" i="3"/>
  <c r="N61" i="3"/>
  <c r="M62" i="3"/>
  <c r="N62" i="3"/>
  <c r="M64" i="3"/>
  <c r="N64" i="3"/>
  <c r="M65" i="3"/>
  <c r="N65" i="3"/>
  <c r="M66" i="3"/>
  <c r="N66" i="3"/>
  <c r="M68" i="3"/>
  <c r="N68" i="3"/>
  <c r="M69" i="3"/>
  <c r="N69" i="3"/>
  <c r="M70" i="3"/>
  <c r="N70" i="3"/>
  <c r="M72" i="3"/>
  <c r="N72" i="3"/>
  <c r="M73" i="3"/>
  <c r="N73" i="3"/>
  <c r="M74" i="3"/>
  <c r="N74" i="3"/>
  <c r="M76" i="3"/>
  <c r="N76" i="3"/>
  <c r="M77" i="3"/>
  <c r="N77" i="3"/>
  <c r="M78" i="3"/>
  <c r="N78" i="3"/>
  <c r="M80" i="3"/>
  <c r="N80" i="3"/>
  <c r="M81" i="3"/>
  <c r="N81" i="3"/>
  <c r="M82" i="3"/>
  <c r="N82" i="3"/>
  <c r="M84" i="3"/>
  <c r="N84" i="3"/>
  <c r="M85" i="3"/>
  <c r="N85" i="3"/>
  <c r="M86" i="3"/>
  <c r="N86" i="3"/>
  <c r="M88" i="3"/>
  <c r="N88" i="3"/>
  <c r="M89" i="3"/>
  <c r="N89" i="3"/>
  <c r="M90" i="3"/>
  <c r="N90" i="3"/>
  <c r="M92" i="3"/>
  <c r="N92" i="3"/>
  <c r="M93" i="3"/>
  <c r="N93" i="3"/>
  <c r="M94" i="3"/>
  <c r="N94" i="3"/>
  <c r="M96" i="3"/>
  <c r="N96" i="3"/>
  <c r="M97" i="3"/>
  <c r="N97" i="3"/>
  <c r="M98" i="3"/>
  <c r="N98" i="3"/>
  <c r="M100" i="3"/>
  <c r="N100" i="3"/>
  <c r="M101" i="3"/>
  <c r="N101" i="3"/>
  <c r="M102" i="3"/>
  <c r="N102" i="3"/>
  <c r="M104" i="3"/>
  <c r="N104" i="3"/>
  <c r="M105" i="3"/>
  <c r="N105" i="3"/>
  <c r="M106" i="3"/>
  <c r="N106" i="3"/>
  <c r="M108" i="3"/>
  <c r="N108" i="3"/>
  <c r="M109" i="3"/>
  <c r="N109" i="3"/>
  <c r="M110" i="3"/>
  <c r="N110" i="3"/>
  <c r="M112" i="3"/>
  <c r="N112" i="3"/>
  <c r="M113" i="3"/>
  <c r="N113" i="3"/>
  <c r="M114" i="3"/>
  <c r="N114" i="3"/>
  <c r="M116" i="3"/>
  <c r="N116" i="3"/>
  <c r="M117" i="3"/>
  <c r="N117" i="3"/>
  <c r="M118" i="3"/>
  <c r="N118" i="3"/>
  <c r="M120" i="3"/>
  <c r="N120" i="3"/>
  <c r="M121" i="3"/>
  <c r="N121" i="3"/>
  <c r="M122" i="3"/>
  <c r="N122" i="3"/>
  <c r="M124" i="3"/>
  <c r="N124" i="3"/>
  <c r="M125" i="3"/>
  <c r="N125" i="3"/>
  <c r="M126" i="3"/>
  <c r="N126" i="3"/>
  <c r="M128" i="3"/>
  <c r="N128" i="3"/>
  <c r="M129" i="3"/>
  <c r="N129" i="3"/>
  <c r="M130" i="3"/>
  <c r="N130" i="3"/>
  <c r="M132" i="3"/>
  <c r="N132" i="3"/>
  <c r="M133" i="3"/>
  <c r="N133" i="3"/>
  <c r="M134" i="3"/>
  <c r="N134" i="3"/>
  <c r="M136" i="3"/>
  <c r="N136" i="3"/>
  <c r="M137" i="3"/>
  <c r="N137" i="3"/>
  <c r="M138" i="3"/>
  <c r="N138" i="3"/>
  <c r="M140" i="3"/>
  <c r="N140" i="3"/>
  <c r="M141" i="3"/>
  <c r="N141" i="3"/>
  <c r="M142" i="3"/>
  <c r="N142" i="3"/>
  <c r="M144" i="3"/>
  <c r="N144" i="3"/>
  <c r="M145" i="3"/>
  <c r="N145" i="3"/>
  <c r="M146" i="3"/>
  <c r="N146" i="3"/>
  <c r="M148" i="3"/>
  <c r="N148" i="3"/>
  <c r="M149" i="3"/>
  <c r="N149" i="3"/>
  <c r="M150" i="3"/>
  <c r="N150" i="3"/>
  <c r="M152" i="3"/>
  <c r="N152" i="3"/>
  <c r="M153" i="3"/>
  <c r="N153" i="3"/>
  <c r="M154" i="3"/>
  <c r="N154" i="3"/>
  <c r="M156" i="3"/>
  <c r="N156" i="3"/>
  <c r="M157" i="3"/>
  <c r="N157" i="3"/>
  <c r="M158" i="3"/>
  <c r="N158" i="3"/>
  <c r="M160" i="3"/>
  <c r="N160" i="3"/>
  <c r="M161" i="3"/>
  <c r="N161" i="3"/>
  <c r="M162" i="3"/>
  <c r="N162" i="3"/>
  <c r="M164" i="3"/>
  <c r="N164" i="3"/>
  <c r="M165" i="3"/>
  <c r="N165" i="3"/>
  <c r="M166" i="3"/>
  <c r="N166" i="3"/>
  <c r="M168" i="3"/>
  <c r="N168" i="3"/>
  <c r="M169" i="3"/>
  <c r="N169" i="3"/>
  <c r="M170" i="3"/>
  <c r="N170" i="3"/>
  <c r="M172" i="3"/>
  <c r="N172" i="3"/>
  <c r="M173" i="3"/>
  <c r="N173" i="3"/>
  <c r="M174" i="3"/>
  <c r="N174" i="3"/>
  <c r="M175" i="3"/>
  <c r="N175" i="3"/>
  <c r="M176" i="3"/>
  <c r="N176" i="3"/>
  <c r="M177" i="3"/>
  <c r="N177" i="3"/>
  <c r="M178" i="3"/>
  <c r="N178" i="3"/>
  <c r="M179" i="3"/>
  <c r="N179" i="3"/>
  <c r="M180" i="3"/>
  <c r="N180" i="3"/>
  <c r="M181" i="3"/>
  <c r="N181" i="3"/>
  <c r="M182" i="3"/>
  <c r="N182" i="3"/>
  <c r="M183" i="3"/>
  <c r="N183" i="3"/>
  <c r="M184" i="3"/>
  <c r="N184" i="3"/>
  <c r="M185" i="3"/>
  <c r="N185" i="3"/>
  <c r="M186" i="3"/>
  <c r="N186" i="3"/>
  <c r="M187" i="3"/>
  <c r="N187" i="3"/>
  <c r="M188" i="3"/>
  <c r="N188" i="3"/>
  <c r="M189" i="3"/>
  <c r="N189" i="3"/>
  <c r="M190" i="3"/>
  <c r="N190" i="3"/>
  <c r="M191" i="3"/>
  <c r="N191" i="3"/>
  <c r="M192" i="3"/>
  <c r="N192" i="3"/>
  <c r="M193" i="3"/>
  <c r="N193" i="3"/>
  <c r="M194" i="3"/>
  <c r="N194" i="3"/>
  <c r="M195" i="3"/>
  <c r="N195" i="3"/>
  <c r="M196" i="3"/>
  <c r="N196" i="3"/>
  <c r="M197" i="3"/>
  <c r="N197" i="3"/>
  <c r="M198" i="3"/>
  <c r="N198" i="3"/>
  <c r="M199" i="3"/>
  <c r="N199" i="3"/>
  <c r="M200" i="3"/>
  <c r="N200" i="3"/>
  <c r="M201" i="3"/>
  <c r="N201" i="3"/>
  <c r="M202" i="3"/>
  <c r="N202" i="3"/>
  <c r="M203" i="3"/>
  <c r="N203" i="3"/>
  <c r="M204" i="3"/>
  <c r="N204" i="3"/>
  <c r="M3" i="3"/>
  <c r="N3" i="3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62" i="2"/>
  <c r="AY63" i="2"/>
  <c r="AY64" i="2"/>
  <c r="AY65" i="2"/>
  <c r="AY66" i="2"/>
  <c r="AY67" i="2"/>
  <c r="AY68" i="2"/>
  <c r="AY69" i="2"/>
  <c r="AY70" i="2"/>
  <c r="AY71" i="2"/>
  <c r="AY72" i="2"/>
  <c r="AY73" i="2"/>
  <c r="AY74" i="2"/>
  <c r="AY75" i="2"/>
  <c r="AY76" i="2"/>
  <c r="AY77" i="2"/>
  <c r="AY78" i="2"/>
  <c r="AY79" i="2"/>
  <c r="AY80" i="2"/>
  <c r="AY81" i="2"/>
  <c r="AY82" i="2"/>
  <c r="AY83" i="2"/>
  <c r="AY84" i="2"/>
  <c r="AY85" i="2"/>
  <c r="AY86" i="2"/>
  <c r="AY87" i="2"/>
  <c r="AY88" i="2"/>
  <c r="AY89" i="2"/>
  <c r="AY90" i="2"/>
  <c r="AY91" i="2"/>
  <c r="AY92" i="2"/>
  <c r="AY93" i="2"/>
  <c r="AY94" i="2"/>
  <c r="AY95" i="2"/>
  <c r="AY96" i="2"/>
  <c r="AY97" i="2"/>
  <c r="AY98" i="2"/>
  <c r="AY99" i="2"/>
  <c r="AY100" i="2"/>
  <c r="AY101" i="2"/>
  <c r="AY102" i="2"/>
  <c r="AY103" i="2"/>
  <c r="AY104" i="2"/>
  <c r="AY105" i="2"/>
  <c r="AY106" i="2"/>
  <c r="AY107" i="2"/>
  <c r="AY108" i="2"/>
  <c r="AY109" i="2"/>
  <c r="AY110" i="2"/>
  <c r="AY111" i="2"/>
  <c r="AY112" i="2"/>
  <c r="AY113" i="2"/>
  <c r="AY114" i="2"/>
  <c r="AY115" i="2"/>
  <c r="AY116" i="2"/>
  <c r="AY117" i="2"/>
  <c r="AY118" i="2"/>
  <c r="AY119" i="2"/>
  <c r="AY120" i="2"/>
  <c r="AY121" i="2"/>
  <c r="AY122" i="2"/>
  <c r="AY123" i="2"/>
  <c r="AY124" i="2"/>
  <c r="AY125" i="2"/>
  <c r="AY126" i="2"/>
  <c r="AY127" i="2"/>
  <c r="AY128" i="2"/>
  <c r="AY129" i="2"/>
  <c r="AY130" i="2"/>
  <c r="AY131" i="2"/>
  <c r="AY132" i="2"/>
  <c r="AY133" i="2"/>
  <c r="AY134" i="2"/>
  <c r="AY135" i="2"/>
  <c r="AY136" i="2"/>
  <c r="AY137" i="2"/>
  <c r="AY138" i="2"/>
  <c r="AY139" i="2"/>
  <c r="AY140" i="2"/>
  <c r="AY141" i="2"/>
  <c r="AY142" i="2"/>
  <c r="AY143" i="2"/>
  <c r="AY144" i="2"/>
  <c r="AY145" i="2"/>
  <c r="AY146" i="2"/>
  <c r="AY147" i="2"/>
  <c r="AY148" i="2"/>
  <c r="AY149" i="2"/>
  <c r="AY150" i="2"/>
  <c r="BH4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17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1" i="2"/>
  <c r="AR132" i="2"/>
  <c r="AR133" i="2"/>
  <c r="AR134" i="2"/>
  <c r="AR135" i="2"/>
  <c r="AR136" i="2"/>
  <c r="AR137" i="2"/>
  <c r="AR138" i="2"/>
  <c r="AR139" i="2"/>
  <c r="AR140" i="2"/>
  <c r="AR141" i="2"/>
  <c r="AR142" i="2"/>
  <c r="AR143" i="2"/>
  <c r="AR144" i="2"/>
  <c r="AR145" i="2"/>
  <c r="AR146" i="2"/>
  <c r="AR147" i="2"/>
  <c r="AR148" i="2"/>
  <c r="AR149" i="2"/>
  <c r="AR150" i="2"/>
  <c r="BG4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BF4" i="2"/>
  <c r="AL6" i="2"/>
  <c r="AS6" i="2"/>
  <c r="AZ6" i="2"/>
  <c r="BC6" i="2"/>
  <c r="T6" i="2"/>
  <c r="L6" i="2"/>
  <c r="F6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Z4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AB4" i="2"/>
  <c r="BB150" i="2"/>
  <c r="BB149" i="2"/>
  <c r="BB148" i="2"/>
  <c r="BB147" i="2"/>
  <c r="BB146" i="2"/>
  <c r="BB145" i="2"/>
  <c r="BB144" i="2"/>
  <c r="BB143" i="2"/>
  <c r="BB142" i="2"/>
  <c r="BB141" i="2"/>
  <c r="BB140" i="2"/>
  <c r="BB139" i="2"/>
  <c r="BB138" i="2"/>
  <c r="BB137" i="2"/>
  <c r="BB136" i="2"/>
  <c r="BB135" i="2"/>
  <c r="BB134" i="2"/>
  <c r="BB133" i="2"/>
  <c r="BB132" i="2"/>
  <c r="BB131" i="2"/>
  <c r="BB130" i="2"/>
  <c r="BB129" i="2"/>
  <c r="BB128" i="2"/>
  <c r="BB127" i="2"/>
  <c r="BB126" i="2"/>
  <c r="BB125" i="2"/>
  <c r="BB124" i="2"/>
  <c r="BB123" i="2"/>
  <c r="BB122" i="2"/>
  <c r="BB121" i="2"/>
  <c r="BB120" i="2"/>
  <c r="BB119" i="2"/>
  <c r="BB118" i="2"/>
  <c r="BB117" i="2"/>
  <c r="BB116" i="2"/>
  <c r="BB115" i="2"/>
  <c r="BB114" i="2"/>
  <c r="BB113" i="2"/>
  <c r="BB112" i="2"/>
  <c r="BB111" i="2"/>
  <c r="BB110" i="2"/>
  <c r="BB109" i="2"/>
  <c r="BB108" i="2"/>
  <c r="BB107" i="2"/>
  <c r="BB106" i="2"/>
  <c r="BB105" i="2"/>
  <c r="BB104" i="2"/>
  <c r="BB103" i="2"/>
  <c r="BB102" i="2"/>
  <c r="BB101" i="2"/>
  <c r="BB100" i="2"/>
  <c r="BB99" i="2"/>
  <c r="BB98" i="2"/>
  <c r="BB97" i="2"/>
  <c r="BB96" i="2"/>
  <c r="BB95" i="2"/>
  <c r="BB94" i="2"/>
  <c r="BB93" i="2"/>
  <c r="BB92" i="2"/>
  <c r="BB91" i="2"/>
  <c r="BB90" i="2"/>
  <c r="BB89" i="2"/>
  <c r="BB88" i="2"/>
  <c r="BB87" i="2"/>
  <c r="BB86" i="2"/>
  <c r="BB85" i="2"/>
  <c r="BB84" i="2"/>
  <c r="BB83" i="2"/>
  <c r="BB82" i="2"/>
  <c r="BB81" i="2"/>
  <c r="BB80" i="2"/>
  <c r="BB79" i="2"/>
  <c r="BB78" i="2"/>
  <c r="BB77" i="2"/>
  <c r="BB76" i="2"/>
  <c r="BB75" i="2"/>
  <c r="BB74" i="2"/>
  <c r="BB73" i="2"/>
  <c r="BB72" i="2"/>
  <c r="BB71" i="2"/>
  <c r="BB70" i="2"/>
  <c r="BB69" i="2"/>
  <c r="BB68" i="2"/>
  <c r="BB67" i="2"/>
  <c r="BB66" i="2"/>
  <c r="BB65" i="2"/>
  <c r="BB64" i="2"/>
  <c r="BB63" i="2"/>
  <c r="BB62" i="2"/>
  <c r="BB61" i="2"/>
  <c r="BB60" i="2"/>
  <c r="BB59" i="2"/>
  <c r="BB58" i="2"/>
  <c r="BB57" i="2"/>
  <c r="BB56" i="2"/>
  <c r="BB55" i="2"/>
  <c r="BB54" i="2"/>
  <c r="BB53" i="2"/>
  <c r="BB52" i="2"/>
  <c r="BB51" i="2"/>
  <c r="BB50" i="2"/>
  <c r="BB49" i="2"/>
  <c r="BB48" i="2"/>
  <c r="BB47" i="2"/>
  <c r="BB46" i="2"/>
  <c r="BB45" i="2"/>
  <c r="BB44" i="2"/>
  <c r="BB43" i="2"/>
  <c r="BB42" i="2"/>
  <c r="BB41" i="2"/>
  <c r="BB40" i="2"/>
  <c r="BB39" i="2"/>
  <c r="BB38" i="2"/>
  <c r="BB37" i="2"/>
  <c r="BB36" i="2"/>
  <c r="BB35" i="2"/>
  <c r="BB34" i="2"/>
  <c r="BB33" i="2"/>
  <c r="BB32" i="2"/>
  <c r="BB31" i="2"/>
  <c r="BB30" i="2"/>
  <c r="BB29" i="2"/>
  <c r="BB28" i="2"/>
  <c r="BB27" i="2"/>
  <c r="BB26" i="2"/>
  <c r="BB25" i="2"/>
  <c r="BB24" i="2"/>
  <c r="BB23" i="2"/>
  <c r="BB22" i="2"/>
  <c r="BB21" i="2"/>
  <c r="BB20" i="2"/>
  <c r="BB19" i="2"/>
  <c r="BB18" i="2"/>
  <c r="BB17" i="2"/>
  <c r="BB16" i="2"/>
  <c r="BB15" i="2"/>
  <c r="BB14" i="2"/>
  <c r="BB13" i="2"/>
  <c r="BB12" i="2"/>
  <c r="BB11" i="2"/>
  <c r="BB10" i="2"/>
  <c r="BB9" i="2"/>
  <c r="BB8" i="2"/>
  <c r="BB7" i="2"/>
  <c r="BB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AA4" i="2"/>
  <c r="O5" i="1"/>
  <c r="AZ150" i="2"/>
  <c r="AS150" i="2"/>
  <c r="AL150" i="2"/>
  <c r="V150" i="2"/>
  <c r="T150" i="2"/>
  <c r="M150" i="2"/>
  <c r="F150" i="2"/>
  <c r="AZ149" i="2"/>
  <c r="AS149" i="2"/>
  <c r="AL149" i="2"/>
  <c r="V149" i="2"/>
  <c r="T149" i="2"/>
  <c r="M149" i="2"/>
  <c r="F149" i="2"/>
  <c r="AZ148" i="2"/>
  <c r="AS148" i="2"/>
  <c r="AL148" i="2"/>
  <c r="V148" i="2"/>
  <c r="T148" i="2"/>
  <c r="M148" i="2"/>
  <c r="F148" i="2"/>
  <c r="AZ147" i="2"/>
  <c r="AS147" i="2"/>
  <c r="AL147" i="2"/>
  <c r="V147" i="2"/>
  <c r="T147" i="2"/>
  <c r="M147" i="2"/>
  <c r="F147" i="2"/>
  <c r="AZ146" i="2"/>
  <c r="AS146" i="2"/>
  <c r="AL146" i="2"/>
  <c r="V146" i="2"/>
  <c r="T146" i="2"/>
  <c r="M146" i="2"/>
  <c r="F146" i="2"/>
  <c r="AZ145" i="2"/>
  <c r="AS145" i="2"/>
  <c r="AL145" i="2"/>
  <c r="V145" i="2"/>
  <c r="T145" i="2"/>
  <c r="M145" i="2"/>
  <c r="F145" i="2"/>
  <c r="AZ144" i="2"/>
  <c r="AS144" i="2"/>
  <c r="AL144" i="2"/>
  <c r="V144" i="2"/>
  <c r="T144" i="2"/>
  <c r="M144" i="2"/>
  <c r="F144" i="2"/>
  <c r="AZ143" i="2"/>
  <c r="AS143" i="2"/>
  <c r="AL143" i="2"/>
  <c r="V143" i="2"/>
  <c r="T143" i="2"/>
  <c r="M143" i="2"/>
  <c r="F143" i="2"/>
  <c r="AZ142" i="2"/>
  <c r="AS142" i="2"/>
  <c r="AL142" i="2"/>
  <c r="V142" i="2"/>
  <c r="T142" i="2"/>
  <c r="M142" i="2"/>
  <c r="F142" i="2"/>
  <c r="AZ141" i="2"/>
  <c r="AS141" i="2"/>
  <c r="AL141" i="2"/>
  <c r="V141" i="2"/>
  <c r="T141" i="2"/>
  <c r="M141" i="2"/>
  <c r="F141" i="2"/>
  <c r="AZ140" i="2"/>
  <c r="AS140" i="2"/>
  <c r="AL140" i="2"/>
  <c r="V140" i="2"/>
  <c r="T140" i="2"/>
  <c r="M140" i="2"/>
  <c r="F140" i="2"/>
  <c r="AZ139" i="2"/>
  <c r="AS139" i="2"/>
  <c r="AL139" i="2"/>
  <c r="V139" i="2"/>
  <c r="T139" i="2"/>
  <c r="M139" i="2"/>
  <c r="F139" i="2"/>
  <c r="AZ138" i="2"/>
  <c r="AS138" i="2"/>
  <c r="AL138" i="2"/>
  <c r="V138" i="2"/>
  <c r="T138" i="2"/>
  <c r="M138" i="2"/>
  <c r="F138" i="2"/>
  <c r="AZ137" i="2"/>
  <c r="AS137" i="2"/>
  <c r="AL137" i="2"/>
  <c r="V137" i="2"/>
  <c r="T137" i="2"/>
  <c r="M137" i="2"/>
  <c r="F137" i="2"/>
  <c r="AZ136" i="2"/>
  <c r="AS136" i="2"/>
  <c r="AL136" i="2"/>
  <c r="V136" i="2"/>
  <c r="T136" i="2"/>
  <c r="M136" i="2"/>
  <c r="F136" i="2"/>
  <c r="AZ135" i="2"/>
  <c r="AS135" i="2"/>
  <c r="AL135" i="2"/>
  <c r="V135" i="2"/>
  <c r="T135" i="2"/>
  <c r="M135" i="2"/>
  <c r="F135" i="2"/>
  <c r="AZ134" i="2"/>
  <c r="AS134" i="2"/>
  <c r="AL134" i="2"/>
  <c r="V134" i="2"/>
  <c r="T134" i="2"/>
  <c r="M134" i="2"/>
  <c r="F134" i="2"/>
  <c r="AZ133" i="2"/>
  <c r="AS133" i="2"/>
  <c r="AL133" i="2"/>
  <c r="V133" i="2"/>
  <c r="T133" i="2"/>
  <c r="M133" i="2"/>
  <c r="F133" i="2"/>
  <c r="AZ132" i="2"/>
  <c r="AS132" i="2"/>
  <c r="AL132" i="2"/>
  <c r="V132" i="2"/>
  <c r="T132" i="2"/>
  <c r="M132" i="2"/>
  <c r="F132" i="2"/>
  <c r="AZ131" i="2"/>
  <c r="AS131" i="2"/>
  <c r="AL131" i="2"/>
  <c r="V131" i="2"/>
  <c r="T131" i="2"/>
  <c r="M131" i="2"/>
  <c r="F131" i="2"/>
  <c r="AZ130" i="2"/>
  <c r="AS130" i="2"/>
  <c r="AL130" i="2"/>
  <c r="V130" i="2"/>
  <c r="T130" i="2"/>
  <c r="M130" i="2"/>
  <c r="F130" i="2"/>
  <c r="AZ129" i="2"/>
  <c r="AS129" i="2"/>
  <c r="AL129" i="2"/>
  <c r="V129" i="2"/>
  <c r="T129" i="2"/>
  <c r="M129" i="2"/>
  <c r="F129" i="2"/>
  <c r="AZ128" i="2"/>
  <c r="AS128" i="2"/>
  <c r="AL128" i="2"/>
  <c r="V128" i="2"/>
  <c r="T128" i="2"/>
  <c r="M128" i="2"/>
  <c r="F128" i="2"/>
  <c r="AZ127" i="2"/>
  <c r="AS127" i="2"/>
  <c r="AL127" i="2"/>
  <c r="V127" i="2"/>
  <c r="T127" i="2"/>
  <c r="M127" i="2"/>
  <c r="F127" i="2"/>
  <c r="AZ126" i="2"/>
  <c r="AS126" i="2"/>
  <c r="AL126" i="2"/>
  <c r="V126" i="2"/>
  <c r="T126" i="2"/>
  <c r="M126" i="2"/>
  <c r="F126" i="2"/>
  <c r="AZ125" i="2"/>
  <c r="AS125" i="2"/>
  <c r="AL125" i="2"/>
  <c r="V125" i="2"/>
  <c r="T125" i="2"/>
  <c r="M125" i="2"/>
  <c r="F125" i="2"/>
  <c r="AZ124" i="2"/>
  <c r="AS124" i="2"/>
  <c r="AL124" i="2"/>
  <c r="V124" i="2"/>
  <c r="T124" i="2"/>
  <c r="M124" i="2"/>
  <c r="F124" i="2"/>
  <c r="AZ123" i="2"/>
  <c r="AS123" i="2"/>
  <c r="AL123" i="2"/>
  <c r="V123" i="2"/>
  <c r="T123" i="2"/>
  <c r="M123" i="2"/>
  <c r="F123" i="2"/>
  <c r="AZ122" i="2"/>
  <c r="AS122" i="2"/>
  <c r="AL122" i="2"/>
  <c r="V122" i="2"/>
  <c r="T122" i="2"/>
  <c r="M122" i="2"/>
  <c r="F122" i="2"/>
  <c r="AZ121" i="2"/>
  <c r="AS121" i="2"/>
  <c r="AL121" i="2"/>
  <c r="V121" i="2"/>
  <c r="T121" i="2"/>
  <c r="M121" i="2"/>
  <c r="F121" i="2"/>
  <c r="AZ120" i="2"/>
  <c r="AS120" i="2"/>
  <c r="AL120" i="2"/>
  <c r="V120" i="2"/>
  <c r="T120" i="2"/>
  <c r="M120" i="2"/>
  <c r="F120" i="2"/>
  <c r="AZ119" i="2"/>
  <c r="AS119" i="2"/>
  <c r="AL119" i="2"/>
  <c r="V119" i="2"/>
  <c r="T119" i="2"/>
  <c r="M119" i="2"/>
  <c r="F119" i="2"/>
  <c r="AZ118" i="2"/>
  <c r="AS118" i="2"/>
  <c r="AL118" i="2"/>
  <c r="V118" i="2"/>
  <c r="T118" i="2"/>
  <c r="M118" i="2"/>
  <c r="F118" i="2"/>
  <c r="AZ117" i="2"/>
  <c r="AS117" i="2"/>
  <c r="AL117" i="2"/>
  <c r="V117" i="2"/>
  <c r="T117" i="2"/>
  <c r="M117" i="2"/>
  <c r="F117" i="2"/>
  <c r="AZ116" i="2"/>
  <c r="AS116" i="2"/>
  <c r="AL116" i="2"/>
  <c r="V116" i="2"/>
  <c r="T116" i="2"/>
  <c r="M116" i="2"/>
  <c r="F116" i="2"/>
  <c r="AZ115" i="2"/>
  <c r="AS115" i="2"/>
  <c r="AL115" i="2"/>
  <c r="V115" i="2"/>
  <c r="T115" i="2"/>
  <c r="M115" i="2"/>
  <c r="F115" i="2"/>
  <c r="AZ114" i="2"/>
  <c r="AS114" i="2"/>
  <c r="AL114" i="2"/>
  <c r="V114" i="2"/>
  <c r="T114" i="2"/>
  <c r="M114" i="2"/>
  <c r="F114" i="2"/>
  <c r="AZ113" i="2"/>
  <c r="AS113" i="2"/>
  <c r="AL113" i="2"/>
  <c r="V113" i="2"/>
  <c r="T113" i="2"/>
  <c r="M113" i="2"/>
  <c r="F113" i="2"/>
  <c r="AZ112" i="2"/>
  <c r="AS112" i="2"/>
  <c r="AL112" i="2"/>
  <c r="V112" i="2"/>
  <c r="T112" i="2"/>
  <c r="M112" i="2"/>
  <c r="F112" i="2"/>
  <c r="AZ111" i="2"/>
  <c r="AS111" i="2"/>
  <c r="AL111" i="2"/>
  <c r="V111" i="2"/>
  <c r="T111" i="2"/>
  <c r="M111" i="2"/>
  <c r="F111" i="2"/>
  <c r="AZ110" i="2"/>
  <c r="AS110" i="2"/>
  <c r="AL110" i="2"/>
  <c r="V110" i="2"/>
  <c r="T110" i="2"/>
  <c r="M110" i="2"/>
  <c r="F110" i="2"/>
  <c r="AZ109" i="2"/>
  <c r="AS109" i="2"/>
  <c r="AL109" i="2"/>
  <c r="V109" i="2"/>
  <c r="T109" i="2"/>
  <c r="M109" i="2"/>
  <c r="F109" i="2"/>
  <c r="AZ108" i="2"/>
  <c r="AS108" i="2"/>
  <c r="AL108" i="2"/>
  <c r="V108" i="2"/>
  <c r="T108" i="2"/>
  <c r="M108" i="2"/>
  <c r="F108" i="2"/>
  <c r="AZ107" i="2"/>
  <c r="AS107" i="2"/>
  <c r="AL107" i="2"/>
  <c r="V107" i="2"/>
  <c r="T107" i="2"/>
  <c r="M107" i="2"/>
  <c r="F107" i="2"/>
  <c r="AZ106" i="2"/>
  <c r="AS106" i="2"/>
  <c r="AL106" i="2"/>
  <c r="V106" i="2"/>
  <c r="T106" i="2"/>
  <c r="M106" i="2"/>
  <c r="F106" i="2"/>
  <c r="AZ105" i="2"/>
  <c r="AS105" i="2"/>
  <c r="AL105" i="2"/>
  <c r="V105" i="2"/>
  <c r="T105" i="2"/>
  <c r="M105" i="2"/>
  <c r="F105" i="2"/>
  <c r="AZ104" i="2"/>
  <c r="AS104" i="2"/>
  <c r="AL104" i="2"/>
  <c r="V104" i="2"/>
  <c r="T104" i="2"/>
  <c r="M104" i="2"/>
  <c r="F104" i="2"/>
  <c r="AZ103" i="2"/>
  <c r="AS103" i="2"/>
  <c r="AL103" i="2"/>
  <c r="V103" i="2"/>
  <c r="T103" i="2"/>
  <c r="M103" i="2"/>
  <c r="F103" i="2"/>
  <c r="AZ102" i="2"/>
  <c r="AS102" i="2"/>
  <c r="AL102" i="2"/>
  <c r="V102" i="2"/>
  <c r="T102" i="2"/>
  <c r="M102" i="2"/>
  <c r="F102" i="2"/>
  <c r="AZ101" i="2"/>
  <c r="AS101" i="2"/>
  <c r="AL101" i="2"/>
  <c r="V101" i="2"/>
  <c r="T101" i="2"/>
  <c r="M101" i="2"/>
  <c r="F101" i="2"/>
  <c r="AZ100" i="2"/>
  <c r="AS100" i="2"/>
  <c r="AL100" i="2"/>
  <c r="V100" i="2"/>
  <c r="T100" i="2"/>
  <c r="M100" i="2"/>
  <c r="F100" i="2"/>
  <c r="AZ99" i="2"/>
  <c r="AS99" i="2"/>
  <c r="AL99" i="2"/>
  <c r="V99" i="2"/>
  <c r="T99" i="2"/>
  <c r="M99" i="2"/>
  <c r="F99" i="2"/>
  <c r="AZ98" i="2"/>
  <c r="AS98" i="2"/>
  <c r="AL98" i="2"/>
  <c r="V98" i="2"/>
  <c r="T98" i="2"/>
  <c r="M98" i="2"/>
  <c r="F98" i="2"/>
  <c r="AZ97" i="2"/>
  <c r="AS97" i="2"/>
  <c r="AL97" i="2"/>
  <c r="V97" i="2"/>
  <c r="T97" i="2"/>
  <c r="M97" i="2"/>
  <c r="F97" i="2"/>
  <c r="AZ96" i="2"/>
  <c r="AS96" i="2"/>
  <c r="AL96" i="2"/>
  <c r="V96" i="2"/>
  <c r="T96" i="2"/>
  <c r="M96" i="2"/>
  <c r="F96" i="2"/>
  <c r="AZ95" i="2"/>
  <c r="AS95" i="2"/>
  <c r="AL95" i="2"/>
  <c r="V95" i="2"/>
  <c r="T95" i="2"/>
  <c r="M95" i="2"/>
  <c r="F95" i="2"/>
  <c r="AZ94" i="2"/>
  <c r="AS94" i="2"/>
  <c r="AL94" i="2"/>
  <c r="V94" i="2"/>
  <c r="T94" i="2"/>
  <c r="M94" i="2"/>
  <c r="F94" i="2"/>
  <c r="AZ93" i="2"/>
  <c r="AS93" i="2"/>
  <c r="AL93" i="2"/>
  <c r="V93" i="2"/>
  <c r="T93" i="2"/>
  <c r="M93" i="2"/>
  <c r="F93" i="2"/>
  <c r="AZ92" i="2"/>
  <c r="AS92" i="2"/>
  <c r="AL92" i="2"/>
  <c r="V92" i="2"/>
  <c r="T92" i="2"/>
  <c r="M92" i="2"/>
  <c r="F92" i="2"/>
  <c r="AZ91" i="2"/>
  <c r="AS91" i="2"/>
  <c r="AL91" i="2"/>
  <c r="V91" i="2"/>
  <c r="T91" i="2"/>
  <c r="M91" i="2"/>
  <c r="F91" i="2"/>
  <c r="AZ90" i="2"/>
  <c r="AS90" i="2"/>
  <c r="AL90" i="2"/>
  <c r="V90" i="2"/>
  <c r="T90" i="2"/>
  <c r="M90" i="2"/>
  <c r="F90" i="2"/>
  <c r="AZ89" i="2"/>
  <c r="AS89" i="2"/>
  <c r="AL89" i="2"/>
  <c r="V89" i="2"/>
  <c r="T89" i="2"/>
  <c r="M89" i="2"/>
  <c r="F89" i="2"/>
  <c r="AZ88" i="2"/>
  <c r="AS88" i="2"/>
  <c r="AL88" i="2"/>
  <c r="V88" i="2"/>
  <c r="T88" i="2"/>
  <c r="M88" i="2"/>
  <c r="F88" i="2"/>
  <c r="AZ87" i="2"/>
  <c r="AS87" i="2"/>
  <c r="AL87" i="2"/>
  <c r="V87" i="2"/>
  <c r="T87" i="2"/>
  <c r="M87" i="2"/>
  <c r="F87" i="2"/>
  <c r="AZ86" i="2"/>
  <c r="AS86" i="2"/>
  <c r="AL86" i="2"/>
  <c r="V86" i="2"/>
  <c r="T86" i="2"/>
  <c r="M86" i="2"/>
  <c r="F86" i="2"/>
  <c r="AZ85" i="2"/>
  <c r="AS85" i="2"/>
  <c r="AL85" i="2"/>
  <c r="V85" i="2"/>
  <c r="T85" i="2"/>
  <c r="M85" i="2"/>
  <c r="F85" i="2"/>
  <c r="AZ84" i="2"/>
  <c r="AS84" i="2"/>
  <c r="AL84" i="2"/>
  <c r="V84" i="2"/>
  <c r="T84" i="2"/>
  <c r="M84" i="2"/>
  <c r="F84" i="2"/>
  <c r="AZ83" i="2"/>
  <c r="AS83" i="2"/>
  <c r="AL83" i="2"/>
  <c r="V83" i="2"/>
  <c r="T83" i="2"/>
  <c r="M83" i="2"/>
  <c r="F83" i="2"/>
  <c r="AZ82" i="2"/>
  <c r="AS82" i="2"/>
  <c r="AL82" i="2"/>
  <c r="V82" i="2"/>
  <c r="T82" i="2"/>
  <c r="M82" i="2"/>
  <c r="F82" i="2"/>
  <c r="AZ81" i="2"/>
  <c r="AS81" i="2"/>
  <c r="AL81" i="2"/>
  <c r="V81" i="2"/>
  <c r="T81" i="2"/>
  <c r="M81" i="2"/>
  <c r="F81" i="2"/>
  <c r="AZ80" i="2"/>
  <c r="AS80" i="2"/>
  <c r="AL80" i="2"/>
  <c r="V80" i="2"/>
  <c r="T80" i="2"/>
  <c r="M80" i="2"/>
  <c r="F80" i="2"/>
  <c r="AZ79" i="2"/>
  <c r="AS79" i="2"/>
  <c r="AL79" i="2"/>
  <c r="V79" i="2"/>
  <c r="T79" i="2"/>
  <c r="M79" i="2"/>
  <c r="F79" i="2"/>
  <c r="AZ78" i="2"/>
  <c r="AS78" i="2"/>
  <c r="AL78" i="2"/>
  <c r="V78" i="2"/>
  <c r="T78" i="2"/>
  <c r="M78" i="2"/>
  <c r="F78" i="2"/>
  <c r="AZ77" i="2"/>
  <c r="AS77" i="2"/>
  <c r="AL77" i="2"/>
  <c r="V77" i="2"/>
  <c r="T77" i="2"/>
  <c r="M77" i="2"/>
  <c r="F77" i="2"/>
  <c r="AZ76" i="2"/>
  <c r="AS76" i="2"/>
  <c r="AL76" i="2"/>
  <c r="V76" i="2"/>
  <c r="T76" i="2"/>
  <c r="M76" i="2"/>
  <c r="F76" i="2"/>
  <c r="AZ75" i="2"/>
  <c r="AS75" i="2"/>
  <c r="AL75" i="2"/>
  <c r="V75" i="2"/>
  <c r="T75" i="2"/>
  <c r="M75" i="2"/>
  <c r="F75" i="2"/>
  <c r="AZ74" i="2"/>
  <c r="AS74" i="2"/>
  <c r="AL74" i="2"/>
  <c r="V74" i="2"/>
  <c r="T74" i="2"/>
  <c r="M74" i="2"/>
  <c r="F74" i="2"/>
  <c r="AZ73" i="2"/>
  <c r="AS73" i="2"/>
  <c r="AL73" i="2"/>
  <c r="V73" i="2"/>
  <c r="T73" i="2"/>
  <c r="M73" i="2"/>
  <c r="F73" i="2"/>
  <c r="AZ72" i="2"/>
  <c r="AS72" i="2"/>
  <c r="AL72" i="2"/>
  <c r="V72" i="2"/>
  <c r="T72" i="2"/>
  <c r="M72" i="2"/>
  <c r="F72" i="2"/>
  <c r="AZ71" i="2"/>
  <c r="AS71" i="2"/>
  <c r="AL71" i="2"/>
  <c r="V71" i="2"/>
  <c r="T71" i="2"/>
  <c r="M71" i="2"/>
  <c r="F71" i="2"/>
  <c r="AZ70" i="2"/>
  <c r="AS70" i="2"/>
  <c r="AL70" i="2"/>
  <c r="V70" i="2"/>
  <c r="T70" i="2"/>
  <c r="M70" i="2"/>
  <c r="F70" i="2"/>
  <c r="AZ69" i="2"/>
  <c r="AS69" i="2"/>
  <c r="AL69" i="2"/>
  <c r="V69" i="2"/>
  <c r="T69" i="2"/>
  <c r="M69" i="2"/>
  <c r="F69" i="2"/>
  <c r="AZ68" i="2"/>
  <c r="AS68" i="2"/>
  <c r="AL68" i="2"/>
  <c r="V68" i="2"/>
  <c r="T68" i="2"/>
  <c r="M68" i="2"/>
  <c r="F68" i="2"/>
  <c r="AZ67" i="2"/>
  <c r="AS67" i="2"/>
  <c r="AL67" i="2"/>
  <c r="V67" i="2"/>
  <c r="T67" i="2"/>
  <c r="M67" i="2"/>
  <c r="F67" i="2"/>
  <c r="AZ66" i="2"/>
  <c r="AS66" i="2"/>
  <c r="AL66" i="2"/>
  <c r="V66" i="2"/>
  <c r="T66" i="2"/>
  <c r="M66" i="2"/>
  <c r="F66" i="2"/>
  <c r="AZ65" i="2"/>
  <c r="AS65" i="2"/>
  <c r="AL65" i="2"/>
  <c r="V65" i="2"/>
  <c r="T65" i="2"/>
  <c r="M65" i="2"/>
  <c r="F65" i="2"/>
  <c r="AZ64" i="2"/>
  <c r="AS64" i="2"/>
  <c r="AL64" i="2"/>
  <c r="V64" i="2"/>
  <c r="T64" i="2"/>
  <c r="M64" i="2"/>
  <c r="F64" i="2"/>
  <c r="AZ63" i="2"/>
  <c r="AS63" i="2"/>
  <c r="AL63" i="2"/>
  <c r="V63" i="2"/>
  <c r="T63" i="2"/>
  <c r="M63" i="2"/>
  <c r="F63" i="2"/>
  <c r="AZ62" i="2"/>
  <c r="AS62" i="2"/>
  <c r="AL62" i="2"/>
  <c r="V62" i="2"/>
  <c r="T62" i="2"/>
  <c r="M62" i="2"/>
  <c r="F62" i="2"/>
  <c r="AZ61" i="2"/>
  <c r="AS61" i="2"/>
  <c r="AL61" i="2"/>
  <c r="V61" i="2"/>
  <c r="T61" i="2"/>
  <c r="M61" i="2"/>
  <c r="F61" i="2"/>
  <c r="AZ60" i="2"/>
  <c r="AS60" i="2"/>
  <c r="AL60" i="2"/>
  <c r="V60" i="2"/>
  <c r="T60" i="2"/>
  <c r="M60" i="2"/>
  <c r="F60" i="2"/>
  <c r="AZ59" i="2"/>
  <c r="AS59" i="2"/>
  <c r="AL59" i="2"/>
  <c r="V59" i="2"/>
  <c r="T59" i="2"/>
  <c r="M59" i="2"/>
  <c r="F59" i="2"/>
  <c r="AZ58" i="2"/>
  <c r="AS58" i="2"/>
  <c r="AL58" i="2"/>
  <c r="V58" i="2"/>
  <c r="T58" i="2"/>
  <c r="M58" i="2"/>
  <c r="F58" i="2"/>
  <c r="AZ57" i="2"/>
  <c r="AS57" i="2"/>
  <c r="AL57" i="2"/>
  <c r="V57" i="2"/>
  <c r="T57" i="2"/>
  <c r="M57" i="2"/>
  <c r="F57" i="2"/>
  <c r="AZ56" i="2"/>
  <c r="AS56" i="2"/>
  <c r="AL56" i="2"/>
  <c r="V56" i="2"/>
  <c r="T56" i="2"/>
  <c r="M56" i="2"/>
  <c r="F56" i="2"/>
  <c r="AZ55" i="2"/>
  <c r="AS55" i="2"/>
  <c r="AL55" i="2"/>
  <c r="V55" i="2"/>
  <c r="T55" i="2"/>
  <c r="M55" i="2"/>
  <c r="F55" i="2"/>
  <c r="AZ54" i="2"/>
  <c r="AS54" i="2"/>
  <c r="AL54" i="2"/>
  <c r="V54" i="2"/>
  <c r="T54" i="2"/>
  <c r="M54" i="2"/>
  <c r="F54" i="2"/>
  <c r="AZ53" i="2"/>
  <c r="AS53" i="2"/>
  <c r="AL53" i="2"/>
  <c r="V53" i="2"/>
  <c r="T53" i="2"/>
  <c r="M53" i="2"/>
  <c r="F53" i="2"/>
  <c r="AZ52" i="2"/>
  <c r="AS52" i="2"/>
  <c r="AL52" i="2"/>
  <c r="V52" i="2"/>
  <c r="T52" i="2"/>
  <c r="M52" i="2"/>
  <c r="F52" i="2"/>
  <c r="AZ51" i="2"/>
  <c r="AS51" i="2"/>
  <c r="AL51" i="2"/>
  <c r="V51" i="2"/>
  <c r="T51" i="2"/>
  <c r="M51" i="2"/>
  <c r="F51" i="2"/>
  <c r="AZ50" i="2"/>
  <c r="AS50" i="2"/>
  <c r="AL50" i="2"/>
  <c r="V50" i="2"/>
  <c r="T50" i="2"/>
  <c r="M50" i="2"/>
  <c r="F50" i="2"/>
  <c r="AZ49" i="2"/>
  <c r="AS49" i="2"/>
  <c r="AL49" i="2"/>
  <c r="V49" i="2"/>
  <c r="T49" i="2"/>
  <c r="M49" i="2"/>
  <c r="F49" i="2"/>
  <c r="AZ48" i="2"/>
  <c r="AS48" i="2"/>
  <c r="AL48" i="2"/>
  <c r="V48" i="2"/>
  <c r="T48" i="2"/>
  <c r="M48" i="2"/>
  <c r="F48" i="2"/>
  <c r="AZ47" i="2"/>
  <c r="AS47" i="2"/>
  <c r="AL47" i="2"/>
  <c r="V47" i="2"/>
  <c r="T47" i="2"/>
  <c r="M47" i="2"/>
  <c r="F47" i="2"/>
  <c r="AZ46" i="2"/>
  <c r="AS46" i="2"/>
  <c r="AL46" i="2"/>
  <c r="V46" i="2"/>
  <c r="T46" i="2"/>
  <c r="M46" i="2"/>
  <c r="F46" i="2"/>
  <c r="AZ45" i="2"/>
  <c r="AS45" i="2"/>
  <c r="AL45" i="2"/>
  <c r="V45" i="2"/>
  <c r="T45" i="2"/>
  <c r="M45" i="2"/>
  <c r="F45" i="2"/>
  <c r="AZ44" i="2"/>
  <c r="AS44" i="2"/>
  <c r="AL44" i="2"/>
  <c r="V44" i="2"/>
  <c r="T44" i="2"/>
  <c r="M44" i="2"/>
  <c r="F44" i="2"/>
  <c r="AZ43" i="2"/>
  <c r="AS43" i="2"/>
  <c r="AL43" i="2"/>
  <c r="V43" i="2"/>
  <c r="T43" i="2"/>
  <c r="M43" i="2"/>
  <c r="F43" i="2"/>
  <c r="AZ42" i="2"/>
  <c r="AS42" i="2"/>
  <c r="AL42" i="2"/>
  <c r="V42" i="2"/>
  <c r="T42" i="2"/>
  <c r="M42" i="2"/>
  <c r="F42" i="2"/>
  <c r="AZ41" i="2"/>
  <c r="AS41" i="2"/>
  <c r="AL41" i="2"/>
  <c r="V41" i="2"/>
  <c r="T41" i="2"/>
  <c r="M41" i="2"/>
  <c r="F41" i="2"/>
  <c r="AZ40" i="2"/>
  <c r="AS40" i="2"/>
  <c r="AL40" i="2"/>
  <c r="V40" i="2"/>
  <c r="T40" i="2"/>
  <c r="M40" i="2"/>
  <c r="F40" i="2"/>
  <c r="AZ39" i="2"/>
  <c r="AS39" i="2"/>
  <c r="AL39" i="2"/>
  <c r="V39" i="2"/>
  <c r="T39" i="2"/>
  <c r="M39" i="2"/>
  <c r="F39" i="2"/>
  <c r="AZ38" i="2"/>
  <c r="AS38" i="2"/>
  <c r="AL38" i="2"/>
  <c r="V38" i="2"/>
  <c r="T38" i="2"/>
  <c r="M38" i="2"/>
  <c r="F38" i="2"/>
  <c r="AZ37" i="2"/>
  <c r="AS37" i="2"/>
  <c r="AL37" i="2"/>
  <c r="V37" i="2"/>
  <c r="T37" i="2"/>
  <c r="M37" i="2"/>
  <c r="F37" i="2"/>
  <c r="AZ36" i="2"/>
  <c r="AS36" i="2"/>
  <c r="AL36" i="2"/>
  <c r="V36" i="2"/>
  <c r="T36" i="2"/>
  <c r="M36" i="2"/>
  <c r="F36" i="2"/>
  <c r="AZ35" i="2"/>
  <c r="AS35" i="2"/>
  <c r="AL35" i="2"/>
  <c r="V35" i="2"/>
  <c r="T35" i="2"/>
  <c r="M35" i="2"/>
  <c r="F35" i="2"/>
  <c r="AZ34" i="2"/>
  <c r="AS34" i="2"/>
  <c r="AL34" i="2"/>
  <c r="V34" i="2"/>
  <c r="T34" i="2"/>
  <c r="M34" i="2"/>
  <c r="F34" i="2"/>
  <c r="AZ33" i="2"/>
  <c r="AS33" i="2"/>
  <c r="AL33" i="2"/>
  <c r="V33" i="2"/>
  <c r="T33" i="2"/>
  <c r="M33" i="2"/>
  <c r="F33" i="2"/>
  <c r="AZ32" i="2"/>
  <c r="AS32" i="2"/>
  <c r="AL32" i="2"/>
  <c r="V32" i="2"/>
  <c r="T32" i="2"/>
  <c r="M32" i="2"/>
  <c r="F32" i="2"/>
  <c r="AZ31" i="2"/>
  <c r="AS31" i="2"/>
  <c r="AL31" i="2"/>
  <c r="V31" i="2"/>
  <c r="T31" i="2"/>
  <c r="M31" i="2"/>
  <c r="F31" i="2"/>
  <c r="AZ30" i="2"/>
  <c r="AS30" i="2"/>
  <c r="AL30" i="2"/>
  <c r="V30" i="2"/>
  <c r="T30" i="2"/>
  <c r="M30" i="2"/>
  <c r="F30" i="2"/>
  <c r="AZ29" i="2"/>
  <c r="AS29" i="2"/>
  <c r="AL29" i="2"/>
  <c r="V29" i="2"/>
  <c r="T29" i="2"/>
  <c r="M29" i="2"/>
  <c r="F29" i="2"/>
  <c r="AZ28" i="2"/>
  <c r="AS28" i="2"/>
  <c r="AL28" i="2"/>
  <c r="V28" i="2"/>
  <c r="T28" i="2"/>
  <c r="M28" i="2"/>
  <c r="F28" i="2"/>
  <c r="AZ27" i="2"/>
  <c r="AS27" i="2"/>
  <c r="AL27" i="2"/>
  <c r="V27" i="2"/>
  <c r="T27" i="2"/>
  <c r="M27" i="2"/>
  <c r="F27" i="2"/>
  <c r="AZ26" i="2"/>
  <c r="AS26" i="2"/>
  <c r="AL26" i="2"/>
  <c r="V26" i="2"/>
  <c r="T26" i="2"/>
  <c r="M26" i="2"/>
  <c r="F26" i="2"/>
  <c r="AZ25" i="2"/>
  <c r="AS25" i="2"/>
  <c r="AL25" i="2"/>
  <c r="V25" i="2"/>
  <c r="T25" i="2"/>
  <c r="M25" i="2"/>
  <c r="F25" i="2"/>
  <c r="AZ24" i="2"/>
  <c r="AS24" i="2"/>
  <c r="AL24" i="2"/>
  <c r="V24" i="2"/>
  <c r="T24" i="2"/>
  <c r="M24" i="2"/>
  <c r="F24" i="2"/>
  <c r="AZ23" i="2"/>
  <c r="AS23" i="2"/>
  <c r="AL23" i="2"/>
  <c r="V23" i="2"/>
  <c r="T23" i="2"/>
  <c r="M23" i="2"/>
  <c r="F23" i="2"/>
  <c r="AZ22" i="2"/>
  <c r="AS22" i="2"/>
  <c r="AL22" i="2"/>
  <c r="V22" i="2"/>
  <c r="T22" i="2"/>
  <c r="M22" i="2"/>
  <c r="F22" i="2"/>
  <c r="AZ21" i="2"/>
  <c r="AS21" i="2"/>
  <c r="AL21" i="2"/>
  <c r="V21" i="2"/>
  <c r="T21" i="2"/>
  <c r="M21" i="2"/>
  <c r="F21" i="2"/>
  <c r="AZ20" i="2"/>
  <c r="AS20" i="2"/>
  <c r="AL20" i="2"/>
  <c r="V20" i="2"/>
  <c r="T20" i="2"/>
  <c r="M20" i="2"/>
  <c r="F20" i="2"/>
  <c r="AZ19" i="2"/>
  <c r="AS19" i="2"/>
  <c r="AL19" i="2"/>
  <c r="V19" i="2"/>
  <c r="T19" i="2"/>
  <c r="M19" i="2"/>
  <c r="F19" i="2"/>
  <c r="AZ18" i="2"/>
  <c r="AS18" i="2"/>
  <c r="AL18" i="2"/>
  <c r="V18" i="2"/>
  <c r="T18" i="2"/>
  <c r="M18" i="2"/>
  <c r="F18" i="2"/>
  <c r="AZ17" i="2"/>
  <c r="AS17" i="2"/>
  <c r="AL17" i="2"/>
  <c r="V17" i="2"/>
  <c r="T17" i="2"/>
  <c r="M17" i="2"/>
  <c r="F17" i="2"/>
  <c r="AZ16" i="2"/>
  <c r="AS16" i="2"/>
  <c r="AL16" i="2"/>
  <c r="V16" i="2"/>
  <c r="T16" i="2"/>
  <c r="M16" i="2"/>
  <c r="F16" i="2"/>
  <c r="AZ15" i="2"/>
  <c r="AS15" i="2"/>
  <c r="AL15" i="2"/>
  <c r="V15" i="2"/>
  <c r="T15" i="2"/>
  <c r="M15" i="2"/>
  <c r="F15" i="2"/>
  <c r="AZ14" i="2"/>
  <c r="AS14" i="2"/>
  <c r="AL14" i="2"/>
  <c r="V14" i="2"/>
  <c r="T14" i="2"/>
  <c r="M14" i="2"/>
  <c r="F14" i="2"/>
  <c r="AZ13" i="2"/>
  <c r="AS13" i="2"/>
  <c r="AL13" i="2"/>
  <c r="V13" i="2"/>
  <c r="T13" i="2"/>
  <c r="M13" i="2"/>
  <c r="F13" i="2"/>
  <c r="AZ12" i="2"/>
  <c r="AS12" i="2"/>
  <c r="AL12" i="2"/>
  <c r="V12" i="2"/>
  <c r="T12" i="2"/>
  <c r="M12" i="2"/>
  <c r="F12" i="2"/>
  <c r="AZ11" i="2"/>
  <c r="AS11" i="2"/>
  <c r="AL11" i="2"/>
  <c r="V11" i="2"/>
  <c r="T11" i="2"/>
  <c r="M11" i="2"/>
  <c r="F11" i="2"/>
  <c r="AZ10" i="2"/>
  <c r="AS10" i="2"/>
  <c r="AL10" i="2"/>
  <c r="V10" i="2"/>
  <c r="T10" i="2"/>
  <c r="M10" i="2"/>
  <c r="F10" i="2"/>
  <c r="AZ9" i="2"/>
  <c r="AS9" i="2"/>
  <c r="AL9" i="2"/>
  <c r="V9" i="2"/>
  <c r="T9" i="2"/>
  <c r="M9" i="2"/>
  <c r="F9" i="2"/>
  <c r="AZ8" i="2"/>
  <c r="AS8" i="2"/>
  <c r="AL8" i="2"/>
  <c r="V8" i="2"/>
  <c r="T8" i="2"/>
  <c r="M8" i="2"/>
  <c r="F8" i="2"/>
  <c r="AZ7" i="2"/>
  <c r="AS7" i="2"/>
  <c r="AL7" i="2"/>
  <c r="V7" i="2"/>
  <c r="T7" i="2"/>
  <c r="M7" i="2"/>
  <c r="F7" i="2"/>
  <c r="V6" i="2"/>
  <c r="M6" i="2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O1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O7" i="1"/>
  <c r="O6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5" i="1"/>
  <c r="G5" i="1"/>
  <c r="K5" i="1"/>
  <c r="BE4" i="2"/>
  <c r="Y4" i="2"/>
  <c r="W9" i="2"/>
  <c r="W41" i="2"/>
  <c r="W73" i="2"/>
  <c r="W93" i="2"/>
  <c r="W109" i="2"/>
  <c r="W113" i="2"/>
  <c r="W117" i="2"/>
  <c r="W121" i="2"/>
  <c r="W125" i="2"/>
  <c r="W129" i="2"/>
  <c r="W133" i="2"/>
  <c r="W137" i="2"/>
  <c r="W141" i="2"/>
  <c r="W145" i="2"/>
  <c r="W149" i="2"/>
  <c r="W6" i="2"/>
  <c r="W7" i="2"/>
  <c r="W8" i="2"/>
  <c r="BC8" i="2"/>
  <c r="W10" i="2"/>
  <c r="BC10" i="2"/>
  <c r="W11" i="2"/>
  <c r="W12" i="2"/>
  <c r="BC12" i="2"/>
  <c r="W14" i="2"/>
  <c r="BC14" i="2"/>
  <c r="W15" i="2"/>
  <c r="W16" i="2"/>
  <c r="BC16" i="2"/>
  <c r="W18" i="2"/>
  <c r="BC18" i="2"/>
  <c r="W19" i="2"/>
  <c r="W20" i="2"/>
  <c r="BC20" i="2"/>
  <c r="W22" i="2"/>
  <c r="BC22" i="2"/>
  <c r="W23" i="2"/>
  <c r="W24" i="2"/>
  <c r="BC24" i="2"/>
  <c r="W25" i="2"/>
  <c r="W26" i="2"/>
  <c r="BC26" i="2"/>
  <c r="W27" i="2"/>
  <c r="W28" i="2"/>
  <c r="BC28" i="2"/>
  <c r="W30" i="2"/>
  <c r="BC30" i="2"/>
  <c r="W31" i="2"/>
  <c r="W32" i="2"/>
  <c r="BC32" i="2"/>
  <c r="W34" i="2"/>
  <c r="BC34" i="2"/>
  <c r="W35" i="2"/>
  <c r="W36" i="2"/>
  <c r="BC36" i="2"/>
  <c r="W38" i="2"/>
  <c r="BC38" i="2"/>
  <c r="W39" i="2"/>
  <c r="W40" i="2"/>
  <c r="BC40" i="2"/>
  <c r="W42" i="2"/>
  <c r="BC42" i="2"/>
  <c r="W43" i="2"/>
  <c r="W44" i="2"/>
  <c r="BC44" i="2"/>
  <c r="W46" i="2"/>
  <c r="BC46" i="2"/>
  <c r="W47" i="2"/>
  <c r="W48" i="2"/>
  <c r="BC48" i="2"/>
  <c r="W50" i="2"/>
  <c r="BC50" i="2"/>
  <c r="W51" i="2"/>
  <c r="W52" i="2"/>
  <c r="BC52" i="2"/>
  <c r="W54" i="2"/>
  <c r="BC54" i="2"/>
  <c r="W55" i="2"/>
  <c r="BC55" i="2"/>
  <c r="W56" i="2"/>
  <c r="BC56" i="2"/>
  <c r="W57" i="2"/>
  <c r="BC57" i="2"/>
  <c r="W58" i="2"/>
  <c r="BC58" i="2"/>
  <c r="W59" i="2"/>
  <c r="BC59" i="2"/>
  <c r="W60" i="2"/>
  <c r="BC60" i="2"/>
  <c r="BC61" i="2"/>
  <c r="W62" i="2"/>
  <c r="BC62" i="2"/>
  <c r="W63" i="2"/>
  <c r="BC63" i="2"/>
  <c r="W64" i="2"/>
  <c r="BC64" i="2"/>
  <c r="BC65" i="2"/>
  <c r="W66" i="2"/>
  <c r="BC66" i="2"/>
  <c r="W67" i="2"/>
  <c r="BC67" i="2"/>
  <c r="W68" i="2"/>
  <c r="BC68" i="2"/>
  <c r="BC69" i="2"/>
  <c r="W70" i="2"/>
  <c r="BC70" i="2"/>
  <c r="W71" i="2"/>
  <c r="BC71" i="2"/>
  <c r="W72" i="2"/>
  <c r="BC72" i="2"/>
  <c r="BC73" i="2"/>
  <c r="W74" i="2"/>
  <c r="BC74" i="2"/>
  <c r="W75" i="2"/>
  <c r="BC75" i="2"/>
  <c r="W76" i="2"/>
  <c r="BC76" i="2"/>
  <c r="BC77" i="2"/>
  <c r="W78" i="2"/>
  <c r="BC78" i="2"/>
  <c r="W79" i="2"/>
  <c r="BC79" i="2"/>
  <c r="W80" i="2"/>
  <c r="BC80" i="2"/>
  <c r="BC81" i="2"/>
  <c r="W82" i="2"/>
  <c r="BC82" i="2"/>
  <c r="W83" i="2"/>
  <c r="BC83" i="2"/>
  <c r="W84" i="2"/>
  <c r="BC84" i="2"/>
  <c r="W85" i="2"/>
  <c r="BC85" i="2"/>
  <c r="W86" i="2"/>
  <c r="BC86" i="2"/>
  <c r="W87" i="2"/>
  <c r="BC87" i="2"/>
  <c r="W88" i="2"/>
  <c r="BC88" i="2"/>
  <c r="BC89" i="2"/>
  <c r="W90" i="2"/>
  <c r="BC90" i="2"/>
  <c r="W91" i="2"/>
  <c r="BC91" i="2"/>
  <c r="W92" i="2"/>
  <c r="BC92" i="2"/>
  <c r="BC93" i="2"/>
  <c r="W94" i="2"/>
  <c r="BC94" i="2"/>
  <c r="W95" i="2"/>
  <c r="BC95" i="2"/>
  <c r="W96" i="2"/>
  <c r="BC96" i="2"/>
  <c r="BC97" i="2"/>
  <c r="W98" i="2"/>
  <c r="BC98" i="2"/>
  <c r="W99" i="2"/>
  <c r="BC99" i="2"/>
  <c r="W100" i="2"/>
  <c r="BC100" i="2"/>
  <c r="W101" i="2"/>
  <c r="BC101" i="2"/>
  <c r="W102" i="2"/>
  <c r="BC102" i="2"/>
  <c r="W103" i="2"/>
  <c r="BC103" i="2"/>
  <c r="W104" i="2"/>
  <c r="BC104" i="2"/>
  <c r="BC105" i="2"/>
  <c r="W106" i="2"/>
  <c r="BC106" i="2"/>
  <c r="W107" i="2"/>
  <c r="BC107" i="2"/>
  <c r="W108" i="2"/>
  <c r="BC7" i="2"/>
  <c r="BC9" i="2"/>
  <c r="BC11" i="2"/>
  <c r="W13" i="2"/>
  <c r="BC13" i="2"/>
  <c r="BC15" i="2"/>
  <c r="W17" i="2"/>
  <c r="BC17" i="2"/>
  <c r="BC19" i="2"/>
  <c r="W21" i="2"/>
  <c r="BC21" i="2"/>
  <c r="BC23" i="2"/>
  <c r="BC25" i="2"/>
  <c r="BC27" i="2"/>
  <c r="W29" i="2"/>
  <c r="BC29" i="2"/>
  <c r="BC31" i="2"/>
  <c r="W33" i="2"/>
  <c r="BC33" i="2"/>
  <c r="BC35" i="2"/>
  <c r="W37" i="2"/>
  <c r="BC37" i="2"/>
  <c r="BC39" i="2"/>
  <c r="BC41" i="2"/>
  <c r="BC43" i="2"/>
  <c r="W45" i="2"/>
  <c r="BC45" i="2"/>
  <c r="BC47" i="2"/>
  <c r="W49" i="2"/>
  <c r="BC49" i="2"/>
  <c r="BC51" i="2"/>
  <c r="W53" i="2"/>
  <c r="BC53" i="2"/>
  <c r="W61" i="2"/>
  <c r="W65" i="2"/>
  <c r="W69" i="2"/>
  <c r="W77" i="2"/>
  <c r="W81" i="2"/>
  <c r="W89" i="2"/>
  <c r="W97" i="2"/>
  <c r="W105" i="2"/>
  <c r="BC108" i="2"/>
  <c r="BC109" i="2"/>
  <c r="W110" i="2"/>
  <c r="BC110" i="2"/>
  <c r="W111" i="2"/>
  <c r="BC111" i="2"/>
  <c r="W112" i="2"/>
  <c r="BC112" i="2"/>
  <c r="BC113" i="2"/>
  <c r="W114" i="2"/>
  <c r="BC114" i="2"/>
  <c r="W115" i="2"/>
  <c r="BC115" i="2"/>
  <c r="W116" i="2"/>
  <c r="BC116" i="2"/>
  <c r="BC117" i="2"/>
  <c r="W118" i="2"/>
  <c r="BC118" i="2"/>
  <c r="W119" i="2"/>
  <c r="BC119" i="2"/>
  <c r="W120" i="2"/>
  <c r="BC120" i="2"/>
  <c r="BC121" i="2"/>
  <c r="W122" i="2"/>
  <c r="BC122" i="2"/>
  <c r="W123" i="2"/>
  <c r="BC123" i="2"/>
  <c r="W124" i="2"/>
  <c r="BC124" i="2"/>
  <c r="BC125" i="2"/>
  <c r="W126" i="2"/>
  <c r="BC126" i="2"/>
  <c r="W127" i="2"/>
  <c r="BC127" i="2"/>
  <c r="W128" i="2"/>
  <c r="BC128" i="2"/>
  <c r="BC129" i="2"/>
  <c r="W130" i="2"/>
  <c r="BC130" i="2"/>
  <c r="W131" i="2"/>
  <c r="BC131" i="2"/>
  <c r="W132" i="2"/>
  <c r="BC132" i="2"/>
  <c r="BC133" i="2"/>
  <c r="W134" i="2"/>
  <c r="BC134" i="2"/>
  <c r="W135" i="2"/>
  <c r="BC135" i="2"/>
  <c r="W136" i="2"/>
  <c r="BC136" i="2"/>
  <c r="BC137" i="2"/>
  <c r="W138" i="2"/>
  <c r="BC138" i="2"/>
  <c r="W139" i="2"/>
  <c r="BC139" i="2"/>
  <c r="W140" i="2"/>
  <c r="BC140" i="2"/>
  <c r="BC141" i="2"/>
  <c r="W142" i="2"/>
  <c r="BC142" i="2"/>
  <c r="W143" i="2"/>
  <c r="BC143" i="2"/>
  <c r="W144" i="2"/>
  <c r="BC144" i="2"/>
  <c r="BC145" i="2"/>
  <c r="W146" i="2"/>
  <c r="BC146" i="2"/>
  <c r="W147" i="2"/>
  <c r="BC147" i="2"/>
  <c r="W148" i="2"/>
  <c r="BC148" i="2"/>
  <c r="BC149" i="2"/>
  <c r="W150" i="2"/>
  <c r="BC150" i="2"/>
  <c r="P7" i="1"/>
  <c r="L178" i="1"/>
  <c r="L180" i="1"/>
  <c r="L182" i="1"/>
  <c r="L184" i="1"/>
  <c r="L186" i="1"/>
  <c r="L190" i="1"/>
  <c r="L192" i="1"/>
  <c r="G6" i="1"/>
  <c r="K6" i="1"/>
  <c r="G7" i="1"/>
  <c r="K7" i="1"/>
  <c r="G8" i="1"/>
  <c r="K8" i="1"/>
  <c r="G9" i="1"/>
  <c r="K9" i="1"/>
  <c r="G10" i="1"/>
  <c r="K10" i="1"/>
  <c r="G11" i="1"/>
  <c r="K11" i="1"/>
  <c r="G12" i="1"/>
  <c r="K12" i="1"/>
  <c r="G13" i="1"/>
  <c r="K13" i="1"/>
  <c r="G14" i="1"/>
  <c r="K14" i="1"/>
  <c r="G15" i="1"/>
  <c r="K15" i="1"/>
  <c r="G16" i="1"/>
  <c r="K16" i="1"/>
  <c r="G17" i="1"/>
  <c r="K17" i="1"/>
  <c r="G18" i="1"/>
  <c r="K18" i="1"/>
  <c r="G19" i="1"/>
  <c r="K19" i="1"/>
  <c r="G20" i="1"/>
  <c r="K20" i="1"/>
  <c r="G21" i="1"/>
  <c r="K21" i="1"/>
  <c r="G22" i="1"/>
  <c r="K22" i="1"/>
  <c r="G23" i="1"/>
  <c r="K23" i="1"/>
  <c r="G24" i="1"/>
  <c r="K24" i="1"/>
  <c r="G25" i="1"/>
  <c r="K25" i="1"/>
  <c r="G26" i="1"/>
  <c r="K26" i="1"/>
  <c r="G27" i="1"/>
  <c r="K27" i="1"/>
  <c r="G28" i="1"/>
  <c r="K28" i="1"/>
  <c r="G29" i="1"/>
  <c r="K29" i="1"/>
  <c r="G30" i="1"/>
  <c r="K30" i="1"/>
  <c r="G31" i="1"/>
  <c r="K31" i="1"/>
  <c r="G32" i="1"/>
  <c r="K32" i="1"/>
  <c r="G33" i="1"/>
  <c r="K33" i="1"/>
  <c r="G34" i="1"/>
  <c r="K34" i="1"/>
  <c r="G35" i="1"/>
  <c r="K35" i="1"/>
  <c r="G36" i="1"/>
  <c r="K36" i="1"/>
  <c r="G37" i="1"/>
  <c r="K37" i="1"/>
  <c r="G38" i="1"/>
  <c r="K38" i="1"/>
  <c r="G39" i="1"/>
  <c r="K39" i="1"/>
  <c r="G40" i="1"/>
  <c r="K40" i="1"/>
  <c r="G41" i="1"/>
  <c r="K41" i="1"/>
  <c r="G42" i="1"/>
  <c r="K42" i="1"/>
  <c r="G43" i="1"/>
  <c r="K43" i="1"/>
  <c r="G44" i="1"/>
  <c r="K44" i="1"/>
  <c r="G45" i="1"/>
  <c r="K45" i="1"/>
  <c r="G46" i="1"/>
  <c r="K46" i="1"/>
  <c r="G47" i="1"/>
  <c r="K47" i="1"/>
  <c r="G48" i="1"/>
  <c r="K48" i="1"/>
  <c r="G49" i="1"/>
  <c r="K49" i="1"/>
  <c r="G50" i="1"/>
  <c r="K50" i="1"/>
  <c r="G51" i="1"/>
  <c r="K51" i="1"/>
  <c r="G52" i="1"/>
  <c r="K52" i="1"/>
  <c r="G53" i="1"/>
  <c r="K53" i="1"/>
  <c r="G54" i="1"/>
  <c r="K54" i="1"/>
  <c r="G55" i="1"/>
  <c r="K55" i="1"/>
  <c r="G56" i="1"/>
  <c r="K56" i="1"/>
  <c r="G57" i="1"/>
  <c r="K57" i="1"/>
  <c r="G58" i="1"/>
  <c r="K58" i="1"/>
  <c r="G59" i="1"/>
  <c r="K59" i="1"/>
  <c r="G60" i="1"/>
  <c r="K60" i="1"/>
  <c r="G61" i="1"/>
  <c r="K61" i="1"/>
  <c r="G62" i="1"/>
  <c r="K62" i="1"/>
  <c r="G63" i="1"/>
  <c r="K63" i="1"/>
  <c r="G64" i="1"/>
  <c r="K64" i="1"/>
  <c r="G65" i="1"/>
  <c r="K65" i="1"/>
  <c r="G66" i="1"/>
  <c r="K66" i="1"/>
  <c r="G67" i="1"/>
  <c r="K67" i="1"/>
  <c r="G68" i="1"/>
  <c r="K68" i="1"/>
  <c r="G69" i="1"/>
  <c r="K69" i="1"/>
  <c r="G70" i="1"/>
  <c r="K70" i="1"/>
  <c r="G71" i="1"/>
  <c r="K71" i="1"/>
  <c r="G72" i="1"/>
  <c r="K72" i="1"/>
  <c r="G73" i="1"/>
  <c r="K73" i="1"/>
  <c r="G74" i="1"/>
  <c r="K74" i="1"/>
  <c r="G75" i="1"/>
  <c r="K75" i="1"/>
  <c r="G76" i="1"/>
  <c r="K76" i="1"/>
  <c r="G77" i="1"/>
  <c r="K77" i="1"/>
  <c r="G78" i="1"/>
  <c r="K78" i="1"/>
  <c r="G79" i="1"/>
  <c r="K79" i="1"/>
  <c r="G80" i="1"/>
  <c r="K80" i="1"/>
  <c r="G81" i="1"/>
  <c r="K81" i="1"/>
  <c r="G82" i="1"/>
  <c r="K82" i="1"/>
  <c r="G83" i="1"/>
  <c r="K83" i="1"/>
  <c r="G84" i="1"/>
  <c r="K84" i="1"/>
  <c r="G85" i="1"/>
  <c r="K85" i="1"/>
  <c r="G86" i="1"/>
  <c r="K86" i="1"/>
  <c r="G87" i="1"/>
  <c r="K87" i="1"/>
  <c r="G88" i="1"/>
  <c r="K88" i="1"/>
  <c r="G89" i="1"/>
  <c r="K89" i="1"/>
  <c r="G90" i="1"/>
  <c r="K90" i="1"/>
  <c r="G91" i="1"/>
  <c r="K91" i="1"/>
  <c r="G92" i="1"/>
  <c r="K92" i="1"/>
  <c r="G93" i="1"/>
  <c r="K93" i="1"/>
  <c r="G94" i="1"/>
  <c r="K94" i="1"/>
  <c r="G95" i="1"/>
  <c r="K95" i="1"/>
  <c r="G96" i="1"/>
  <c r="K96" i="1"/>
  <c r="G97" i="1"/>
  <c r="K97" i="1"/>
  <c r="G98" i="1"/>
  <c r="K98" i="1"/>
  <c r="G99" i="1"/>
  <c r="K99" i="1"/>
  <c r="G100" i="1"/>
  <c r="K100" i="1"/>
  <c r="G101" i="1"/>
  <c r="K101" i="1"/>
  <c r="G102" i="1"/>
  <c r="K102" i="1"/>
  <c r="G103" i="1"/>
  <c r="K103" i="1"/>
  <c r="G104" i="1"/>
  <c r="K104" i="1"/>
  <c r="G105" i="1"/>
  <c r="K105" i="1"/>
  <c r="G106" i="1"/>
  <c r="K106" i="1"/>
  <c r="G107" i="1"/>
  <c r="K107" i="1"/>
  <c r="G108" i="1"/>
  <c r="K108" i="1"/>
  <c r="G109" i="1"/>
  <c r="K109" i="1"/>
  <c r="G110" i="1"/>
  <c r="K110" i="1"/>
  <c r="G111" i="1"/>
  <c r="K111" i="1"/>
  <c r="G112" i="1"/>
  <c r="K112" i="1"/>
  <c r="G113" i="1"/>
  <c r="K113" i="1"/>
  <c r="G114" i="1"/>
  <c r="K114" i="1"/>
  <c r="G115" i="1"/>
  <c r="K115" i="1"/>
  <c r="G116" i="1"/>
  <c r="K116" i="1"/>
  <c r="G117" i="1"/>
  <c r="K117" i="1"/>
  <c r="G118" i="1"/>
  <c r="K118" i="1"/>
  <c r="G119" i="1"/>
  <c r="K119" i="1"/>
  <c r="G120" i="1"/>
  <c r="K120" i="1"/>
  <c r="G121" i="1"/>
  <c r="K121" i="1"/>
  <c r="G122" i="1"/>
  <c r="K122" i="1"/>
  <c r="G123" i="1"/>
  <c r="K123" i="1"/>
  <c r="G124" i="1"/>
  <c r="K124" i="1"/>
  <c r="G125" i="1"/>
  <c r="K125" i="1"/>
  <c r="G126" i="1"/>
  <c r="K126" i="1"/>
  <c r="G127" i="1"/>
  <c r="K127" i="1"/>
  <c r="G128" i="1"/>
  <c r="K128" i="1"/>
  <c r="G129" i="1"/>
  <c r="K129" i="1"/>
  <c r="G130" i="1"/>
  <c r="K130" i="1"/>
  <c r="G131" i="1"/>
  <c r="K131" i="1"/>
  <c r="G132" i="1"/>
  <c r="K132" i="1"/>
  <c r="G133" i="1"/>
  <c r="K133" i="1"/>
  <c r="G134" i="1"/>
  <c r="K134" i="1"/>
  <c r="G135" i="1"/>
  <c r="K135" i="1"/>
  <c r="G136" i="1"/>
  <c r="K136" i="1"/>
  <c r="G137" i="1"/>
  <c r="K137" i="1"/>
  <c r="G138" i="1"/>
  <c r="K138" i="1"/>
  <c r="G139" i="1"/>
  <c r="K139" i="1"/>
  <c r="G140" i="1"/>
  <c r="K140" i="1"/>
  <c r="G141" i="1"/>
  <c r="K141" i="1"/>
  <c r="G142" i="1"/>
  <c r="K142" i="1"/>
  <c r="G143" i="1"/>
  <c r="K143" i="1"/>
  <c r="G144" i="1"/>
  <c r="K144" i="1"/>
  <c r="G145" i="1"/>
  <c r="K145" i="1"/>
  <c r="G146" i="1"/>
  <c r="K146" i="1"/>
  <c r="G147" i="1"/>
  <c r="K147" i="1"/>
  <c r="G148" i="1"/>
  <c r="K148" i="1"/>
  <c r="G149" i="1"/>
  <c r="K149" i="1"/>
  <c r="G150" i="1"/>
  <c r="K150" i="1"/>
  <c r="G151" i="1"/>
  <c r="K151" i="1"/>
  <c r="G152" i="1"/>
  <c r="K152" i="1"/>
  <c r="G153" i="1"/>
  <c r="K153" i="1"/>
  <c r="G154" i="1"/>
  <c r="K154" i="1"/>
  <c r="G155" i="1"/>
  <c r="K155" i="1"/>
  <c r="G156" i="1"/>
  <c r="K156" i="1"/>
  <c r="G157" i="1"/>
  <c r="K157" i="1"/>
  <c r="G158" i="1"/>
  <c r="K158" i="1"/>
  <c r="G159" i="1"/>
  <c r="K159" i="1"/>
  <c r="G160" i="1"/>
  <c r="K160" i="1"/>
  <c r="G161" i="1"/>
  <c r="K161" i="1"/>
  <c r="G162" i="1"/>
  <c r="K162" i="1"/>
  <c r="G163" i="1"/>
  <c r="K163" i="1"/>
  <c r="G164" i="1"/>
  <c r="K164" i="1"/>
  <c r="G165" i="1"/>
  <c r="K165" i="1"/>
  <c r="G166" i="1"/>
  <c r="K166" i="1"/>
  <c r="G167" i="1"/>
  <c r="K167" i="1"/>
  <c r="G168" i="1"/>
  <c r="K168" i="1"/>
  <c r="G169" i="1"/>
  <c r="K169" i="1"/>
  <c r="G170" i="1"/>
  <c r="K170" i="1"/>
  <c r="G171" i="1"/>
  <c r="K171" i="1"/>
  <c r="G172" i="1"/>
  <c r="K172" i="1"/>
  <c r="G173" i="1"/>
  <c r="K173" i="1"/>
  <c r="G174" i="1"/>
  <c r="K174" i="1"/>
  <c r="G175" i="1"/>
  <c r="K175" i="1"/>
  <c r="G176" i="1"/>
  <c r="K176" i="1"/>
  <c r="G177" i="1"/>
  <c r="K177" i="1"/>
  <c r="G178" i="1"/>
  <c r="K178" i="1"/>
  <c r="G179" i="1"/>
  <c r="K179" i="1"/>
  <c r="G180" i="1"/>
  <c r="K180" i="1"/>
  <c r="G181" i="1"/>
  <c r="K181" i="1"/>
  <c r="G182" i="1"/>
  <c r="K182" i="1"/>
  <c r="G183" i="1"/>
  <c r="K183" i="1"/>
  <c r="G184" i="1"/>
  <c r="K184" i="1"/>
  <c r="G185" i="1"/>
  <c r="K185" i="1"/>
  <c r="G186" i="1"/>
  <c r="K186" i="1"/>
  <c r="G187" i="1"/>
  <c r="K187" i="1"/>
  <c r="G188" i="1"/>
  <c r="K188" i="1"/>
  <c r="G189" i="1"/>
  <c r="K189" i="1"/>
  <c r="G190" i="1"/>
  <c r="K190" i="1"/>
  <c r="G191" i="1"/>
  <c r="K191" i="1"/>
  <c r="G192" i="1"/>
  <c r="K192" i="1"/>
  <c r="G193" i="1"/>
  <c r="K193" i="1"/>
  <c r="L172" i="1"/>
  <c r="L188" i="1"/>
  <c r="L7" i="1"/>
  <c r="L9" i="1"/>
  <c r="L19" i="1"/>
  <c r="L23" i="1"/>
  <c r="L25" i="1"/>
  <c r="L27" i="1"/>
  <c r="L29" i="1"/>
  <c r="L35" i="1"/>
  <c r="L39" i="1"/>
  <c r="L41" i="1"/>
  <c r="L51" i="1"/>
  <c r="L55" i="1"/>
  <c r="L57" i="1"/>
  <c r="L59" i="1"/>
  <c r="L61" i="1"/>
  <c r="L67" i="1"/>
  <c r="L71" i="1"/>
  <c r="L85" i="1"/>
  <c r="L95" i="1"/>
  <c r="L99" i="1"/>
  <c r="L101" i="1"/>
  <c r="L103" i="1"/>
  <c r="L105" i="1"/>
  <c r="L111" i="1"/>
  <c r="L115" i="1"/>
  <c r="L117" i="1"/>
  <c r="L127" i="1"/>
  <c r="L131" i="1"/>
  <c r="L133" i="1"/>
  <c r="L135" i="1"/>
  <c r="L137" i="1"/>
  <c r="L143" i="1"/>
  <c r="L147" i="1"/>
  <c r="L149" i="1"/>
  <c r="L159" i="1"/>
  <c r="L163" i="1"/>
  <c r="L165" i="1"/>
  <c r="L167" i="1"/>
  <c r="L169" i="1"/>
  <c r="L176" i="1"/>
  <c r="L15" i="1"/>
  <c r="L21" i="1"/>
  <c r="L31" i="1"/>
  <c r="L37" i="1"/>
  <c r="L47" i="1"/>
  <c r="L53" i="1"/>
  <c r="L63" i="1"/>
  <c r="L69" i="1"/>
  <c r="L91" i="1"/>
  <c r="L97" i="1"/>
  <c r="L107" i="1"/>
  <c r="L113" i="1"/>
  <c r="L123" i="1"/>
  <c r="L129" i="1"/>
  <c r="L139" i="1"/>
  <c r="L145" i="1"/>
  <c r="L155" i="1"/>
  <c r="L161" i="1"/>
  <c r="L171" i="1"/>
  <c r="L17" i="1"/>
  <c r="L33" i="1"/>
  <c r="L49" i="1"/>
  <c r="L65" i="1"/>
  <c r="L93" i="1"/>
  <c r="L109" i="1"/>
  <c r="L125" i="1"/>
  <c r="L141" i="1"/>
  <c r="L157" i="1"/>
  <c r="L11" i="1"/>
  <c r="L43" i="1"/>
  <c r="L87" i="1"/>
  <c r="L119" i="1"/>
  <c r="L151" i="1"/>
  <c r="L5" i="1"/>
  <c r="L174" i="1"/>
  <c r="L153" i="1"/>
  <c r="L121" i="1"/>
  <c r="L89" i="1"/>
  <c r="L45" i="1"/>
  <c r="L13" i="1"/>
  <c r="O15" i="1"/>
  <c r="P6" i="1"/>
  <c r="L73" i="1"/>
  <c r="L75" i="1"/>
  <c r="L77" i="1"/>
  <c r="L79" i="1"/>
  <c r="L81" i="1"/>
  <c r="L83" i="1"/>
  <c r="L6" i="1"/>
  <c r="L8" i="1"/>
  <c r="L10" i="1"/>
  <c r="L12" i="1"/>
  <c r="L14" i="1"/>
  <c r="L16" i="1"/>
  <c r="L18" i="1"/>
  <c r="L20" i="1"/>
  <c r="L22" i="1"/>
  <c r="L24" i="1"/>
  <c r="L26" i="1"/>
  <c r="L28" i="1"/>
  <c r="L30" i="1"/>
  <c r="L32" i="1"/>
  <c r="L34" i="1"/>
  <c r="L36" i="1"/>
  <c r="L38" i="1"/>
  <c r="L40" i="1"/>
  <c r="L42" i="1"/>
  <c r="L44" i="1"/>
  <c r="L46" i="1"/>
  <c r="L48" i="1"/>
  <c r="L50" i="1"/>
  <c r="L52" i="1"/>
  <c r="L54" i="1"/>
  <c r="L56" i="1"/>
  <c r="L58" i="1"/>
  <c r="L60" i="1"/>
  <c r="L62" i="1"/>
  <c r="L64" i="1"/>
  <c r="L66" i="1"/>
  <c r="L68" i="1"/>
  <c r="L70" i="1"/>
  <c r="L72" i="1"/>
  <c r="L74" i="1"/>
  <c r="L76" i="1"/>
  <c r="L78" i="1"/>
  <c r="L80" i="1"/>
  <c r="L82" i="1"/>
  <c r="L84" i="1"/>
  <c r="L86" i="1"/>
  <c r="L88" i="1"/>
  <c r="L90" i="1"/>
  <c r="L92" i="1"/>
  <c r="L94" i="1"/>
  <c r="L96" i="1"/>
  <c r="L98" i="1"/>
  <c r="L100" i="1"/>
  <c r="L102" i="1"/>
  <c r="L104" i="1"/>
  <c r="L106" i="1"/>
  <c r="L108" i="1"/>
  <c r="L110" i="1"/>
  <c r="L112" i="1"/>
  <c r="L114" i="1"/>
  <c r="L116" i="1"/>
  <c r="L118" i="1"/>
  <c r="L120" i="1"/>
  <c r="L122" i="1"/>
  <c r="L124" i="1"/>
  <c r="L126" i="1"/>
  <c r="L128" i="1"/>
  <c r="L130" i="1"/>
  <c r="L132" i="1"/>
  <c r="L134" i="1"/>
  <c r="L136" i="1"/>
  <c r="L138" i="1"/>
  <c r="L140" i="1"/>
  <c r="L142" i="1"/>
  <c r="L144" i="1"/>
  <c r="L146" i="1"/>
  <c r="L148" i="1"/>
  <c r="L150" i="1"/>
  <c r="L152" i="1"/>
  <c r="L154" i="1"/>
  <c r="L156" i="1"/>
  <c r="L158" i="1"/>
  <c r="L160" i="1"/>
  <c r="L162" i="1"/>
  <c r="L164" i="1"/>
  <c r="L166" i="1"/>
  <c r="L168" i="1"/>
  <c r="L170" i="1"/>
  <c r="L173" i="1"/>
  <c r="L175" i="1"/>
  <c r="L177" i="1"/>
  <c r="L179" i="1"/>
  <c r="L181" i="1"/>
  <c r="L183" i="1"/>
  <c r="L185" i="1"/>
  <c r="L187" i="1"/>
  <c r="L189" i="1"/>
  <c r="L191" i="1"/>
  <c r="L193" i="1"/>
  <c r="O16" i="1"/>
</calcChain>
</file>

<file path=xl/sharedStrings.xml><?xml version="1.0" encoding="utf-8"?>
<sst xmlns="http://schemas.openxmlformats.org/spreadsheetml/2006/main" count="427" uniqueCount="98">
  <si>
    <t>Data</t>
  </si>
  <si>
    <t>Ibovespa</t>
  </si>
  <si>
    <t>IMA-Geral</t>
  </si>
  <si>
    <t>Verde</t>
  </si>
  <si>
    <t>Retorno Benchmark- por período</t>
  </si>
  <si>
    <t>Retorno Verde</t>
  </si>
  <si>
    <t>r</t>
  </si>
  <si>
    <t>Active Return</t>
  </si>
  <si>
    <t>Benchmark Return</t>
  </si>
  <si>
    <t>Benchmark</t>
  </si>
  <si>
    <t>Var (r )</t>
  </si>
  <si>
    <t>Var (active )</t>
  </si>
  <si>
    <t>Var (bmk)</t>
  </si>
  <si>
    <t>total</t>
  </si>
  <si>
    <t>%</t>
  </si>
  <si>
    <t>É possivel verificar que o retorno total é composto por:</t>
  </si>
  <si>
    <t>64% do Active Return e 36% pelo Benchmark</t>
  </si>
  <si>
    <t>BENCHMARK</t>
  </si>
  <si>
    <t>timing</t>
  </si>
  <si>
    <t>DESEMPENHO MELHOR</t>
  </si>
  <si>
    <t>selection</t>
  </si>
  <si>
    <t>DESEMPENHO PIOR</t>
  </si>
  <si>
    <t>Porcentagem</t>
  </si>
  <si>
    <t>IBOVESPA</t>
  </si>
  <si>
    <t>IMA-B</t>
  </si>
  <si>
    <t>IMA-S</t>
  </si>
  <si>
    <t>IBrX</t>
  </si>
  <si>
    <t>Small Caps</t>
  </si>
  <si>
    <t>Retorno melhor- por período</t>
  </si>
  <si>
    <t>rbmk</t>
  </si>
  <si>
    <t>rtiming</t>
  </si>
  <si>
    <t>rselection</t>
  </si>
  <si>
    <t>r- desempenho melhor</t>
  </si>
  <si>
    <t>benchmark</t>
  </si>
  <si>
    <t>Market Factor</t>
  </si>
  <si>
    <t>SMB</t>
  </si>
  <si>
    <t>HML</t>
  </si>
  <si>
    <t>IML (LIQUIDEZ)</t>
  </si>
  <si>
    <t>1 ano-tx juros</t>
  </si>
  <si>
    <t>2 anos-tx juros</t>
  </si>
  <si>
    <t>Dolar</t>
  </si>
  <si>
    <t>IPCA mensal</t>
  </si>
  <si>
    <t>Selic</t>
  </si>
  <si>
    <t>PRÉ CRISE (2011-2013)</t>
  </si>
  <si>
    <t>CRISE (2014-2017)</t>
  </si>
  <si>
    <t>Alfa=</t>
  </si>
  <si>
    <t>ANOVA</t>
  </si>
  <si>
    <t>F</t>
  </si>
  <si>
    <t>Total</t>
  </si>
  <si>
    <t>WML (MOMENTO)</t>
  </si>
  <si>
    <t>(mensal)</t>
  </si>
  <si>
    <t>SUMMARY OUTPUT-GERAL</t>
  </si>
  <si>
    <t>SUMMARY OUTPUT-PRIMEIRO MANDATO LULA</t>
  </si>
  <si>
    <t>SUMMARY OUTPUT-SEGUNDO MANDATO LULA</t>
  </si>
  <si>
    <t>SUMMARY OUTPUT-PRIMEIRO MANDATO DILMA</t>
  </si>
  <si>
    <t>SUMMARY OUTPUT-SEGUNDO MANDATO DILMA</t>
  </si>
  <si>
    <t>SUMMARY OUTPUT-MANDATO TEMER</t>
  </si>
  <si>
    <t>ALFA</t>
  </si>
  <si>
    <t>Risk free(Selic)</t>
  </si>
  <si>
    <t>Retorno Verde - Risk Free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</si>
  <si>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</si>
  <si>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</si>
  <si>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</si>
  <si>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</si>
  <si>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</si>
  <si>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</si>
  <si>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</si>
  <si>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Regressão</t>
  </si>
  <si>
    <t>Resíduo</t>
  </si>
  <si>
    <t>Interseção</t>
  </si>
  <si>
    <t>gl</t>
  </si>
  <si>
    <t>SQ</t>
  </si>
  <si>
    <t>MQ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</si>
  <si>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</si>
  <si>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</si>
  <si>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</si>
  <si>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</si>
  <si>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</si>
  <si>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</si>
  <si>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</si>
  <si>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</si>
  <si>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RESUMO DOS RESULTADOS-GERAL</t>
  </si>
  <si>
    <t>RESUMO DOS RESULTADOS-PRIMEIRO MANDATO LULA</t>
  </si>
  <si>
    <t>RESUMO DOS RESULTADOS-SEGUNDO MANDATO LULA</t>
  </si>
  <si>
    <t>RESUMO DOS RESULTADOS-PRIMEIRO MANDATO DILMA</t>
  </si>
  <si>
    <t>RESUMO DOS RESULTADOS-SEGUNDO MANDATO DILMA</t>
  </si>
  <si>
    <t>RESUMO DOS RESULTADOS-MANDATO TEMER</t>
  </si>
  <si>
    <t>PRE CRISE (2011-2014)</t>
  </si>
  <si>
    <t>PRE CRISE (2015-2017)</t>
  </si>
  <si>
    <t>PODE-SE OBSERVAR QUE NO GOVERNO DILMA O ALFA TEM UMA QUEDA, SIGNIFICANDO QUE O RETORNO MEDIO DAS EMPRESAS DIMINUIU</t>
  </si>
  <si>
    <t>ABAIXO TEM OS FATORES DESDE 2001 ATE 2017</t>
  </si>
  <si>
    <t xml:space="preserve">PERIODOS EM QUE FICAVAM POSITIVOS. </t>
  </si>
  <si>
    <t>O MESMO OCORRE PARA EMPRESAS LIQUIDAS</t>
  </si>
  <si>
    <t>SMB/IML- HOUVE UMA PREDOMINANCIA EM QUE O FUNDO VERDE FICOU VENDIDO EM SMALL CAPS, O UNICO PERIODO QUE ISSO NAO OCORREU FOI NO SEGUNDO MANDATO DO LULA</t>
  </si>
  <si>
    <t>HML- APENAS NO PRIMEIRO MANDATO LULA O FUNDO VERDE TEVE UMA ESTRATEGIA DE FICAR COMPRADO EM ACOES COM HIGH BOOK-TO-MARKET, NOS DEMAIS PERIODOS ANALISADOS ELE FICOU VENDIDO</t>
  </si>
  <si>
    <t>PONTOS DE DESTAQUE:</t>
  </si>
  <si>
    <t>DOLAR- O FUNDO VERDE FICOU VENDIDO EM DOLAR APENAS NO SEGUNDO MANDATO DO LULA</t>
  </si>
  <si>
    <t xml:space="preserve">COM EXCECAO DO MARKET FACTOR E DA SELIC, EM QUE OS FATORES FICARAM NEGATIVOS AO LONGO DO TEMPO(VENDIDO EM SELIC E EM BOLSA), PARA OS OUTROS FATORES HOUVE UMA OSCILACAO ENTRE PERIODOS EM QUE ELES FICAVAM NEGATIVOS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</si>
</sst>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3" borderId="0" xfId="0" applyFont="1" applyFill="1"/>
    <xf numFmtId="0" fontId="2" fillId="3" borderId="0" xfId="0" applyNumberFormat="1" applyFont="1" applyFill="1"/>
    <xf numFmtId="0" fontId="2" fillId="4" borderId="0" xfId="0" applyFont="1" applyFill="1"/>
    <xf numFmtId="14" fontId="0" fillId="2" borderId="0" xfId="0" applyNumberFormat="1" applyFill="1" applyAlignment="1">
      <alignment horizontal="left"/>
    </xf>
    <xf numFmtId="0" fontId="0" fillId="2" borderId="0" xfId="0" applyNumberFormat="1" applyFill="1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0" fillId="0" borderId="0" xfId="0" applyNumberFormat="1" applyAlignment="1">
      <alignment horizontal="left"/>
    </xf>
    <xf numFmtId="14" fontId="0" fillId="4" borderId="0" xfId="0" applyNumberFormat="1" applyFill="1"/>
    <xf numFmtId="0" fontId="0" fillId="4" borderId="0" xfId="0" applyFill="1" applyBorder="1"/>
    <xf numFmtId="0" fontId="2" fillId="0" borderId="0" xfId="0" applyFont="1" applyBorder="1"/>
    <xf numFmtId="0" fontId="2" fillId="4" borderId="0" xfId="0" applyFont="1" applyFill="1" applyBorder="1"/>
    <xf numFmtId="2" fontId="2" fillId="4" borderId="1" xfId="0" applyNumberFormat="1" applyFont="1" applyFill="1" applyBorder="1"/>
    <xf numFmtId="9" fontId="2" fillId="4" borderId="1" xfId="1" applyFont="1" applyFill="1" applyBorder="1"/>
    <xf numFmtId="9" fontId="2" fillId="4" borderId="1" xfId="0" applyNumberFormat="1" applyFont="1" applyFill="1" applyBorder="1"/>
    <xf numFmtId="0" fontId="0" fillId="4" borderId="0" xfId="0" applyNumberFormat="1" applyFill="1"/>
    <xf numFmtId="14" fontId="0" fillId="3" borderId="0" xfId="0" applyNumberFormat="1" applyFill="1"/>
    <xf numFmtId="9" fontId="0" fillId="3" borderId="0" xfId="0" applyNumberFormat="1" applyFill="1"/>
    <xf numFmtId="14" fontId="2" fillId="3" borderId="0" xfId="0" applyNumberFormat="1" applyFont="1" applyFill="1"/>
    <xf numFmtId="14" fontId="2" fillId="4" borderId="0" xfId="0" applyNumberFormat="1" applyFont="1" applyFill="1"/>
    <xf numFmtId="0" fontId="0" fillId="3" borderId="0" xfId="0" applyFill="1" applyAlignment="1">
      <alignment horizontal="center"/>
    </xf>
    <xf numFmtId="0" fontId="3" fillId="4" borderId="0" xfId="0" applyFont="1" applyFill="1"/>
    <xf numFmtId="0" fontId="3" fillId="4" borderId="0" xfId="0" applyFont="1" applyFill="1" applyBorder="1" applyAlignment="1"/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5" borderId="0" xfId="0" applyFill="1"/>
    <xf numFmtId="0" fontId="7" fillId="4" borderId="2" xfId="0" applyFont="1" applyFill="1" applyBorder="1" applyAlignment="1">
      <alignment horizontal="centerContinuous"/>
    </xf>
    <xf numFmtId="0" fontId="0" fillId="4" borderId="0" xfId="0" applyFill="1" applyBorder="1" applyAlignment="1"/>
    <xf numFmtId="0" fontId="0" fillId="4" borderId="3" xfId="0" applyFill="1" applyBorder="1" applyAlignment="1"/>
    <xf numFmtId="0" fontId="7" fillId="4" borderId="2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68" fontId="0" fillId="4" borderId="0" xfId="0" applyNumberForma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485775</xdr:colOff>
      <xdr:row>0</xdr:row>
      <xdr:rowOff>0</xdr:rowOff>
    </xdr:from>
    <xdr:to>
      <xdr:col>11</xdr:col>
      <xdr:colOff>1028700</xdr:colOff>
      <xdr:row>3</xdr:row>
      <xdr:rowOff>19050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0562" t="59253" r="31616" b="32673"/>
        <a:stretch/>
      </xdr:blipFill>
      <xdr:spPr>
        <a:xfrm>
          <a:off x="8991600" y="0"/>
          <a:ext cx="3619500" cy="590550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9</xdr:row>
      <xdr:rowOff>47625</xdr:rowOff>
    </xdr:from>
    <xdr:to>
      <xdr:col>17</xdr:col>
      <xdr:colOff>247651</xdr:colOff>
      <xdr:row>11</xdr:row>
      <xdr:rowOff>104775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7559" t="30082" r="34107" b="63927"/>
        <a:stretch/>
      </xdr:blipFill>
      <xdr:spPr>
        <a:xfrm>
          <a:off x="10972800" y="1762125"/>
          <a:ext cx="3686176" cy="438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142875</xdr:colOff>
      <xdr:row>0</xdr:row>
      <xdr:rowOff>76201</xdr:rowOff>
    </xdr:from>
    <xdr:to>
      <xdr:col>25</xdr:col>
      <xdr:colOff>123825</xdr:colOff>
      <xdr:row>0</xdr:row>
      <xdr:rowOff>1057275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55" r="3758" b="23032"/>
        <a:stretch/>
      </xdr:blipFill>
      <xdr:spPr>
        <a:xfrm>
          <a:off x="18792825" y="76201"/>
          <a:ext cx="3476625" cy="981074"/>
        </a:xfrm>
        <a:prstGeom prst="rect">
          <a:avLst/>
        </a:prstGeom>
      </xdr:spPr>
    </xdr:pic>
    <xdr:clientData/>
  </xdr:twoCellAnchor>
  <xdr:oneCellAnchor>
    <xdr:from>
      <xdr:col>53</xdr:col>
      <xdr:colOff>276225</xdr:colOff>
      <xdr:row>0</xdr:row>
      <xdr:rowOff>0</xdr:rowOff>
    </xdr:from>
    <xdr:ext cx="3981450" cy="1066899"/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55" r="3758" b="23032"/>
        <a:stretch/>
      </xdr:blipFill>
      <xdr:spPr>
        <a:xfrm>
          <a:off x="45510450" y="0"/>
          <a:ext cx="3981450" cy="10668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3"/>
  <sheetViews>
    <sheetView workbookViewId="0">
      <selection activeCell="C5" sqref="C5"/>
    </sheetView>
  </sheetViews>
  <sheetFormatPr defaultRowHeight="15" x14ac:dyDescent="0.25"/>
  <cols>
    <col min="1" max="1" width="15.7109375" style="1" bestFit="1" customWidth="1"/>
    <col min="2" max="2" width="9.140625" style="1"/>
    <col min="3" max="3" width="10.28515625" style="1" bestFit="1" customWidth="1"/>
    <col min="4" max="4" width="9.140625" style="1"/>
    <col min="5" max="5" width="12" style="9" bestFit="1" customWidth="1"/>
    <col min="6" max="6" width="30.5703125" style="2" bestFit="1" customWidth="1"/>
    <col min="7" max="7" width="14.140625" style="2" bestFit="1" customWidth="1"/>
    <col min="8" max="8" width="9.140625" style="3"/>
    <col min="9" max="9" width="10.7109375" style="3" bestFit="1" customWidth="1"/>
    <col min="10" max="11" width="13.140625" style="3" bestFit="1" customWidth="1"/>
    <col min="12" max="12" width="17.5703125" style="3" bestFit="1" customWidth="1"/>
    <col min="13" max="13" width="9.140625" style="3"/>
    <col min="14" max="14" width="17.5703125" style="3" bestFit="1" customWidth="1"/>
    <col min="15" max="15" width="11.7109375" style="3" customWidth="1"/>
    <col min="16" max="16" width="9.140625" style="3"/>
    <col min="17" max="17" width="5" style="3" customWidth="1"/>
    <col min="18" max="16384" width="9.140625" style="3"/>
  </cols>
  <sheetData>
    <row r="1" spans="1:18" x14ac:dyDescent="0.25">
      <c r="A1" s="3"/>
      <c r="B1" s="3"/>
      <c r="C1" s="3"/>
      <c r="D1" s="3"/>
      <c r="E1" s="20"/>
      <c r="F1" s="3"/>
      <c r="G1" s="3"/>
    </row>
    <row r="3" spans="1:18" s="7" customForma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9</v>
      </c>
      <c r="F3" s="5"/>
      <c r="G3" s="6"/>
    </row>
    <row r="4" spans="1:18" x14ac:dyDescent="0.25">
      <c r="A4" s="8">
        <v>37287</v>
      </c>
      <c r="B4" s="9">
        <v>12721.45</v>
      </c>
      <c r="C4" s="9">
        <v>547.476</v>
      </c>
      <c r="D4" s="9">
        <v>6.790648</v>
      </c>
      <c r="E4" s="9">
        <v>100</v>
      </c>
      <c r="F4" s="5" t="s">
        <v>4</v>
      </c>
      <c r="G4" s="5" t="s">
        <v>5</v>
      </c>
      <c r="I4" s="10" t="s">
        <v>0</v>
      </c>
      <c r="J4" s="11" t="s">
        <v>6</v>
      </c>
      <c r="K4" s="11" t="s">
        <v>7</v>
      </c>
      <c r="L4" s="11" t="s">
        <v>8</v>
      </c>
      <c r="N4" s="14"/>
      <c r="O4" s="15" t="s">
        <v>13</v>
      </c>
      <c r="P4" s="16" t="s">
        <v>14</v>
      </c>
    </row>
    <row r="5" spans="1:18" x14ac:dyDescent="0.25">
      <c r="A5" s="8">
        <v>37315</v>
      </c>
      <c r="B5" s="9">
        <v>14033.29</v>
      </c>
      <c r="C5" s="9">
        <v>553.60400000000004</v>
      </c>
      <c r="D5" s="9">
        <v>6.8975200000000001</v>
      </c>
      <c r="E5" s="9">
        <f>E4*(0.7*(C5/C4)+0.3*(B5/B4))</f>
        <v>103.87713254279738</v>
      </c>
      <c r="F5" s="2">
        <f>0.7*(C5/C4)+0.3*(B5/B4)-1</f>
        <v>3.8771325427973791E-2</v>
      </c>
      <c r="G5" s="2">
        <f>D5/D4-1</f>
        <v>1.573811512539014E-2</v>
      </c>
      <c r="I5" s="12">
        <v>37315</v>
      </c>
      <c r="J5" s="3">
        <f>D5/D4-1</f>
        <v>1.573811512539014E-2</v>
      </c>
      <c r="K5" s="3">
        <f>G5-F5</f>
        <v>-2.3033210302583651E-2</v>
      </c>
      <c r="L5" s="3">
        <f t="shared" ref="L5:L36" si="0">+F5</f>
        <v>3.8771325427973791E-2</v>
      </c>
      <c r="N5" s="11" t="s">
        <v>6</v>
      </c>
      <c r="O5" s="17">
        <f>D193/D4-1</f>
        <v>20.617115332734077</v>
      </c>
      <c r="P5" s="19">
        <v>1</v>
      </c>
      <c r="R5" s="3" t="s">
        <v>15</v>
      </c>
    </row>
    <row r="6" spans="1:18" x14ac:dyDescent="0.25">
      <c r="A6" s="8">
        <v>37344</v>
      </c>
      <c r="B6" s="9">
        <v>13254.55</v>
      </c>
      <c r="C6" s="9">
        <v>560.36300000000006</v>
      </c>
      <c r="D6" s="9">
        <v>7.0337810000000003</v>
      </c>
      <c r="E6" s="9">
        <f t="shared" ref="E6:E69" si="1">E5*(0.7*(C6/C5)+0.3*(B6/B5))</f>
        <v>103.0355887605083</v>
      </c>
      <c r="F6" s="2">
        <f t="shared" ref="F6:F69" si="2">0.7*(C6/C5)+0.3*(B6/B5)-1</f>
        <v>-8.1013382030195036E-3</v>
      </c>
      <c r="G6" s="2">
        <f t="shared" ref="G6:G69" si="3">D6/D5-1</f>
        <v>1.9755071387977052E-2</v>
      </c>
      <c r="I6" s="12">
        <v>37344</v>
      </c>
      <c r="J6" s="3">
        <f>D6/D5-1</f>
        <v>1.9755071387977052E-2</v>
      </c>
      <c r="K6" s="3">
        <f t="shared" ref="K6:K69" si="4">G6-F6</f>
        <v>2.7856409590996556E-2</v>
      </c>
      <c r="L6" s="3">
        <f t="shared" si="0"/>
        <v>-8.1013382030195036E-3</v>
      </c>
      <c r="N6" s="11" t="s">
        <v>7</v>
      </c>
      <c r="O6" s="17">
        <f>O5-O7</f>
        <v>13.240565675153077</v>
      </c>
      <c r="P6" s="18">
        <f>O6/$O$5</f>
        <v>0.64221232997279931</v>
      </c>
      <c r="R6" s="3" t="s">
        <v>16</v>
      </c>
    </row>
    <row r="7" spans="1:18" x14ac:dyDescent="0.25">
      <c r="A7" s="8">
        <v>37376</v>
      </c>
      <c r="B7" s="9">
        <v>13085.12</v>
      </c>
      <c r="C7" s="9">
        <v>565.62300000000005</v>
      </c>
      <c r="D7" s="9">
        <v>7.3712</v>
      </c>
      <c r="E7" s="9">
        <f t="shared" si="1"/>
        <v>103.31748451567729</v>
      </c>
      <c r="F7" s="2">
        <f t="shared" si="2"/>
        <v>2.7359066761312167E-3</v>
      </c>
      <c r="G7" s="2">
        <f t="shared" si="3"/>
        <v>4.7971212069298108E-2</v>
      </c>
      <c r="I7" s="12">
        <v>37376</v>
      </c>
      <c r="J7" s="3">
        <f t="shared" ref="J7:J69" si="5">D7/D6-1</f>
        <v>4.7971212069298108E-2</v>
      </c>
      <c r="K7" s="3">
        <f t="shared" si="4"/>
        <v>4.5235305393166891E-2</v>
      </c>
      <c r="L7" s="3">
        <f t="shared" si="0"/>
        <v>2.7359066761312167E-3</v>
      </c>
      <c r="N7" s="11" t="s">
        <v>8</v>
      </c>
      <c r="O7" s="17">
        <f>E193/E4-1</f>
        <v>7.3765496575810001</v>
      </c>
      <c r="P7" s="18">
        <f>O7/$O$5</f>
        <v>0.35778767002720069</v>
      </c>
    </row>
    <row r="8" spans="1:18" x14ac:dyDescent="0.25">
      <c r="A8" s="8">
        <v>37407</v>
      </c>
      <c r="B8" s="9">
        <v>12861.43</v>
      </c>
      <c r="C8" s="9">
        <v>566.12400000000002</v>
      </c>
      <c r="D8" s="9">
        <v>7.5084759999999999</v>
      </c>
      <c r="E8" s="9">
        <f t="shared" si="1"/>
        <v>102.8516804459146</v>
      </c>
      <c r="F8" s="2">
        <f t="shared" si="2"/>
        <v>-4.50847281025335E-3</v>
      </c>
      <c r="G8" s="2">
        <f t="shared" si="3"/>
        <v>1.8623290644671053E-2</v>
      </c>
      <c r="I8" s="12">
        <v>37407</v>
      </c>
      <c r="J8" s="3">
        <f t="shared" si="5"/>
        <v>1.8623290644671053E-2</v>
      </c>
      <c r="K8" s="3">
        <f t="shared" si="4"/>
        <v>2.3131763454924403E-2</v>
      </c>
      <c r="L8" s="3">
        <f t="shared" si="0"/>
        <v>-4.50847281025335E-3</v>
      </c>
    </row>
    <row r="9" spans="1:18" x14ac:dyDescent="0.25">
      <c r="A9" s="8">
        <v>37435</v>
      </c>
      <c r="B9" s="9">
        <v>11139.16</v>
      </c>
      <c r="C9" s="9">
        <v>571.87599999999998</v>
      </c>
      <c r="D9" s="9">
        <v>7.8370249999999997</v>
      </c>
      <c r="E9" s="9">
        <f t="shared" si="1"/>
        <v>99.451333765661104</v>
      </c>
      <c r="F9" s="2">
        <f t="shared" si="2"/>
        <v>-3.306068180423738E-2</v>
      </c>
      <c r="G9" s="2">
        <f t="shared" si="3"/>
        <v>4.3757081996399716E-2</v>
      </c>
      <c r="I9" s="12">
        <v>37435</v>
      </c>
      <c r="J9" s="3">
        <f t="shared" si="5"/>
        <v>4.3757081996399716E-2</v>
      </c>
      <c r="K9" s="3">
        <f t="shared" si="4"/>
        <v>7.6817763800637096E-2</v>
      </c>
      <c r="L9" s="3">
        <f t="shared" si="0"/>
        <v>-3.306068180423738E-2</v>
      </c>
    </row>
    <row r="10" spans="1:18" x14ac:dyDescent="0.25">
      <c r="A10" s="8">
        <v>37468</v>
      </c>
      <c r="B10" s="9">
        <v>9762.59</v>
      </c>
      <c r="C10" s="9">
        <v>577.46900000000005</v>
      </c>
      <c r="D10" s="9">
        <v>8.2272499999999997</v>
      </c>
      <c r="E10" s="9">
        <f t="shared" si="1"/>
        <v>96.44514506739101</v>
      </c>
      <c r="F10" s="2">
        <f t="shared" si="2"/>
        <v>-3.0227736365543656E-2</v>
      </c>
      <c r="G10" s="2">
        <f t="shared" si="3"/>
        <v>4.9792491410962647E-2</v>
      </c>
      <c r="I10" s="12">
        <v>37468</v>
      </c>
      <c r="J10" s="3">
        <f t="shared" si="5"/>
        <v>4.9792491410962647E-2</v>
      </c>
      <c r="K10" s="3">
        <f t="shared" si="4"/>
        <v>8.0020227776506303E-2</v>
      </c>
      <c r="L10" s="3">
        <f t="shared" si="0"/>
        <v>-3.0227736365543656E-2</v>
      </c>
    </row>
    <row r="11" spans="1:18" x14ac:dyDescent="0.25">
      <c r="A11" s="8">
        <v>37498</v>
      </c>
      <c r="B11" s="9">
        <v>10382.200000000001</v>
      </c>
      <c r="C11" s="9">
        <v>587.29700000000003</v>
      </c>
      <c r="D11" s="9">
        <v>8.0488820000000008</v>
      </c>
      <c r="E11" s="9">
        <f t="shared" si="1"/>
        <v>99.430479483152055</v>
      </c>
      <c r="F11" s="2">
        <f t="shared" si="2"/>
        <v>3.0953703410109945E-2</v>
      </c>
      <c r="G11" s="2">
        <f t="shared" si="3"/>
        <v>-2.1680148287702372E-2</v>
      </c>
      <c r="I11" s="12">
        <v>37498</v>
      </c>
      <c r="J11" s="3">
        <f t="shared" si="5"/>
        <v>-2.1680148287702372E-2</v>
      </c>
      <c r="K11" s="3">
        <f t="shared" si="4"/>
        <v>-5.2633851697812317E-2</v>
      </c>
      <c r="L11" s="3">
        <f t="shared" si="0"/>
        <v>3.0953703410109945E-2</v>
      </c>
    </row>
    <row r="12" spans="1:18" x14ac:dyDescent="0.25">
      <c r="A12" s="8">
        <v>37529</v>
      </c>
      <c r="B12" s="9">
        <v>8622.5400000000009</v>
      </c>
      <c r="C12" s="9">
        <v>597.78</v>
      </c>
      <c r="D12" s="9">
        <v>8.4468029999999992</v>
      </c>
      <c r="E12" s="9">
        <f t="shared" si="1"/>
        <v>95.617146747430326</v>
      </c>
      <c r="F12" s="2">
        <f t="shared" si="2"/>
        <v>-3.835174843311373E-2</v>
      </c>
      <c r="G12" s="2">
        <f t="shared" si="3"/>
        <v>4.9438046178338579E-2</v>
      </c>
      <c r="I12" s="12">
        <v>37529</v>
      </c>
      <c r="J12" s="3">
        <f t="shared" si="5"/>
        <v>4.9438046178338579E-2</v>
      </c>
      <c r="K12" s="3">
        <f t="shared" si="4"/>
        <v>8.778979461145231E-2</v>
      </c>
      <c r="L12" s="3">
        <f t="shared" si="0"/>
        <v>-3.835174843311373E-2</v>
      </c>
    </row>
    <row r="13" spans="1:18" x14ac:dyDescent="0.25">
      <c r="A13" s="8">
        <v>37560</v>
      </c>
      <c r="B13" s="9">
        <v>10167.709999999999</v>
      </c>
      <c r="C13" s="9">
        <v>612.30499999999995</v>
      </c>
      <c r="D13" s="9">
        <v>9.3724939999999997</v>
      </c>
      <c r="E13" s="9">
        <f t="shared" si="1"/>
        <v>102.38389024436955</v>
      </c>
      <c r="F13" s="2">
        <f t="shared" si="2"/>
        <v>7.0769142639377947E-2</v>
      </c>
      <c r="G13" s="2">
        <f t="shared" si="3"/>
        <v>0.10959069366244245</v>
      </c>
      <c r="I13" s="12">
        <v>37560</v>
      </c>
      <c r="J13" s="3">
        <f t="shared" si="5"/>
        <v>0.10959069366244245</v>
      </c>
      <c r="K13" s="3">
        <f t="shared" si="4"/>
        <v>3.8821551023064504E-2</v>
      </c>
      <c r="L13" s="3">
        <f t="shared" si="0"/>
        <v>7.0769142639377947E-2</v>
      </c>
    </row>
    <row r="14" spans="1:18" x14ac:dyDescent="0.25">
      <c r="A14" s="8">
        <v>37589</v>
      </c>
      <c r="B14" s="9">
        <v>10508.81</v>
      </c>
      <c r="C14" s="9">
        <v>628.65099999999995</v>
      </c>
      <c r="D14" s="9">
        <v>9.3400929999999995</v>
      </c>
      <c r="E14" s="9">
        <f t="shared" si="1"/>
        <v>105.32756073053686</v>
      </c>
      <c r="F14" s="2">
        <f t="shared" si="2"/>
        <v>2.87513052995092E-2</v>
      </c>
      <c r="G14" s="2">
        <f t="shared" si="3"/>
        <v>-3.4570307540341405E-3</v>
      </c>
      <c r="I14" s="12">
        <v>37589</v>
      </c>
      <c r="J14" s="3">
        <f t="shared" si="5"/>
        <v>-3.4570307540341405E-3</v>
      </c>
      <c r="K14" s="3">
        <f t="shared" si="4"/>
        <v>-3.2208336053543341E-2</v>
      </c>
      <c r="L14" s="3">
        <f t="shared" si="0"/>
        <v>2.87513052995092E-2</v>
      </c>
      <c r="N14" s="11" t="s">
        <v>10</v>
      </c>
      <c r="O14" s="37">
        <f>_xlfn.VAR.S(J5:J193)</f>
        <v>5.6711327703993098E-4</v>
      </c>
      <c r="P14" s="3">
        <f>O14/$O$14</f>
        <v>1</v>
      </c>
    </row>
    <row r="15" spans="1:18" x14ac:dyDescent="0.25">
      <c r="A15" s="8">
        <v>37621</v>
      </c>
      <c r="B15" s="9">
        <v>11268.47</v>
      </c>
      <c r="C15" s="9">
        <v>640.37900000000002</v>
      </c>
      <c r="D15" s="9">
        <v>9.7623829999999998</v>
      </c>
      <c r="E15" s="9">
        <f t="shared" si="1"/>
        <v>108.98721418754937</v>
      </c>
      <c r="F15" s="2">
        <f t="shared" si="2"/>
        <v>3.474544963948345E-2</v>
      </c>
      <c r="G15" s="2">
        <f t="shared" si="3"/>
        <v>4.5212611908682421E-2</v>
      </c>
      <c r="I15" s="12">
        <v>37621</v>
      </c>
      <c r="J15" s="3">
        <f t="shared" si="5"/>
        <v>4.5212611908682421E-2</v>
      </c>
      <c r="K15" s="3">
        <f t="shared" si="4"/>
        <v>1.0467162269198971E-2</v>
      </c>
      <c r="L15" s="3">
        <f t="shared" si="0"/>
        <v>3.474544963948345E-2</v>
      </c>
      <c r="N15" s="11" t="s">
        <v>11</v>
      </c>
      <c r="O15" s="37">
        <f>_xlfn.VAR.S(K5:K193)</f>
        <v>7.6369280096006591E-4</v>
      </c>
      <c r="P15" s="3">
        <f>O15/$O$14</f>
        <v>1.3466318491892646</v>
      </c>
    </row>
    <row r="16" spans="1:18" x14ac:dyDescent="0.25">
      <c r="A16" s="8">
        <v>37652</v>
      </c>
      <c r="B16" s="9">
        <v>10941.09</v>
      </c>
      <c r="C16" s="9">
        <v>657.70600000000002</v>
      </c>
      <c r="D16" s="9">
        <v>9.9844910000000002</v>
      </c>
      <c r="E16" s="9">
        <f t="shared" si="1"/>
        <v>110.10153937857092</v>
      </c>
      <c r="F16" s="2">
        <f t="shared" si="2"/>
        <v>1.0224366218811509E-2</v>
      </c>
      <c r="G16" s="2">
        <f t="shared" si="3"/>
        <v>2.275141223203403E-2</v>
      </c>
      <c r="I16" s="12">
        <v>37652</v>
      </c>
      <c r="J16" s="3">
        <f t="shared" si="5"/>
        <v>2.275141223203403E-2</v>
      </c>
      <c r="K16" s="3">
        <f t="shared" si="4"/>
        <v>1.252704601322252E-2</v>
      </c>
      <c r="L16" s="3">
        <f t="shared" si="0"/>
        <v>1.0224366218811509E-2</v>
      </c>
      <c r="N16" s="11" t="s">
        <v>12</v>
      </c>
      <c r="O16" s="37">
        <f>_xlfn.VAR.S(L5:L193)</f>
        <v>5.548415368853266E-4</v>
      </c>
      <c r="P16" s="3">
        <f>O16/$O$14</f>
        <v>0.97836104240292665</v>
      </c>
    </row>
    <row r="17" spans="1:12" x14ac:dyDescent="0.25">
      <c r="A17" s="8">
        <v>37680</v>
      </c>
      <c r="B17" s="9">
        <v>10280.61</v>
      </c>
      <c r="C17" s="9">
        <v>673.13699999999994</v>
      </c>
      <c r="D17" s="9">
        <v>10.229979999999999</v>
      </c>
      <c r="E17" s="9">
        <f t="shared" si="1"/>
        <v>109.91582196300509</v>
      </c>
      <c r="F17" s="2">
        <f t="shared" si="2"/>
        <v>-1.6867830968945174E-3</v>
      </c>
      <c r="G17" s="2">
        <f t="shared" si="3"/>
        <v>2.4587032027972189E-2</v>
      </c>
      <c r="I17" s="12">
        <v>37680</v>
      </c>
      <c r="J17" s="3">
        <f t="shared" si="5"/>
        <v>2.4587032027972189E-2</v>
      </c>
      <c r="K17" s="3">
        <f t="shared" si="4"/>
        <v>2.6273815124866706E-2</v>
      </c>
      <c r="L17" s="3">
        <f t="shared" si="0"/>
        <v>-1.6867830968945174E-3</v>
      </c>
    </row>
    <row r="18" spans="1:12" x14ac:dyDescent="0.25">
      <c r="A18" s="8">
        <v>37711</v>
      </c>
      <c r="B18" s="9">
        <v>11273.63</v>
      </c>
      <c r="C18" s="9">
        <v>686.63099999999997</v>
      </c>
      <c r="D18" s="9">
        <v>10.549530000000001</v>
      </c>
      <c r="E18" s="9">
        <f t="shared" si="1"/>
        <v>114.64329826686577</v>
      </c>
      <c r="F18" s="2">
        <f t="shared" si="2"/>
        <v>4.3009970898018945E-2</v>
      </c>
      <c r="G18" s="2">
        <f t="shared" si="3"/>
        <v>3.1236620208446197E-2</v>
      </c>
      <c r="I18" s="12">
        <v>37711</v>
      </c>
      <c r="J18" s="3">
        <f t="shared" si="5"/>
        <v>3.1236620208446197E-2</v>
      </c>
      <c r="K18" s="3">
        <f t="shared" si="4"/>
        <v>-1.1773350689572748E-2</v>
      </c>
      <c r="L18" s="3">
        <f t="shared" si="0"/>
        <v>4.3009970898018945E-2</v>
      </c>
    </row>
    <row r="19" spans="1:12" x14ac:dyDescent="0.25">
      <c r="A19" s="8">
        <v>37741</v>
      </c>
      <c r="B19" s="9">
        <v>12556.7</v>
      </c>
      <c r="C19" s="9">
        <v>700.923</v>
      </c>
      <c r="D19" s="9">
        <v>10.40507</v>
      </c>
      <c r="E19" s="9">
        <f t="shared" si="1"/>
        <v>120.22800379706763</v>
      </c>
      <c r="F19" s="2">
        <f t="shared" si="2"/>
        <v>4.8713754878212168E-2</v>
      </c>
      <c r="G19" s="2">
        <f t="shared" si="3"/>
        <v>-1.369350103748701E-2</v>
      </c>
      <c r="I19" s="12">
        <v>37741</v>
      </c>
      <c r="J19" s="3">
        <f t="shared" si="5"/>
        <v>-1.369350103748701E-2</v>
      </c>
      <c r="K19" s="3">
        <f t="shared" si="4"/>
        <v>-6.2407255915699178E-2</v>
      </c>
      <c r="L19" s="3">
        <f t="shared" si="0"/>
        <v>4.8713754878212168E-2</v>
      </c>
    </row>
    <row r="20" spans="1:12" x14ac:dyDescent="0.25">
      <c r="A20" s="8">
        <v>37771</v>
      </c>
      <c r="B20" s="9">
        <v>13421.6</v>
      </c>
      <c r="C20" s="9">
        <v>715.14599999999996</v>
      </c>
      <c r="D20" s="9">
        <v>10.71772</v>
      </c>
      <c r="E20" s="9">
        <f t="shared" si="1"/>
        <v>124.42013058677516</v>
      </c>
      <c r="F20" s="2">
        <f t="shared" si="2"/>
        <v>3.486813934616606E-2</v>
      </c>
      <c r="G20" s="2">
        <f t="shared" si="3"/>
        <v>3.0047851672309722E-2</v>
      </c>
      <c r="I20" s="12">
        <v>37771</v>
      </c>
      <c r="J20" s="3">
        <f t="shared" si="5"/>
        <v>3.0047851672309722E-2</v>
      </c>
      <c r="K20" s="3">
        <f t="shared" si="4"/>
        <v>-4.8202876738563383E-3</v>
      </c>
      <c r="L20" s="3">
        <f t="shared" si="0"/>
        <v>3.486813934616606E-2</v>
      </c>
    </row>
    <row r="21" spans="1:12" x14ac:dyDescent="0.25">
      <c r="A21" s="8">
        <v>37802</v>
      </c>
      <c r="B21" s="9">
        <v>12972.58</v>
      </c>
      <c r="C21" s="9">
        <v>729.03399999999999</v>
      </c>
      <c r="D21" s="9">
        <v>10.951980000000001</v>
      </c>
      <c r="E21" s="9">
        <f t="shared" si="1"/>
        <v>124.86273768683687</v>
      </c>
      <c r="F21" s="2">
        <f t="shared" si="2"/>
        <v>3.5573592309727786E-3</v>
      </c>
      <c r="G21" s="2">
        <f t="shared" si="3"/>
        <v>2.1857260686041435E-2</v>
      </c>
      <c r="I21" s="12">
        <v>37802</v>
      </c>
      <c r="J21" s="3">
        <f t="shared" si="5"/>
        <v>2.1857260686041435E-2</v>
      </c>
      <c r="K21" s="3">
        <f t="shared" si="4"/>
        <v>1.8299901455068657E-2</v>
      </c>
      <c r="L21" s="3">
        <f t="shared" si="0"/>
        <v>3.5573592309727786E-3</v>
      </c>
    </row>
    <row r="22" spans="1:12" x14ac:dyDescent="0.25">
      <c r="A22" s="8">
        <v>37833</v>
      </c>
      <c r="B22" s="9">
        <v>13571.73</v>
      </c>
      <c r="C22" s="9">
        <v>745.01300000000003</v>
      </c>
      <c r="D22" s="9">
        <v>11.36665</v>
      </c>
      <c r="E22" s="9">
        <f t="shared" si="1"/>
        <v>128.50852921590288</v>
      </c>
      <c r="F22" s="2">
        <f t="shared" si="2"/>
        <v>2.9198394946376105E-2</v>
      </c>
      <c r="G22" s="2">
        <f t="shared" si="3"/>
        <v>3.7862560011979518E-2</v>
      </c>
      <c r="I22" s="12">
        <v>37833</v>
      </c>
      <c r="J22" s="3">
        <f t="shared" si="5"/>
        <v>3.7862560011979518E-2</v>
      </c>
      <c r="K22" s="3">
        <f t="shared" si="4"/>
        <v>8.664165065603413E-3</v>
      </c>
      <c r="L22" s="3">
        <f t="shared" si="0"/>
        <v>2.9198394946376105E-2</v>
      </c>
    </row>
    <row r="23" spans="1:12" x14ac:dyDescent="0.25">
      <c r="A23" s="8">
        <v>37862</v>
      </c>
      <c r="B23" s="9">
        <v>15174.49</v>
      </c>
      <c r="C23" s="9">
        <v>759.79399999999998</v>
      </c>
      <c r="D23" s="9">
        <v>11.911759999999999</v>
      </c>
      <c r="E23" s="9">
        <f t="shared" si="1"/>
        <v>134.8461316973893</v>
      </c>
      <c r="F23" s="2">
        <f t="shared" si="2"/>
        <v>4.9316590269575133E-2</v>
      </c>
      <c r="G23" s="2">
        <f t="shared" si="3"/>
        <v>4.7956961813726995E-2</v>
      </c>
      <c r="I23" s="12">
        <v>37862</v>
      </c>
      <c r="J23" s="3">
        <f t="shared" si="5"/>
        <v>4.7956961813726995E-2</v>
      </c>
      <c r="K23" s="3">
        <f t="shared" si="4"/>
        <v>-1.3596284558481386E-3</v>
      </c>
      <c r="L23" s="3">
        <f t="shared" si="0"/>
        <v>4.9316590269575133E-2</v>
      </c>
    </row>
    <row r="24" spans="1:12" x14ac:dyDescent="0.25">
      <c r="A24" s="8">
        <v>37894</v>
      </c>
      <c r="B24" s="9">
        <v>16010.67</v>
      </c>
      <c r="C24" s="9">
        <v>776.97799999999995</v>
      </c>
      <c r="D24" s="9">
        <v>12.233140000000001</v>
      </c>
      <c r="E24" s="9">
        <f t="shared" si="1"/>
        <v>139.21015120077584</v>
      </c>
      <c r="F24" s="2">
        <f t="shared" si="2"/>
        <v>3.2362956567266732E-2</v>
      </c>
      <c r="G24" s="2">
        <f t="shared" si="3"/>
        <v>2.6980060041505327E-2</v>
      </c>
      <c r="I24" s="12">
        <v>37894</v>
      </c>
      <c r="J24" s="3">
        <f t="shared" si="5"/>
        <v>2.6980060041505327E-2</v>
      </c>
      <c r="K24" s="3">
        <f t="shared" si="4"/>
        <v>-5.3828965257614048E-3</v>
      </c>
      <c r="L24" s="3">
        <f t="shared" si="0"/>
        <v>3.2362956567266732E-2</v>
      </c>
    </row>
    <row r="25" spans="1:12" x14ac:dyDescent="0.25">
      <c r="A25" s="8">
        <v>37925</v>
      </c>
      <c r="B25" s="9">
        <v>17982.490000000002</v>
      </c>
      <c r="C25" s="9">
        <v>791.404</v>
      </c>
      <c r="D25" s="9">
        <v>12.638059999999999</v>
      </c>
      <c r="E25" s="9">
        <f t="shared" si="1"/>
        <v>146.16282824074332</v>
      </c>
      <c r="F25" s="2">
        <f t="shared" si="2"/>
        <v>4.9943750365876616E-2</v>
      </c>
      <c r="G25" s="2">
        <f t="shared" si="3"/>
        <v>3.3100250630663908E-2</v>
      </c>
      <c r="I25" s="12">
        <v>37925</v>
      </c>
      <c r="J25" s="3">
        <f t="shared" si="5"/>
        <v>3.3100250630663908E-2</v>
      </c>
      <c r="K25" s="3">
        <f t="shared" si="4"/>
        <v>-1.6843499735212708E-2</v>
      </c>
      <c r="L25" s="3">
        <f t="shared" si="0"/>
        <v>4.9943750365876616E-2</v>
      </c>
    </row>
    <row r="26" spans="1:12" x14ac:dyDescent="0.25">
      <c r="A26" s="8">
        <v>37953</v>
      </c>
      <c r="B26" s="9">
        <v>20183.97</v>
      </c>
      <c r="C26" s="9">
        <v>807.8</v>
      </c>
      <c r="D26" s="9">
        <v>12.980869999999999</v>
      </c>
      <c r="E26" s="9">
        <f t="shared" si="1"/>
        <v>153.65066049606273</v>
      </c>
      <c r="F26" s="2">
        <f t="shared" si="2"/>
        <v>5.1229388110814789E-2</v>
      </c>
      <c r="G26" s="2">
        <f t="shared" si="3"/>
        <v>2.7125207508114313E-2</v>
      </c>
      <c r="I26" s="12">
        <v>37953</v>
      </c>
      <c r="J26" s="3">
        <f t="shared" si="5"/>
        <v>2.7125207508114313E-2</v>
      </c>
      <c r="K26" s="3">
        <f t="shared" si="4"/>
        <v>-2.4104180602700476E-2</v>
      </c>
      <c r="L26" s="3">
        <f t="shared" si="0"/>
        <v>5.1229388110814789E-2</v>
      </c>
    </row>
    <row r="27" spans="1:12" x14ac:dyDescent="0.25">
      <c r="A27" s="8">
        <v>37986</v>
      </c>
      <c r="B27" s="9">
        <v>22236.39</v>
      </c>
      <c r="C27" s="9">
        <v>821.59100000000001</v>
      </c>
      <c r="D27" s="9">
        <v>13.830859999999999</v>
      </c>
      <c r="E27" s="9">
        <f t="shared" si="1"/>
        <v>160.17409902794049</v>
      </c>
      <c r="F27" s="2">
        <f t="shared" si="2"/>
        <v>4.2456299965237809E-2</v>
      </c>
      <c r="G27" s="2">
        <f t="shared" si="3"/>
        <v>6.5480202790721975E-2</v>
      </c>
      <c r="I27" s="12">
        <v>37986</v>
      </c>
      <c r="J27" s="3">
        <f t="shared" si="5"/>
        <v>6.5480202790721975E-2</v>
      </c>
      <c r="K27" s="3">
        <f t="shared" si="4"/>
        <v>2.3023902825484166E-2</v>
      </c>
      <c r="L27" s="3">
        <f t="shared" si="0"/>
        <v>4.2456299965237809E-2</v>
      </c>
    </row>
    <row r="28" spans="1:12" x14ac:dyDescent="0.25">
      <c r="A28" s="8">
        <v>38016</v>
      </c>
      <c r="B28" s="9">
        <v>21851.439999999999</v>
      </c>
      <c r="C28" s="9">
        <v>836.28200000000004</v>
      </c>
      <c r="D28" s="9">
        <v>14.41574</v>
      </c>
      <c r="E28" s="9">
        <f t="shared" si="1"/>
        <v>161.34710168985362</v>
      </c>
      <c r="F28" s="2">
        <f t="shared" si="2"/>
        <v>7.3232980177933005E-3</v>
      </c>
      <c r="G28" s="2">
        <f t="shared" si="3"/>
        <v>4.2288042825970429E-2</v>
      </c>
      <c r="I28" s="12">
        <v>38016</v>
      </c>
      <c r="J28" s="3">
        <f t="shared" si="5"/>
        <v>4.2288042825970429E-2</v>
      </c>
      <c r="K28" s="3">
        <f t="shared" si="4"/>
        <v>3.4964744808177128E-2</v>
      </c>
      <c r="L28" s="3">
        <f t="shared" si="0"/>
        <v>7.3232980177933005E-3</v>
      </c>
    </row>
    <row r="29" spans="1:12" x14ac:dyDescent="0.25">
      <c r="A29" s="8">
        <v>38044</v>
      </c>
      <c r="B29" s="9">
        <v>21755.02</v>
      </c>
      <c r="C29" s="9">
        <v>845.37099999999998</v>
      </c>
      <c r="D29" s="9">
        <v>14.292490000000001</v>
      </c>
      <c r="E29" s="9">
        <f t="shared" si="1"/>
        <v>162.36102031137779</v>
      </c>
      <c r="F29" s="2">
        <f t="shared" si="2"/>
        <v>6.284083264620044E-3</v>
      </c>
      <c r="G29" s="2">
        <f t="shared" si="3"/>
        <v>-8.5496824998230192E-3</v>
      </c>
      <c r="I29" s="12">
        <v>38044</v>
      </c>
      <c r="J29" s="3">
        <f t="shared" si="5"/>
        <v>-8.5496824998230192E-3</v>
      </c>
      <c r="K29" s="3">
        <f t="shared" si="4"/>
        <v>-1.4833765764443063E-2</v>
      </c>
      <c r="L29" s="3">
        <f t="shared" si="0"/>
        <v>6.284083264620044E-3</v>
      </c>
    </row>
    <row r="30" spans="1:12" x14ac:dyDescent="0.25">
      <c r="A30" s="8">
        <v>38077</v>
      </c>
      <c r="B30" s="9">
        <v>22142.26</v>
      </c>
      <c r="C30" s="9">
        <v>857.81500000000005</v>
      </c>
      <c r="D30" s="9">
        <v>14.40404</v>
      </c>
      <c r="E30" s="9">
        <f t="shared" si="1"/>
        <v>164.90101622620747</v>
      </c>
      <c r="F30" s="2">
        <f t="shared" si="2"/>
        <v>1.5644123878739258E-2</v>
      </c>
      <c r="G30" s="2">
        <f t="shared" si="3"/>
        <v>7.8047981842210845E-3</v>
      </c>
      <c r="I30" s="12">
        <v>38077</v>
      </c>
      <c r="J30" s="3">
        <f t="shared" si="5"/>
        <v>7.8047981842210845E-3</v>
      </c>
      <c r="K30" s="3">
        <f t="shared" si="4"/>
        <v>-7.8393256945181733E-3</v>
      </c>
      <c r="L30" s="3">
        <f t="shared" si="0"/>
        <v>1.5644123878739258E-2</v>
      </c>
    </row>
    <row r="31" spans="1:12" x14ac:dyDescent="0.25">
      <c r="A31" s="8">
        <v>38107</v>
      </c>
      <c r="B31" s="9">
        <v>19607.23</v>
      </c>
      <c r="C31" s="9">
        <v>866.87199999999996</v>
      </c>
      <c r="D31" s="9">
        <v>13.839040000000001</v>
      </c>
      <c r="E31" s="9">
        <f t="shared" si="1"/>
        <v>160.45598737756052</v>
      </c>
      <c r="F31" s="2">
        <f t="shared" si="2"/>
        <v>-2.695573957257702E-2</v>
      </c>
      <c r="G31" s="2">
        <f t="shared" si="3"/>
        <v>-3.9225106289624279E-2</v>
      </c>
      <c r="I31" s="12">
        <v>38107</v>
      </c>
      <c r="J31" s="3">
        <f t="shared" si="5"/>
        <v>-3.9225106289624279E-2</v>
      </c>
      <c r="K31" s="3">
        <f t="shared" si="4"/>
        <v>-1.2269366717047259E-2</v>
      </c>
      <c r="L31" s="3">
        <f t="shared" si="0"/>
        <v>-2.695573957257702E-2</v>
      </c>
    </row>
    <row r="32" spans="1:12" x14ac:dyDescent="0.25">
      <c r="A32" s="8">
        <v>38138</v>
      </c>
      <c r="B32" s="9">
        <v>19544.669999999998</v>
      </c>
      <c r="C32" s="9">
        <v>876.63199999999995</v>
      </c>
      <c r="D32" s="9">
        <v>14.187110000000001</v>
      </c>
      <c r="E32" s="9">
        <f t="shared" si="1"/>
        <v>161.56698651968901</v>
      </c>
      <c r="F32" s="2">
        <f t="shared" si="2"/>
        <v>6.9240117510496191E-3</v>
      </c>
      <c r="G32" s="2">
        <f t="shared" si="3"/>
        <v>2.515131107360058E-2</v>
      </c>
      <c r="I32" s="12">
        <v>38138</v>
      </c>
      <c r="J32" s="3">
        <f t="shared" si="5"/>
        <v>2.515131107360058E-2</v>
      </c>
      <c r="K32" s="3">
        <f t="shared" si="4"/>
        <v>1.8227299322550961E-2</v>
      </c>
      <c r="L32" s="3">
        <f t="shared" si="0"/>
        <v>6.9240117510496191E-3</v>
      </c>
    </row>
    <row r="33" spans="1:12" x14ac:dyDescent="0.25">
      <c r="A33" s="8">
        <v>38168</v>
      </c>
      <c r="B33" s="9">
        <v>21148.91</v>
      </c>
      <c r="C33" s="9">
        <v>890.88599999999997</v>
      </c>
      <c r="D33" s="9">
        <v>14.709849999999999</v>
      </c>
      <c r="E33" s="9">
        <f t="shared" si="1"/>
        <v>167.38439619636506</v>
      </c>
      <c r="F33" s="2">
        <f t="shared" si="2"/>
        <v>3.6006178006960043E-2</v>
      </c>
      <c r="G33" s="2">
        <f t="shared" si="3"/>
        <v>3.6846122994746544E-2</v>
      </c>
      <c r="I33" s="12">
        <v>38168</v>
      </c>
      <c r="J33" s="3">
        <f t="shared" si="5"/>
        <v>3.6846122994746544E-2</v>
      </c>
      <c r="K33" s="3">
        <f t="shared" si="4"/>
        <v>8.3994498778650062E-4</v>
      </c>
      <c r="L33" s="3">
        <f t="shared" si="0"/>
        <v>3.6006178006960043E-2</v>
      </c>
    </row>
    <row r="34" spans="1:12" x14ac:dyDescent="0.25">
      <c r="A34" s="8">
        <v>38198</v>
      </c>
      <c r="B34" s="9">
        <v>22336.87</v>
      </c>
      <c r="C34" s="9">
        <v>903.00300000000004</v>
      </c>
      <c r="D34" s="9">
        <v>15.36894</v>
      </c>
      <c r="E34" s="9">
        <f t="shared" si="1"/>
        <v>171.79867618615933</v>
      </c>
      <c r="F34" s="2">
        <f t="shared" si="2"/>
        <v>2.6372111678890864E-2</v>
      </c>
      <c r="G34" s="2">
        <f t="shared" si="3"/>
        <v>4.4806031332746521E-2</v>
      </c>
      <c r="I34" s="12">
        <v>38198</v>
      </c>
      <c r="J34" s="3">
        <f t="shared" si="5"/>
        <v>4.4806031332746521E-2</v>
      </c>
      <c r="K34" s="3">
        <f t="shared" si="4"/>
        <v>1.8433919653855657E-2</v>
      </c>
      <c r="L34" s="3">
        <f t="shared" si="0"/>
        <v>2.6372111678890864E-2</v>
      </c>
    </row>
    <row r="35" spans="1:12" x14ac:dyDescent="0.25">
      <c r="A35" s="8">
        <v>38230</v>
      </c>
      <c r="B35" s="9">
        <v>22803.19</v>
      </c>
      <c r="C35" s="9">
        <v>913.02</v>
      </c>
      <c r="D35" s="9">
        <v>16.010339999999999</v>
      </c>
      <c r="E35" s="9">
        <f t="shared" si="1"/>
        <v>174.20868496925004</v>
      </c>
      <c r="F35" s="2">
        <f t="shared" si="2"/>
        <v>1.4028098682665302E-2</v>
      </c>
      <c r="G35" s="2">
        <f t="shared" si="3"/>
        <v>4.1733522285857028E-2</v>
      </c>
      <c r="I35" s="12">
        <v>38230</v>
      </c>
      <c r="J35" s="3">
        <f t="shared" si="5"/>
        <v>4.1733522285857028E-2</v>
      </c>
      <c r="K35" s="3">
        <f t="shared" si="4"/>
        <v>2.7705423603191726E-2</v>
      </c>
      <c r="L35" s="3">
        <f t="shared" si="0"/>
        <v>1.4028098682665302E-2</v>
      </c>
    </row>
    <row r="36" spans="1:12" x14ac:dyDescent="0.25">
      <c r="A36" s="8">
        <v>38260</v>
      </c>
      <c r="B36" s="9">
        <v>23245.24</v>
      </c>
      <c r="C36" s="9">
        <v>924.87</v>
      </c>
      <c r="D36" s="9">
        <v>16.453189999999999</v>
      </c>
      <c r="E36" s="9">
        <f t="shared" si="1"/>
        <v>176.80454546825098</v>
      </c>
      <c r="F36" s="2">
        <f t="shared" si="2"/>
        <v>1.4900867310140953E-2</v>
      </c>
      <c r="G36" s="2">
        <f t="shared" si="3"/>
        <v>2.7660249563719486E-2</v>
      </c>
      <c r="I36" s="12">
        <v>38260</v>
      </c>
      <c r="J36" s="3">
        <f t="shared" si="5"/>
        <v>2.7660249563719486E-2</v>
      </c>
      <c r="K36" s="3">
        <f t="shared" si="4"/>
        <v>1.2759382253578533E-2</v>
      </c>
      <c r="L36" s="3">
        <f t="shared" si="0"/>
        <v>1.4900867310140953E-2</v>
      </c>
    </row>
    <row r="37" spans="1:12" x14ac:dyDescent="0.25">
      <c r="A37" s="8">
        <v>38289</v>
      </c>
      <c r="B37" s="9">
        <v>23052.18</v>
      </c>
      <c r="C37" s="9">
        <v>935.327</v>
      </c>
      <c r="D37" s="9">
        <v>16.298559999999998</v>
      </c>
      <c r="E37" s="9">
        <f t="shared" si="1"/>
        <v>177.76334075305036</v>
      </c>
      <c r="F37" s="2">
        <f t="shared" si="2"/>
        <v>5.4229108321852681E-3</v>
      </c>
      <c r="G37" s="2">
        <f t="shared" si="3"/>
        <v>-9.3981774962789144E-3</v>
      </c>
      <c r="I37" s="12">
        <v>38289</v>
      </c>
      <c r="J37" s="3">
        <f t="shared" si="5"/>
        <v>-9.3981774962789144E-3</v>
      </c>
      <c r="K37" s="3">
        <f t="shared" si="4"/>
        <v>-1.4821088328464183E-2</v>
      </c>
      <c r="L37" s="3">
        <f t="shared" ref="L37:L68" si="6">+F37</f>
        <v>5.4229108321852681E-3</v>
      </c>
    </row>
    <row r="38" spans="1:12" x14ac:dyDescent="0.25">
      <c r="A38" s="8">
        <v>38321</v>
      </c>
      <c r="B38" s="9">
        <v>25128.33</v>
      </c>
      <c r="C38" s="9">
        <v>947.01300000000003</v>
      </c>
      <c r="D38" s="9">
        <v>16.616050000000001</v>
      </c>
      <c r="E38" s="9">
        <f t="shared" si="1"/>
        <v>184.12100005985798</v>
      </c>
      <c r="F38" s="2">
        <f t="shared" si="2"/>
        <v>3.5764737993080997E-2</v>
      </c>
      <c r="G38" s="2">
        <f t="shared" si="3"/>
        <v>1.9479635010700491E-2</v>
      </c>
      <c r="I38" s="12">
        <v>38321</v>
      </c>
      <c r="J38" s="3">
        <f t="shared" si="5"/>
        <v>1.9479635010700491E-2</v>
      </c>
      <c r="K38" s="3">
        <f t="shared" si="4"/>
        <v>-1.6285102982380506E-2</v>
      </c>
      <c r="L38" s="3">
        <f t="shared" si="6"/>
        <v>3.5764737993080997E-2</v>
      </c>
    </row>
    <row r="39" spans="1:12" x14ac:dyDescent="0.25">
      <c r="A39" s="8">
        <v>38352</v>
      </c>
      <c r="B39" s="9">
        <v>26196.25</v>
      </c>
      <c r="C39" s="9">
        <v>961.64</v>
      </c>
      <c r="D39" s="9">
        <v>16.998989999999999</v>
      </c>
      <c r="E39" s="9">
        <f t="shared" si="1"/>
        <v>188.45914450022204</v>
      </c>
      <c r="F39" s="2">
        <f t="shared" si="2"/>
        <v>2.3561377783923199E-2</v>
      </c>
      <c r="G39" s="2">
        <f t="shared" si="3"/>
        <v>2.3046391892176388E-2</v>
      </c>
      <c r="I39" s="12">
        <v>38352</v>
      </c>
      <c r="J39" s="3">
        <f t="shared" si="5"/>
        <v>2.3046391892176388E-2</v>
      </c>
      <c r="K39" s="3">
        <f t="shared" si="4"/>
        <v>-5.1498589174681086E-4</v>
      </c>
      <c r="L39" s="3">
        <f t="shared" si="6"/>
        <v>2.3561377783923199E-2</v>
      </c>
    </row>
    <row r="40" spans="1:12" x14ac:dyDescent="0.25">
      <c r="A40" s="8">
        <v>38383</v>
      </c>
      <c r="B40" s="9">
        <v>24350.62</v>
      </c>
      <c r="C40" s="9">
        <v>973.44299999999998</v>
      </c>
      <c r="D40" s="9">
        <v>16.951640000000001</v>
      </c>
      <c r="E40" s="9">
        <f t="shared" si="1"/>
        <v>186.09501566405729</v>
      </c>
      <c r="F40" s="2">
        <f t="shared" si="2"/>
        <v>-1.2544516438479203E-2</v>
      </c>
      <c r="G40" s="2">
        <f t="shared" si="3"/>
        <v>-2.7854596067177217E-3</v>
      </c>
      <c r="I40" s="12">
        <v>38383</v>
      </c>
      <c r="J40" s="3">
        <f t="shared" si="5"/>
        <v>-2.7854596067177217E-3</v>
      </c>
      <c r="K40" s="3">
        <f t="shared" si="4"/>
        <v>9.7590568317614812E-3</v>
      </c>
      <c r="L40" s="3">
        <f t="shared" si="6"/>
        <v>-1.2544516438479203E-2</v>
      </c>
    </row>
    <row r="41" spans="1:12" x14ac:dyDescent="0.25">
      <c r="A41" s="8">
        <v>38411</v>
      </c>
      <c r="B41" s="9">
        <v>28139.13</v>
      </c>
      <c r="C41" s="9">
        <v>984.97</v>
      </c>
      <c r="D41" s="9">
        <v>17.695489999999999</v>
      </c>
      <c r="E41" s="9">
        <f t="shared" si="1"/>
        <v>196.32345487787603</v>
      </c>
      <c r="F41" s="2">
        <f t="shared" si="2"/>
        <v>5.4963531276320365E-2</v>
      </c>
      <c r="G41" s="2">
        <f t="shared" si="3"/>
        <v>4.3880710066990458E-2</v>
      </c>
      <c r="I41" s="12">
        <v>38411</v>
      </c>
      <c r="J41" s="3">
        <f t="shared" si="5"/>
        <v>4.3880710066990458E-2</v>
      </c>
      <c r="K41" s="3">
        <f t="shared" si="4"/>
        <v>-1.1082821209329907E-2</v>
      </c>
      <c r="L41" s="3">
        <f t="shared" si="6"/>
        <v>5.4963531276320365E-2</v>
      </c>
    </row>
    <row r="42" spans="1:12" x14ac:dyDescent="0.25">
      <c r="A42" s="8">
        <v>38442</v>
      </c>
      <c r="B42" s="9">
        <v>26610.65</v>
      </c>
      <c r="C42" s="9">
        <v>1000</v>
      </c>
      <c r="D42" s="9">
        <v>18.013010000000001</v>
      </c>
      <c r="E42" s="9">
        <f t="shared" si="1"/>
        <v>195.22128397724831</v>
      </c>
      <c r="F42" s="2">
        <f t="shared" si="2"/>
        <v>-5.6140561570360292E-3</v>
      </c>
      <c r="G42" s="2">
        <f t="shared" si="3"/>
        <v>1.7943555109239728E-2</v>
      </c>
      <c r="I42" s="12">
        <v>38442</v>
      </c>
      <c r="J42" s="3">
        <f t="shared" si="5"/>
        <v>1.7943555109239728E-2</v>
      </c>
      <c r="K42" s="3">
        <f t="shared" si="4"/>
        <v>2.3557611266275758E-2</v>
      </c>
      <c r="L42" s="3">
        <f t="shared" si="6"/>
        <v>-5.6140561570360292E-3</v>
      </c>
    </row>
    <row r="43" spans="1:12" x14ac:dyDescent="0.25">
      <c r="A43" s="8">
        <v>38471</v>
      </c>
      <c r="B43" s="9">
        <v>24843.7</v>
      </c>
      <c r="C43" s="9">
        <v>1014.568</v>
      </c>
      <c r="D43" s="9">
        <v>17.9268</v>
      </c>
      <c r="E43" s="9">
        <f t="shared" si="1"/>
        <v>193.32325831545799</v>
      </c>
      <c r="F43" s="2">
        <f t="shared" si="2"/>
        <v>-9.7224320172564216E-3</v>
      </c>
      <c r="G43" s="2">
        <f t="shared" si="3"/>
        <v>-4.7859852406677561E-3</v>
      </c>
      <c r="I43" s="12">
        <v>38471</v>
      </c>
      <c r="J43" s="3">
        <f t="shared" si="5"/>
        <v>-4.7859852406677561E-3</v>
      </c>
      <c r="K43" s="3">
        <f t="shared" si="4"/>
        <v>4.9364467765886655E-3</v>
      </c>
      <c r="L43" s="3">
        <f t="shared" si="6"/>
        <v>-9.7224320172564216E-3</v>
      </c>
    </row>
    <row r="44" spans="1:12" x14ac:dyDescent="0.25">
      <c r="A44" s="8">
        <v>38503</v>
      </c>
      <c r="B44" s="9">
        <v>25207.07</v>
      </c>
      <c r="C44" s="9">
        <v>1028.529</v>
      </c>
      <c r="D44" s="9">
        <v>17.836839999999999</v>
      </c>
      <c r="E44" s="9">
        <f t="shared" si="1"/>
        <v>196.03369844460337</v>
      </c>
      <c r="F44" s="2">
        <f t="shared" si="2"/>
        <v>1.4020248534827529E-2</v>
      </c>
      <c r="G44" s="2">
        <f t="shared" si="3"/>
        <v>-5.0181850637035508E-3</v>
      </c>
      <c r="I44" s="12">
        <v>38503</v>
      </c>
      <c r="J44" s="3">
        <f t="shared" si="5"/>
        <v>-5.0181850637035508E-3</v>
      </c>
      <c r="K44" s="3">
        <f t="shared" si="4"/>
        <v>-1.9038433598531079E-2</v>
      </c>
      <c r="L44" s="3">
        <f t="shared" si="6"/>
        <v>1.4020248534827529E-2</v>
      </c>
    </row>
    <row r="45" spans="1:12" x14ac:dyDescent="0.25">
      <c r="A45" s="8">
        <v>38533</v>
      </c>
      <c r="B45" s="9">
        <v>25051.21</v>
      </c>
      <c r="C45" s="9">
        <v>1043.336</v>
      </c>
      <c r="D45" s="9">
        <v>17.537859999999998</v>
      </c>
      <c r="E45" s="9">
        <f t="shared" si="1"/>
        <v>197.64557495044033</v>
      </c>
      <c r="F45" s="2">
        <f t="shared" si="2"/>
        <v>8.2224460316064896E-3</v>
      </c>
      <c r="G45" s="2">
        <f t="shared" si="3"/>
        <v>-1.6761937652633563E-2</v>
      </c>
      <c r="I45" s="12">
        <v>38533</v>
      </c>
      <c r="J45" s="3">
        <f t="shared" si="5"/>
        <v>-1.6761937652633563E-2</v>
      </c>
      <c r="K45" s="3">
        <f t="shared" si="4"/>
        <v>-2.4984383684240052E-2</v>
      </c>
      <c r="L45" s="3">
        <f t="shared" si="6"/>
        <v>8.2224460316064896E-3</v>
      </c>
    </row>
    <row r="46" spans="1:12" x14ac:dyDescent="0.25">
      <c r="A46" s="8">
        <v>38562</v>
      </c>
      <c r="B46" s="9">
        <v>26042.36</v>
      </c>
      <c r="C46" s="9">
        <v>1057.037</v>
      </c>
      <c r="D46" s="9">
        <v>17.71002</v>
      </c>
      <c r="E46" s="9">
        <f t="shared" si="1"/>
        <v>201.80835190997837</v>
      </c>
      <c r="F46" s="2">
        <f t="shared" si="2"/>
        <v>2.1061827266215527E-2</v>
      </c>
      <c r="G46" s="2">
        <f t="shared" si="3"/>
        <v>9.816477038817828E-3</v>
      </c>
      <c r="I46" s="12">
        <v>38562</v>
      </c>
      <c r="J46" s="3">
        <f t="shared" si="5"/>
        <v>9.816477038817828E-3</v>
      </c>
      <c r="K46" s="3">
        <f t="shared" si="4"/>
        <v>-1.1245350227397699E-2</v>
      </c>
      <c r="L46" s="3">
        <f t="shared" si="6"/>
        <v>2.1061827266215527E-2</v>
      </c>
    </row>
    <row r="47" spans="1:12" x14ac:dyDescent="0.25">
      <c r="A47" s="8">
        <v>38595</v>
      </c>
      <c r="B47" s="9">
        <v>28044.83</v>
      </c>
      <c r="C47" s="9">
        <v>1071.9639999999999</v>
      </c>
      <c r="D47" s="9">
        <v>17.966670000000001</v>
      </c>
      <c r="E47" s="9">
        <f t="shared" si="1"/>
        <v>208.45852733040047</v>
      </c>
      <c r="F47" s="2">
        <f t="shared" si="2"/>
        <v>3.2952924680682116E-2</v>
      </c>
      <c r="G47" s="2">
        <f t="shared" si="3"/>
        <v>1.4491796169626037E-2</v>
      </c>
      <c r="I47" s="12">
        <v>38595</v>
      </c>
      <c r="J47" s="3">
        <f t="shared" si="5"/>
        <v>1.4491796169626037E-2</v>
      </c>
      <c r="K47" s="3">
        <f t="shared" si="4"/>
        <v>-1.846112851105608E-2</v>
      </c>
      <c r="L47" s="3">
        <f t="shared" si="6"/>
        <v>3.2952924680682116E-2</v>
      </c>
    </row>
    <row r="48" spans="1:12" x14ac:dyDescent="0.25">
      <c r="A48" s="8">
        <v>38625</v>
      </c>
      <c r="B48" s="9">
        <v>31583.79</v>
      </c>
      <c r="C48" s="9">
        <v>1086.4639999999999</v>
      </c>
      <c r="D48" s="9">
        <v>19.060379999999999</v>
      </c>
      <c r="E48" s="9">
        <f t="shared" si="1"/>
        <v>218.32391440970522</v>
      </c>
      <c r="F48" s="2">
        <f t="shared" si="2"/>
        <v>4.7325418660702834E-2</v>
      </c>
      <c r="G48" s="2">
        <f t="shared" si="3"/>
        <v>6.0874385737590631E-2</v>
      </c>
      <c r="I48" s="12">
        <v>38625</v>
      </c>
      <c r="J48" s="3">
        <f t="shared" si="5"/>
        <v>6.0874385737590631E-2</v>
      </c>
      <c r="K48" s="3">
        <f t="shared" si="4"/>
        <v>1.3548967076887797E-2</v>
      </c>
      <c r="L48" s="3">
        <f t="shared" si="6"/>
        <v>4.7325418660702834E-2</v>
      </c>
    </row>
    <row r="49" spans="1:12" x14ac:dyDescent="0.25">
      <c r="A49" s="8">
        <v>38656</v>
      </c>
      <c r="B49" s="9">
        <v>30193.51</v>
      </c>
      <c r="C49" s="9">
        <v>1101.3340000000001</v>
      </c>
      <c r="D49" s="9">
        <v>19.184290000000001</v>
      </c>
      <c r="E49" s="9">
        <f t="shared" si="1"/>
        <v>217.53248721914701</v>
      </c>
      <c r="F49" s="2">
        <f t="shared" si="2"/>
        <v>-3.6250137448206043E-3</v>
      </c>
      <c r="G49" s="2">
        <f t="shared" si="3"/>
        <v>6.5009197088412574E-3</v>
      </c>
      <c r="I49" s="12">
        <v>38656</v>
      </c>
      <c r="J49" s="3">
        <f t="shared" si="5"/>
        <v>6.5009197088412574E-3</v>
      </c>
      <c r="K49" s="3">
        <f t="shared" si="4"/>
        <v>1.0125933453661862E-2</v>
      </c>
      <c r="L49" s="3">
        <f t="shared" si="6"/>
        <v>-3.6250137448206043E-3</v>
      </c>
    </row>
    <row r="50" spans="1:12" x14ac:dyDescent="0.25">
      <c r="A50" s="8">
        <v>38686</v>
      </c>
      <c r="B50" s="9">
        <v>31916.76</v>
      </c>
      <c r="C50" s="9">
        <v>1118.5160000000001</v>
      </c>
      <c r="D50" s="9">
        <v>19.867139999999999</v>
      </c>
      <c r="E50" s="9">
        <f t="shared" si="1"/>
        <v>223.63271010708377</v>
      </c>
      <c r="F50" s="2">
        <f t="shared" si="2"/>
        <v>2.8042813126074595E-2</v>
      </c>
      <c r="G50" s="2">
        <f t="shared" si="3"/>
        <v>3.5594228402510586E-2</v>
      </c>
      <c r="I50" s="12">
        <v>38686</v>
      </c>
      <c r="J50" s="3">
        <f t="shared" si="5"/>
        <v>3.5594228402510586E-2</v>
      </c>
      <c r="K50" s="3">
        <f t="shared" si="4"/>
        <v>7.551415276435991E-3</v>
      </c>
      <c r="L50" s="3">
        <f t="shared" si="6"/>
        <v>2.8042813126074595E-2</v>
      </c>
    </row>
    <row r="51" spans="1:12" x14ac:dyDescent="0.25">
      <c r="A51" s="8">
        <v>38716</v>
      </c>
      <c r="B51" s="9">
        <v>33455.94</v>
      </c>
      <c r="C51" s="9">
        <v>1136.712</v>
      </c>
      <c r="D51" s="9">
        <v>20.45542</v>
      </c>
      <c r="E51" s="9">
        <f t="shared" si="1"/>
        <v>229.41474154191698</v>
      </c>
      <c r="F51" s="2">
        <f t="shared" si="2"/>
        <v>2.5855034498596163E-2</v>
      </c>
      <c r="G51" s="2">
        <f t="shared" si="3"/>
        <v>2.961070390604803E-2</v>
      </c>
      <c r="I51" s="12">
        <v>38716</v>
      </c>
      <c r="J51" s="3">
        <f t="shared" si="5"/>
        <v>2.961070390604803E-2</v>
      </c>
      <c r="K51" s="3">
        <f t="shared" si="4"/>
        <v>3.7556694074518671E-3</v>
      </c>
      <c r="L51" s="3">
        <f t="shared" si="6"/>
        <v>2.5855034498596163E-2</v>
      </c>
    </row>
    <row r="52" spans="1:12" x14ac:dyDescent="0.25">
      <c r="A52" s="8">
        <v>38748</v>
      </c>
      <c r="B52" s="9">
        <v>38382.800000000003</v>
      </c>
      <c r="C52" s="9">
        <v>1156.5530000000001</v>
      </c>
      <c r="D52" s="9">
        <v>21.675519999999999</v>
      </c>
      <c r="E52" s="9">
        <f t="shared" si="1"/>
        <v>242.35317096173978</v>
      </c>
      <c r="F52" s="2">
        <f t="shared" si="2"/>
        <v>5.6397550274504882E-2</v>
      </c>
      <c r="G52" s="2">
        <f t="shared" si="3"/>
        <v>5.9646783101984679E-2</v>
      </c>
      <c r="I52" s="12">
        <v>38748</v>
      </c>
      <c r="J52" s="3">
        <f t="shared" si="5"/>
        <v>5.9646783101984679E-2</v>
      </c>
      <c r="K52" s="3">
        <f t="shared" si="4"/>
        <v>3.2492328274797977E-3</v>
      </c>
      <c r="L52" s="3">
        <f t="shared" si="6"/>
        <v>5.6397550274504882E-2</v>
      </c>
    </row>
    <row r="53" spans="1:12" x14ac:dyDescent="0.25">
      <c r="A53" s="8">
        <v>38776</v>
      </c>
      <c r="B53" s="9">
        <v>38610.39</v>
      </c>
      <c r="C53" s="9">
        <v>1181.4770000000001</v>
      </c>
      <c r="D53" s="9">
        <v>22.304449999999999</v>
      </c>
      <c r="E53" s="9">
        <f t="shared" si="1"/>
        <v>246.44021843403198</v>
      </c>
      <c r="F53" s="2">
        <f t="shared" si="2"/>
        <v>1.6864014842774333E-2</v>
      </c>
      <c r="G53" s="2">
        <f t="shared" si="3"/>
        <v>2.9015682207393478E-2</v>
      </c>
      <c r="I53" s="12">
        <v>38776</v>
      </c>
      <c r="J53" s="3">
        <f t="shared" si="5"/>
        <v>2.9015682207393478E-2</v>
      </c>
      <c r="K53" s="3">
        <f t="shared" si="4"/>
        <v>1.2151667364619145E-2</v>
      </c>
      <c r="L53" s="3">
        <f t="shared" si="6"/>
        <v>1.6864014842774333E-2</v>
      </c>
    </row>
    <row r="54" spans="1:12" x14ac:dyDescent="0.25">
      <c r="A54" s="8">
        <v>38807</v>
      </c>
      <c r="B54" s="9">
        <v>37951.97</v>
      </c>
      <c r="C54" s="9">
        <v>1194.047</v>
      </c>
      <c r="D54" s="9">
        <v>22.37754</v>
      </c>
      <c r="E54" s="9">
        <f t="shared" si="1"/>
        <v>247.01481373432554</v>
      </c>
      <c r="F54" s="2">
        <f t="shared" si="2"/>
        <v>2.3315808756572132E-3</v>
      </c>
      <c r="G54" s="2">
        <f t="shared" si="3"/>
        <v>3.2769245598973651E-3</v>
      </c>
      <c r="I54" s="12">
        <v>38807</v>
      </c>
      <c r="J54" s="3">
        <f t="shared" si="5"/>
        <v>3.2769245598973651E-3</v>
      </c>
      <c r="K54" s="3">
        <f t="shared" si="4"/>
        <v>9.4534368424015192E-4</v>
      </c>
      <c r="L54" s="3">
        <f t="shared" si="6"/>
        <v>2.3315808756572132E-3</v>
      </c>
    </row>
    <row r="55" spans="1:12" x14ac:dyDescent="0.25">
      <c r="A55" s="8">
        <v>38835</v>
      </c>
      <c r="B55" s="9">
        <v>40363.42</v>
      </c>
      <c r="C55" s="9">
        <v>1204.53</v>
      </c>
      <c r="D55" s="9">
        <v>23.12678</v>
      </c>
      <c r="E55" s="9">
        <f t="shared" si="1"/>
        <v>253.24142157629822</v>
      </c>
      <c r="F55" s="2">
        <f t="shared" si="2"/>
        <v>2.5207426825298196E-2</v>
      </c>
      <c r="G55" s="2">
        <f t="shared" si="3"/>
        <v>3.3481785754823745E-2</v>
      </c>
      <c r="I55" s="12">
        <v>38835</v>
      </c>
      <c r="J55" s="3">
        <f t="shared" si="5"/>
        <v>3.3481785754823745E-2</v>
      </c>
      <c r="K55" s="3">
        <f t="shared" si="4"/>
        <v>8.2743589295255493E-3</v>
      </c>
      <c r="L55" s="3">
        <f t="shared" si="6"/>
        <v>2.5207426825298196E-2</v>
      </c>
    </row>
    <row r="56" spans="1:12" x14ac:dyDescent="0.25">
      <c r="A56" s="8">
        <v>38868</v>
      </c>
      <c r="B56" s="9">
        <v>36530.04</v>
      </c>
      <c r="C56" s="9">
        <v>1206.115</v>
      </c>
      <c r="D56" s="9">
        <v>23.419720000000002</v>
      </c>
      <c r="E56" s="9">
        <f t="shared" si="1"/>
        <v>246.25945823619483</v>
      </c>
      <c r="F56" s="2">
        <f t="shared" si="2"/>
        <v>-2.7570384404906001E-2</v>
      </c>
      <c r="G56" s="2">
        <f t="shared" si="3"/>
        <v>1.2666700682066434E-2</v>
      </c>
      <c r="I56" s="12">
        <v>38868</v>
      </c>
      <c r="J56" s="3">
        <f t="shared" si="5"/>
        <v>1.2666700682066434E-2</v>
      </c>
      <c r="K56" s="3">
        <f t="shared" si="4"/>
        <v>4.0237085086972435E-2</v>
      </c>
      <c r="L56" s="3">
        <f t="shared" si="6"/>
        <v>-2.7570384404906001E-2</v>
      </c>
    </row>
    <row r="57" spans="1:12" x14ac:dyDescent="0.25">
      <c r="A57" s="8">
        <v>38898</v>
      </c>
      <c r="B57" s="9">
        <v>36630.660000000003</v>
      </c>
      <c r="C57" s="9">
        <v>1223.3330000000001</v>
      </c>
      <c r="D57" s="9">
        <v>23.582329999999999</v>
      </c>
      <c r="E57" s="9">
        <f t="shared" si="1"/>
        <v>248.92379958401713</v>
      </c>
      <c r="F57" s="2">
        <f t="shared" si="2"/>
        <v>1.0819244738477618E-2</v>
      </c>
      <c r="G57" s="2">
        <f t="shared" si="3"/>
        <v>6.9432939420281947E-3</v>
      </c>
      <c r="I57" s="12">
        <v>38898</v>
      </c>
      <c r="J57" s="3">
        <f t="shared" si="5"/>
        <v>6.9432939420281947E-3</v>
      </c>
      <c r="K57" s="3">
        <f t="shared" si="4"/>
        <v>-3.8759507964494233E-3</v>
      </c>
      <c r="L57" s="3">
        <f t="shared" si="6"/>
        <v>1.0819244738477618E-2</v>
      </c>
    </row>
    <row r="58" spans="1:12" x14ac:dyDescent="0.25">
      <c r="A58" s="8">
        <v>38929</v>
      </c>
      <c r="B58" s="9">
        <v>37077.120000000003</v>
      </c>
      <c r="C58" s="9">
        <v>1243.009</v>
      </c>
      <c r="D58" s="9">
        <v>23.993600000000001</v>
      </c>
      <c r="E58" s="9">
        <f t="shared" si="1"/>
        <v>252.63654655422988</v>
      </c>
      <c r="F58" s="2">
        <f t="shared" si="2"/>
        <v>1.491519483640058E-2</v>
      </c>
      <c r="G58" s="2">
        <f t="shared" si="3"/>
        <v>1.7439752560497679E-2</v>
      </c>
      <c r="I58" s="12">
        <v>38929</v>
      </c>
      <c r="J58" s="3">
        <f t="shared" si="5"/>
        <v>1.7439752560497679E-2</v>
      </c>
      <c r="K58" s="3">
        <f t="shared" si="4"/>
        <v>2.5245577240970984E-3</v>
      </c>
      <c r="L58" s="3">
        <f t="shared" si="6"/>
        <v>1.491519483640058E-2</v>
      </c>
    </row>
    <row r="59" spans="1:12" x14ac:dyDescent="0.25">
      <c r="A59" s="8">
        <v>38960</v>
      </c>
      <c r="B59" s="9">
        <v>36232.22</v>
      </c>
      <c r="C59" s="9">
        <v>1262.2809999999999</v>
      </c>
      <c r="D59" s="9">
        <v>24.322230000000001</v>
      </c>
      <c r="E59" s="9">
        <f t="shared" si="1"/>
        <v>253.65131866053761</v>
      </c>
      <c r="F59" s="2">
        <f t="shared" si="2"/>
        <v>4.0167272714437541E-3</v>
      </c>
      <c r="G59" s="2">
        <f t="shared" si="3"/>
        <v>1.3696569085089427E-2</v>
      </c>
      <c r="I59" s="12">
        <v>38960</v>
      </c>
      <c r="J59" s="3">
        <f t="shared" si="5"/>
        <v>1.3696569085089427E-2</v>
      </c>
      <c r="K59" s="3">
        <f t="shared" si="4"/>
        <v>9.6798418136456732E-3</v>
      </c>
      <c r="L59" s="3">
        <f t="shared" si="6"/>
        <v>4.0167272714437541E-3</v>
      </c>
    </row>
    <row r="60" spans="1:12" x14ac:dyDescent="0.25">
      <c r="A60" s="8">
        <v>38989</v>
      </c>
      <c r="B60" s="9">
        <v>36449.4</v>
      </c>
      <c r="C60" s="9">
        <v>1276.0509999999999</v>
      </c>
      <c r="D60" s="9">
        <v>24.46716</v>
      </c>
      <c r="E60" s="9">
        <f t="shared" si="1"/>
        <v>256.04436915314318</v>
      </c>
      <c r="F60" s="2">
        <f t="shared" si="2"/>
        <v>9.4344098238581253E-3</v>
      </c>
      <c r="G60" s="2">
        <f t="shared" si="3"/>
        <v>5.9587463813968178E-3</v>
      </c>
      <c r="I60" s="12">
        <v>38989</v>
      </c>
      <c r="J60" s="3">
        <f t="shared" si="5"/>
        <v>5.9587463813968178E-3</v>
      </c>
      <c r="K60" s="3">
        <f t="shared" si="4"/>
        <v>-3.4756634424613075E-3</v>
      </c>
      <c r="L60" s="3">
        <f t="shared" si="6"/>
        <v>9.4344098238581253E-3</v>
      </c>
    </row>
    <row r="61" spans="1:12" x14ac:dyDescent="0.25">
      <c r="A61" s="8">
        <v>39021</v>
      </c>
      <c r="B61" s="9">
        <v>39262.79</v>
      </c>
      <c r="C61" s="9">
        <v>1296.758</v>
      </c>
      <c r="D61" s="9">
        <v>25.106269999999999</v>
      </c>
      <c r="E61" s="9">
        <f t="shared" si="1"/>
        <v>264.8817507717755</v>
      </c>
      <c r="F61" s="2">
        <f t="shared" si="2"/>
        <v>3.4515039904457145E-2</v>
      </c>
      <c r="G61" s="2">
        <f t="shared" si="3"/>
        <v>2.6121135432146447E-2</v>
      </c>
      <c r="I61" s="12">
        <v>39021</v>
      </c>
      <c r="J61" s="3">
        <f t="shared" si="5"/>
        <v>2.6121135432146447E-2</v>
      </c>
      <c r="K61" s="3">
        <f t="shared" si="4"/>
        <v>-8.3939044723106981E-3</v>
      </c>
      <c r="L61" s="3">
        <f t="shared" si="6"/>
        <v>3.4515039904457145E-2</v>
      </c>
    </row>
    <row r="62" spans="1:12" x14ac:dyDescent="0.25">
      <c r="A62" s="8">
        <v>39051</v>
      </c>
      <c r="B62" s="9">
        <v>41931.839999999997</v>
      </c>
      <c r="C62" s="9">
        <v>1315.2249999999999</v>
      </c>
      <c r="D62" s="9">
        <v>25.80857</v>
      </c>
      <c r="E62" s="9">
        <f t="shared" si="1"/>
        <v>272.92418746832141</v>
      </c>
      <c r="F62" s="2">
        <f t="shared" si="2"/>
        <v>3.0362366124177864E-2</v>
      </c>
      <c r="G62" s="2">
        <f t="shared" si="3"/>
        <v>2.7973091980608933E-2</v>
      </c>
      <c r="I62" s="12">
        <v>39051</v>
      </c>
      <c r="J62" s="3">
        <f t="shared" si="5"/>
        <v>2.7973091980608933E-2</v>
      </c>
      <c r="K62" s="3">
        <f t="shared" si="4"/>
        <v>-2.3892741435689313E-3</v>
      </c>
      <c r="L62" s="3">
        <f t="shared" si="6"/>
        <v>3.0362366124177864E-2</v>
      </c>
    </row>
    <row r="63" spans="1:12" x14ac:dyDescent="0.25">
      <c r="A63" s="8">
        <v>39080</v>
      </c>
      <c r="B63" s="9">
        <v>44473.71</v>
      </c>
      <c r="C63" s="9">
        <v>1336.0170000000001</v>
      </c>
      <c r="D63" s="9">
        <v>26.129850000000001</v>
      </c>
      <c r="E63" s="9">
        <f t="shared" si="1"/>
        <v>280.90771625787204</v>
      </c>
      <c r="F63" s="2">
        <f t="shared" si="2"/>
        <v>2.9251818476064173E-2</v>
      </c>
      <c r="G63" s="2">
        <f t="shared" si="3"/>
        <v>1.2448578127343124E-2</v>
      </c>
      <c r="I63" s="12">
        <v>39080</v>
      </c>
      <c r="J63" s="3">
        <f t="shared" si="5"/>
        <v>1.2448578127343124E-2</v>
      </c>
      <c r="K63" s="3">
        <f t="shared" si="4"/>
        <v>-1.6803240348721049E-2</v>
      </c>
      <c r="L63" s="3">
        <f t="shared" si="6"/>
        <v>2.9251818476064173E-2</v>
      </c>
    </row>
    <row r="64" spans="1:12" x14ac:dyDescent="0.25">
      <c r="A64" s="8">
        <v>39113</v>
      </c>
      <c r="B64" s="9">
        <v>44641.599999999999</v>
      </c>
      <c r="C64" s="9">
        <v>1352.001</v>
      </c>
      <c r="D64" s="9">
        <v>26.72776</v>
      </c>
      <c r="E64" s="9">
        <f t="shared" si="1"/>
        <v>283.57837768934166</v>
      </c>
      <c r="F64" s="2">
        <f t="shared" si="2"/>
        <v>9.5072555038608897E-3</v>
      </c>
      <c r="G64" s="2">
        <f t="shared" si="3"/>
        <v>2.288225917867881E-2</v>
      </c>
      <c r="I64" s="12">
        <v>39113</v>
      </c>
      <c r="J64" s="3">
        <f t="shared" si="5"/>
        <v>2.288225917867881E-2</v>
      </c>
      <c r="K64" s="3">
        <f t="shared" si="4"/>
        <v>1.337500367481792E-2</v>
      </c>
      <c r="L64" s="3">
        <f t="shared" si="6"/>
        <v>9.5072555038608897E-3</v>
      </c>
    </row>
    <row r="65" spans="1:12" x14ac:dyDescent="0.25">
      <c r="A65" s="8">
        <v>39141</v>
      </c>
      <c r="B65" s="9">
        <v>43892.31</v>
      </c>
      <c r="C65" s="9">
        <v>1366.567</v>
      </c>
      <c r="D65" s="9">
        <v>26.726500000000001</v>
      </c>
      <c r="E65" s="9">
        <f t="shared" si="1"/>
        <v>284.28907951492835</v>
      </c>
      <c r="F65" s="2">
        <f t="shared" si="2"/>
        <v>2.5061918732225408E-3</v>
      </c>
      <c r="G65" s="2">
        <f t="shared" si="3"/>
        <v>-4.7141997683297632E-5</v>
      </c>
      <c r="I65" s="12">
        <v>39141</v>
      </c>
      <c r="J65" s="3">
        <f t="shared" si="5"/>
        <v>-4.7141997683297632E-5</v>
      </c>
      <c r="K65" s="3">
        <f t="shared" si="4"/>
        <v>-2.5533338709058384E-3</v>
      </c>
      <c r="L65" s="3">
        <f t="shared" si="6"/>
        <v>2.5061918732225408E-3</v>
      </c>
    </row>
    <row r="66" spans="1:12" x14ac:dyDescent="0.25">
      <c r="A66" s="8">
        <v>39171</v>
      </c>
      <c r="B66" s="9">
        <v>45804.66</v>
      </c>
      <c r="C66" s="9">
        <v>1386.973</v>
      </c>
      <c r="D66" s="9">
        <v>27.44895</v>
      </c>
      <c r="E66" s="9">
        <f t="shared" si="1"/>
        <v>290.97651290199315</v>
      </c>
      <c r="F66" s="2">
        <f t="shared" si="2"/>
        <v>2.3523356572385135E-2</v>
      </c>
      <c r="G66" s="2">
        <f t="shared" si="3"/>
        <v>2.70312236918413E-2</v>
      </c>
      <c r="I66" s="12">
        <v>39171</v>
      </c>
      <c r="J66" s="3">
        <f t="shared" si="5"/>
        <v>2.70312236918413E-2</v>
      </c>
      <c r="K66" s="3">
        <f t="shared" si="4"/>
        <v>3.507867119456165E-3</v>
      </c>
      <c r="L66" s="3">
        <f t="shared" si="6"/>
        <v>2.3523356572385135E-2</v>
      </c>
    </row>
    <row r="67" spans="1:12" x14ac:dyDescent="0.25">
      <c r="A67" s="8">
        <v>39202</v>
      </c>
      <c r="B67" s="9">
        <v>48956.39</v>
      </c>
      <c r="C67" s="9">
        <v>1417.0709999999999</v>
      </c>
      <c r="D67" s="9">
        <v>27.768609999999999</v>
      </c>
      <c r="E67" s="9">
        <f t="shared" si="1"/>
        <v>301.4030060615728</v>
      </c>
      <c r="F67" s="2">
        <f t="shared" si="2"/>
        <v>3.5832765523214238E-2</v>
      </c>
      <c r="G67" s="2">
        <f t="shared" si="3"/>
        <v>1.1645618502711397E-2</v>
      </c>
      <c r="I67" s="12">
        <v>39202</v>
      </c>
      <c r="J67" s="3">
        <f t="shared" si="5"/>
        <v>1.1645618502711397E-2</v>
      </c>
      <c r="K67" s="3">
        <f t="shared" si="4"/>
        <v>-2.4187147020502842E-2</v>
      </c>
      <c r="L67" s="3">
        <f t="shared" si="6"/>
        <v>3.5832765523214238E-2</v>
      </c>
    </row>
    <row r="68" spans="1:12" x14ac:dyDescent="0.25">
      <c r="A68" s="8">
        <v>39233</v>
      </c>
      <c r="B68" s="9">
        <v>52268.46</v>
      </c>
      <c r="C68" s="9">
        <v>1442.1469999999999</v>
      </c>
      <c r="D68" s="9">
        <v>28.78105</v>
      </c>
      <c r="E68" s="9">
        <f t="shared" si="1"/>
        <v>311.25376105243362</v>
      </c>
      <c r="F68" s="2">
        <f t="shared" si="2"/>
        <v>3.2683001804064471E-2</v>
      </c>
      <c r="G68" s="2">
        <f t="shared" si="3"/>
        <v>3.6459873216556415E-2</v>
      </c>
      <c r="I68" s="12">
        <v>39233</v>
      </c>
      <c r="J68" s="3">
        <f t="shared" si="5"/>
        <v>3.6459873216556415E-2</v>
      </c>
      <c r="K68" s="3">
        <f t="shared" si="4"/>
        <v>3.7768714124919445E-3</v>
      </c>
      <c r="L68" s="3">
        <f t="shared" si="6"/>
        <v>3.2683001804064471E-2</v>
      </c>
    </row>
    <row r="69" spans="1:12" x14ac:dyDescent="0.25">
      <c r="A69" s="8">
        <v>39262</v>
      </c>
      <c r="B69" s="9">
        <v>54392.06</v>
      </c>
      <c r="C69" s="9">
        <v>1452.27</v>
      </c>
      <c r="D69" s="9">
        <v>30.098929999999999</v>
      </c>
      <c r="E69" s="9">
        <f t="shared" si="1"/>
        <v>316.5768817561073</v>
      </c>
      <c r="F69" s="2">
        <f t="shared" si="2"/>
        <v>1.710218917732842E-2</v>
      </c>
      <c r="G69" s="2">
        <f t="shared" si="3"/>
        <v>4.5789851308412954E-2</v>
      </c>
      <c r="I69" s="12">
        <v>39262</v>
      </c>
      <c r="J69" s="3">
        <f t="shared" si="5"/>
        <v>4.5789851308412954E-2</v>
      </c>
      <c r="K69" s="3">
        <f t="shared" si="4"/>
        <v>2.8687662131084535E-2</v>
      </c>
      <c r="L69" s="3">
        <f t="shared" ref="L69:L100" si="7">+F69</f>
        <v>1.710218917732842E-2</v>
      </c>
    </row>
    <row r="70" spans="1:12" x14ac:dyDescent="0.25">
      <c r="A70" s="8">
        <v>39294</v>
      </c>
      <c r="B70" s="9">
        <v>54182.5</v>
      </c>
      <c r="C70" s="9">
        <v>1457.2729999999999</v>
      </c>
      <c r="D70" s="9">
        <v>31.199069999999999</v>
      </c>
      <c r="E70" s="9">
        <f t="shared" ref="E70:E133" si="8">E69*(0.7*(C70/C69)+0.3*(B70/B69))</f>
        <v>316.97438699774386</v>
      </c>
      <c r="F70" s="2">
        <f t="shared" ref="F70:F133" si="9">0.7*(C70/C69)+0.3*(B70/B69)-1</f>
        <v>1.2556357224555725E-3</v>
      </c>
      <c r="G70" s="2">
        <f t="shared" ref="G70:G133" si="10">D70/D69-1</f>
        <v>3.6550800975317044E-2</v>
      </c>
      <c r="I70" s="12">
        <v>39294</v>
      </c>
      <c r="J70" s="3">
        <f t="shared" ref="J70:J133" si="11">D70/D69-1</f>
        <v>3.6550800975317044E-2</v>
      </c>
      <c r="K70" s="3">
        <f t="shared" ref="K70:K133" si="12">G70-F70</f>
        <v>3.5295165252861471E-2</v>
      </c>
      <c r="L70" s="3">
        <f t="shared" si="7"/>
        <v>1.2556357224555725E-3</v>
      </c>
    </row>
    <row r="71" spans="1:12" x14ac:dyDescent="0.25">
      <c r="A71" s="8">
        <v>39325</v>
      </c>
      <c r="B71" s="9">
        <v>54637.24</v>
      </c>
      <c r="C71" s="9">
        <v>1460.1420000000001</v>
      </c>
      <c r="D71" s="9">
        <v>32.10136</v>
      </c>
      <c r="E71" s="9">
        <f t="shared" si="8"/>
        <v>318.20930210348854</v>
      </c>
      <c r="F71" s="2">
        <f t="shared" si="9"/>
        <v>3.8959460334990759E-3</v>
      </c>
      <c r="G71" s="2">
        <f t="shared" si="10"/>
        <v>2.892041333283335E-2</v>
      </c>
      <c r="I71" s="12">
        <v>39325</v>
      </c>
      <c r="J71" s="3">
        <f t="shared" si="11"/>
        <v>2.892041333283335E-2</v>
      </c>
      <c r="K71" s="3">
        <f t="shared" si="12"/>
        <v>2.5024467299334274E-2</v>
      </c>
      <c r="L71" s="3">
        <f t="shared" si="7"/>
        <v>3.8959460334990759E-3</v>
      </c>
    </row>
    <row r="72" spans="1:12" x14ac:dyDescent="0.25">
      <c r="A72" s="8">
        <v>39353</v>
      </c>
      <c r="B72" s="9">
        <v>60465.06</v>
      </c>
      <c r="C72" s="9">
        <v>1481.7739999999999</v>
      </c>
      <c r="D72" s="9">
        <v>32.187060000000002</v>
      </c>
      <c r="E72" s="9">
        <f t="shared" si="8"/>
        <v>331.69172272724234</v>
      </c>
      <c r="F72" s="2">
        <f t="shared" si="9"/>
        <v>4.2369662152016652E-2</v>
      </c>
      <c r="G72" s="2">
        <f t="shared" si="10"/>
        <v>2.6696688239999933E-3</v>
      </c>
      <c r="I72" s="12">
        <v>39353</v>
      </c>
      <c r="J72" s="3">
        <f t="shared" si="11"/>
        <v>2.6696688239999933E-3</v>
      </c>
      <c r="K72" s="3">
        <f t="shared" si="12"/>
        <v>-3.9699993328016658E-2</v>
      </c>
      <c r="L72" s="3">
        <f t="shared" si="7"/>
        <v>4.2369662152016652E-2</v>
      </c>
    </row>
    <row r="73" spans="1:12" x14ac:dyDescent="0.25">
      <c r="A73" s="8">
        <v>39386</v>
      </c>
      <c r="B73" s="9">
        <v>65317.7</v>
      </c>
      <c r="C73" s="9">
        <v>1490.4570000000001</v>
      </c>
      <c r="D73" s="9">
        <v>32.799509999999998</v>
      </c>
      <c r="E73" s="9">
        <f t="shared" si="8"/>
        <v>341.03829461524452</v>
      </c>
      <c r="F73" s="2">
        <f t="shared" si="9"/>
        <v>2.8178489988090805E-2</v>
      </c>
      <c r="G73" s="2">
        <f t="shared" si="10"/>
        <v>1.9027832924162658E-2</v>
      </c>
      <c r="I73" s="12">
        <v>39386</v>
      </c>
      <c r="J73" s="3">
        <f t="shared" si="11"/>
        <v>1.9027832924162658E-2</v>
      </c>
      <c r="K73" s="3">
        <f t="shared" si="12"/>
        <v>-9.150657063928147E-3</v>
      </c>
      <c r="L73" s="3">
        <f t="shared" si="7"/>
        <v>2.8178489988090805E-2</v>
      </c>
    </row>
    <row r="74" spans="1:12" x14ac:dyDescent="0.25">
      <c r="A74" s="8">
        <v>39416</v>
      </c>
      <c r="B74" s="9">
        <v>63006.16</v>
      </c>
      <c r="C74" s="9">
        <v>1494.607</v>
      </c>
      <c r="D74" s="9">
        <v>33.495820000000002</v>
      </c>
      <c r="E74" s="9">
        <f t="shared" si="8"/>
        <v>338.08228104910495</v>
      </c>
      <c r="F74" s="2">
        <f t="shared" si="9"/>
        <v>-8.6676880948941548E-3</v>
      </c>
      <c r="G74" s="2">
        <f t="shared" si="10"/>
        <v>2.1229280559374342E-2</v>
      </c>
      <c r="I74" s="12">
        <v>39416</v>
      </c>
      <c r="J74" s="3">
        <f t="shared" si="11"/>
        <v>2.1229280559374342E-2</v>
      </c>
      <c r="K74" s="3">
        <f t="shared" si="12"/>
        <v>2.9896968654268496E-2</v>
      </c>
      <c r="L74" s="3">
        <f t="shared" si="7"/>
        <v>-8.6676880948941548E-3</v>
      </c>
    </row>
    <row r="75" spans="1:12" x14ac:dyDescent="0.25">
      <c r="A75" s="8">
        <v>39447</v>
      </c>
      <c r="B75" s="9">
        <v>63886.1</v>
      </c>
      <c r="C75" s="9">
        <v>1504.7139999999999</v>
      </c>
      <c r="D75" s="9">
        <v>34.161009999999997</v>
      </c>
      <c r="E75" s="9">
        <f t="shared" si="8"/>
        <v>341.09912439017836</v>
      </c>
      <c r="F75" s="2">
        <f t="shared" si="9"/>
        <v>8.9233997466884318E-3</v>
      </c>
      <c r="G75" s="2">
        <f t="shared" si="10"/>
        <v>1.9858895826404543E-2</v>
      </c>
      <c r="I75" s="12">
        <v>39447</v>
      </c>
      <c r="J75" s="3">
        <f t="shared" si="11"/>
        <v>1.9858895826404543E-2</v>
      </c>
      <c r="K75" s="3">
        <f t="shared" si="12"/>
        <v>1.0935496079716112E-2</v>
      </c>
      <c r="L75" s="3">
        <f t="shared" si="7"/>
        <v>8.9233997466884318E-3</v>
      </c>
    </row>
    <row r="76" spans="1:12" x14ac:dyDescent="0.25">
      <c r="A76" s="8">
        <v>39478</v>
      </c>
      <c r="B76" s="9">
        <v>59490.400000000001</v>
      </c>
      <c r="C76" s="9">
        <v>1521.6849999999999</v>
      </c>
      <c r="D76" s="9">
        <v>34.408709999999999</v>
      </c>
      <c r="E76" s="9">
        <f t="shared" si="8"/>
        <v>336.75127348785571</v>
      </c>
      <c r="F76" s="2">
        <f t="shared" si="9"/>
        <v>-1.2746590628444965E-2</v>
      </c>
      <c r="G76" s="2">
        <f t="shared" si="10"/>
        <v>7.2509565730054515E-3</v>
      </c>
      <c r="I76" s="12">
        <v>39478</v>
      </c>
      <c r="J76" s="3">
        <f t="shared" si="11"/>
        <v>7.2509565730054515E-3</v>
      </c>
      <c r="K76" s="3">
        <f t="shared" si="12"/>
        <v>1.9997547201450416E-2</v>
      </c>
      <c r="L76" s="3">
        <f t="shared" si="7"/>
        <v>-1.2746590628444965E-2</v>
      </c>
    </row>
    <row r="77" spans="1:12" x14ac:dyDescent="0.25">
      <c r="A77" s="8">
        <v>39507</v>
      </c>
      <c r="B77" s="9">
        <v>63489.3</v>
      </c>
      <c r="C77" s="9">
        <v>1541.5440000000001</v>
      </c>
      <c r="D77" s="9">
        <v>35.922829999999998</v>
      </c>
      <c r="E77" s="9">
        <f t="shared" si="8"/>
        <v>346.61850324046515</v>
      </c>
      <c r="F77" s="2">
        <f t="shared" si="9"/>
        <v>2.9301239607532725E-2</v>
      </c>
      <c r="G77" s="2">
        <f t="shared" si="10"/>
        <v>4.4003974575042237E-2</v>
      </c>
      <c r="I77" s="12">
        <v>39507</v>
      </c>
      <c r="J77" s="3">
        <f t="shared" si="11"/>
        <v>4.4003974575042237E-2</v>
      </c>
      <c r="K77" s="3">
        <f t="shared" si="12"/>
        <v>1.4702734967509512E-2</v>
      </c>
      <c r="L77" s="3">
        <f t="shared" si="7"/>
        <v>2.9301239607532725E-2</v>
      </c>
    </row>
    <row r="78" spans="1:12" x14ac:dyDescent="0.25">
      <c r="A78" s="8">
        <v>39538</v>
      </c>
      <c r="B78" s="9">
        <v>60968.07</v>
      </c>
      <c r="C78" s="9">
        <v>1540.15</v>
      </c>
      <c r="D78" s="9">
        <v>34.949179999999998</v>
      </c>
      <c r="E78" s="9">
        <f t="shared" si="8"/>
        <v>342.26971242304126</v>
      </c>
      <c r="F78" s="2">
        <f t="shared" si="9"/>
        <v>-1.2546331995458848E-2</v>
      </c>
      <c r="G78" s="2">
        <f t="shared" si="10"/>
        <v>-2.7103933626610122E-2</v>
      </c>
      <c r="I78" s="12">
        <v>39538</v>
      </c>
      <c r="J78" s="3">
        <f t="shared" si="11"/>
        <v>-2.7103933626610122E-2</v>
      </c>
      <c r="K78" s="3">
        <f t="shared" si="12"/>
        <v>-1.4557601631151273E-2</v>
      </c>
      <c r="L78" s="3">
        <f t="shared" si="7"/>
        <v>-1.2546331995458848E-2</v>
      </c>
    </row>
    <row r="79" spans="1:12" x14ac:dyDescent="0.25">
      <c r="A79" s="8">
        <v>39568</v>
      </c>
      <c r="B79" s="9">
        <v>67868.460000000006</v>
      </c>
      <c r="C79" s="9">
        <v>1558.3579999999999</v>
      </c>
      <c r="D79" s="9">
        <v>36.215319999999998</v>
      </c>
      <c r="E79" s="9">
        <f t="shared" si="8"/>
        <v>356.72365109653947</v>
      </c>
      <c r="F79" s="2">
        <f t="shared" si="9"/>
        <v>4.2229674870072342E-2</v>
      </c>
      <c r="G79" s="2">
        <f t="shared" si="10"/>
        <v>3.6228031673418482E-2</v>
      </c>
      <c r="I79" s="12">
        <v>39568</v>
      </c>
      <c r="J79" s="3">
        <f t="shared" si="11"/>
        <v>3.6228031673418482E-2</v>
      </c>
      <c r="K79" s="3">
        <f t="shared" si="12"/>
        <v>-6.0016431966538608E-3</v>
      </c>
      <c r="L79" s="3">
        <f t="shared" si="7"/>
        <v>4.2229674870072342E-2</v>
      </c>
    </row>
    <row r="80" spans="1:12" x14ac:dyDescent="0.25">
      <c r="A80" s="8">
        <v>39598</v>
      </c>
      <c r="B80" s="9">
        <v>72592.5</v>
      </c>
      <c r="C80" s="9">
        <v>1573.3920000000001</v>
      </c>
      <c r="D80" s="9">
        <v>37.174849999999999</v>
      </c>
      <c r="E80" s="9">
        <f t="shared" si="8"/>
        <v>366.58166659647856</v>
      </c>
      <c r="F80" s="2">
        <f t="shared" si="9"/>
        <v>2.7634880585114985E-2</v>
      </c>
      <c r="G80" s="2">
        <f t="shared" si="10"/>
        <v>2.6495140730497413E-2</v>
      </c>
      <c r="I80" s="12">
        <v>39598</v>
      </c>
      <c r="J80" s="3">
        <f t="shared" si="11"/>
        <v>2.6495140730497413E-2</v>
      </c>
      <c r="K80" s="3">
        <f t="shared" si="12"/>
        <v>-1.1397398546175719E-3</v>
      </c>
      <c r="L80" s="3">
        <f t="shared" si="7"/>
        <v>2.7634880585114985E-2</v>
      </c>
    </row>
    <row r="81" spans="1:12" x14ac:dyDescent="0.25">
      <c r="A81" s="8">
        <v>39629</v>
      </c>
      <c r="B81" s="9">
        <v>65017.58</v>
      </c>
      <c r="C81" s="9">
        <v>1580.7370000000001</v>
      </c>
      <c r="D81" s="9">
        <v>38.800690000000003</v>
      </c>
      <c r="E81" s="9">
        <f t="shared" si="8"/>
        <v>356.30389868464351</v>
      </c>
      <c r="F81" s="2">
        <f t="shared" si="9"/>
        <v>-2.8036775562888416E-2</v>
      </c>
      <c r="G81" s="2">
        <f t="shared" si="10"/>
        <v>4.3734944458417635E-2</v>
      </c>
      <c r="I81" s="12">
        <v>39629</v>
      </c>
      <c r="J81" s="3">
        <f t="shared" si="11"/>
        <v>4.3734944458417635E-2</v>
      </c>
      <c r="K81" s="3">
        <f t="shared" si="12"/>
        <v>7.1771720021306051E-2</v>
      </c>
      <c r="L81" s="3">
        <f t="shared" si="7"/>
        <v>-2.8036775562888416E-2</v>
      </c>
    </row>
    <row r="82" spans="1:12" x14ac:dyDescent="0.25">
      <c r="A82" s="8">
        <v>39660</v>
      </c>
      <c r="B82" s="9">
        <v>59505.17</v>
      </c>
      <c r="C82" s="9">
        <v>1603.2560000000001</v>
      </c>
      <c r="D82" s="9">
        <v>37.844329999999999</v>
      </c>
      <c r="E82" s="9">
        <f t="shared" si="8"/>
        <v>350.79440979643897</v>
      </c>
      <c r="F82" s="2">
        <f t="shared" si="9"/>
        <v>-1.5462892515472726E-2</v>
      </c>
      <c r="G82" s="2">
        <f t="shared" si="10"/>
        <v>-2.4648015280140712E-2</v>
      </c>
      <c r="I82" s="12">
        <v>39660</v>
      </c>
      <c r="J82" s="3">
        <f t="shared" si="11"/>
        <v>-2.4648015280140712E-2</v>
      </c>
      <c r="K82" s="3">
        <f t="shared" si="12"/>
        <v>-9.1851227646679856E-3</v>
      </c>
      <c r="L82" s="3">
        <f t="shared" si="7"/>
        <v>-1.5462892515472726E-2</v>
      </c>
    </row>
    <row r="83" spans="1:12" x14ac:dyDescent="0.25">
      <c r="A83" s="8">
        <v>39689</v>
      </c>
      <c r="B83" s="9">
        <v>55680.41</v>
      </c>
      <c r="C83" s="9">
        <v>1617.566</v>
      </c>
      <c r="D83" s="9">
        <v>36.507390000000001</v>
      </c>
      <c r="E83" s="9">
        <f t="shared" si="8"/>
        <v>346.22183335973108</v>
      </c>
      <c r="F83" s="2">
        <f t="shared" si="9"/>
        <v>-1.3034918199982926E-2</v>
      </c>
      <c r="G83" s="2">
        <f t="shared" si="10"/>
        <v>-3.5327352868976591E-2</v>
      </c>
      <c r="I83" s="12">
        <v>39689</v>
      </c>
      <c r="J83" s="3">
        <f t="shared" si="11"/>
        <v>-3.5327352868976591E-2</v>
      </c>
      <c r="K83" s="3">
        <f t="shared" si="12"/>
        <v>-2.2292434668993666E-2</v>
      </c>
      <c r="L83" s="3">
        <f t="shared" si="7"/>
        <v>-1.3034918199982926E-2</v>
      </c>
    </row>
    <row r="84" spans="1:12" x14ac:dyDescent="0.25">
      <c r="A84" s="8">
        <v>39721</v>
      </c>
      <c r="B84" s="9">
        <v>49541.27</v>
      </c>
      <c r="C84" s="9">
        <v>1622.1759999999999</v>
      </c>
      <c r="D84" s="9">
        <v>33.835349999999998</v>
      </c>
      <c r="E84" s="9">
        <f t="shared" si="8"/>
        <v>335.46055017545348</v>
      </c>
      <c r="F84" s="2">
        <f t="shared" si="9"/>
        <v>-3.1082046674671737E-2</v>
      </c>
      <c r="G84" s="2">
        <f t="shared" si="10"/>
        <v>-7.3191756518337869E-2</v>
      </c>
      <c r="I84" s="12">
        <v>39721</v>
      </c>
      <c r="J84" s="3">
        <f t="shared" si="11"/>
        <v>-7.3191756518337869E-2</v>
      </c>
      <c r="K84" s="3">
        <f t="shared" si="12"/>
        <v>-4.2109709843666132E-2</v>
      </c>
      <c r="L84" s="3">
        <f t="shared" si="7"/>
        <v>-3.1082046674671737E-2</v>
      </c>
    </row>
    <row r="85" spans="1:12" x14ac:dyDescent="0.25">
      <c r="A85" s="8">
        <v>39752</v>
      </c>
      <c r="B85" s="9">
        <v>37256.839999999997</v>
      </c>
      <c r="C85" s="9">
        <v>1606.1130000000001</v>
      </c>
      <c r="D85" s="9">
        <v>30.82208</v>
      </c>
      <c r="E85" s="9">
        <f t="shared" si="8"/>
        <v>308.18070971244123</v>
      </c>
      <c r="F85" s="2">
        <f t="shared" si="9"/>
        <v>-8.1320561981861217E-2</v>
      </c>
      <c r="G85" s="2">
        <f t="shared" si="10"/>
        <v>-8.9056859172433556E-2</v>
      </c>
      <c r="I85" s="12">
        <v>39752</v>
      </c>
      <c r="J85" s="3">
        <f t="shared" si="11"/>
        <v>-8.9056859172433556E-2</v>
      </c>
      <c r="K85" s="3">
        <f t="shared" si="12"/>
        <v>-7.7362971905723388E-3</v>
      </c>
      <c r="L85" s="3">
        <f t="shared" si="7"/>
        <v>-8.1320561981861217E-2</v>
      </c>
    </row>
    <row r="86" spans="1:12" x14ac:dyDescent="0.25">
      <c r="A86" s="8">
        <v>39780</v>
      </c>
      <c r="B86" s="9">
        <v>36595.870000000003</v>
      </c>
      <c r="C86" s="9">
        <v>1639.5360000000001</v>
      </c>
      <c r="D86" s="9">
        <v>31.499199999999998</v>
      </c>
      <c r="E86" s="9">
        <f t="shared" si="8"/>
        <v>311.02972843734028</v>
      </c>
      <c r="F86" s="2">
        <f t="shared" si="9"/>
        <v>9.2446367832608178E-3</v>
      </c>
      <c r="G86" s="2">
        <f t="shared" si="10"/>
        <v>2.1968666618216615E-2</v>
      </c>
      <c r="I86" s="12">
        <v>39780</v>
      </c>
      <c r="J86" s="3">
        <f t="shared" si="11"/>
        <v>2.1968666618216615E-2</v>
      </c>
      <c r="K86" s="3">
        <f t="shared" si="12"/>
        <v>1.2724029834955797E-2</v>
      </c>
      <c r="L86" s="3">
        <f t="shared" si="7"/>
        <v>9.2446367832608178E-3</v>
      </c>
    </row>
    <row r="87" spans="1:12" x14ac:dyDescent="0.25">
      <c r="A87" s="8">
        <v>39813</v>
      </c>
      <c r="B87" s="9">
        <v>37550.31</v>
      </c>
      <c r="C87" s="9">
        <v>1695.6980000000001</v>
      </c>
      <c r="D87" s="9">
        <v>31.962029999999999</v>
      </c>
      <c r="E87" s="9">
        <f t="shared" si="8"/>
        <v>320.921261039287</v>
      </c>
      <c r="F87" s="2">
        <f t="shared" si="9"/>
        <v>3.1802531068792828E-2</v>
      </c>
      <c r="G87" s="2">
        <f t="shared" si="10"/>
        <v>1.4693389038451743E-2</v>
      </c>
      <c r="I87" s="12">
        <v>39813</v>
      </c>
      <c r="J87" s="3">
        <f t="shared" si="11"/>
        <v>1.4693389038451743E-2</v>
      </c>
      <c r="K87" s="3">
        <f t="shared" si="12"/>
        <v>-1.7109142030341085E-2</v>
      </c>
      <c r="L87" s="3">
        <f t="shared" si="7"/>
        <v>3.1802531068792828E-2</v>
      </c>
    </row>
    <row r="88" spans="1:12" x14ac:dyDescent="0.25">
      <c r="A88" s="8">
        <v>39843</v>
      </c>
      <c r="B88" s="9">
        <v>39300.79</v>
      </c>
      <c r="C88" s="9">
        <v>1731.261</v>
      </c>
      <c r="D88" s="9">
        <v>33.386360000000003</v>
      </c>
      <c r="E88" s="9">
        <f t="shared" si="8"/>
        <v>330.12073110292101</v>
      </c>
      <c r="F88" s="2">
        <f t="shared" si="9"/>
        <v>2.8665816760915064E-2</v>
      </c>
      <c r="G88" s="2">
        <f t="shared" si="10"/>
        <v>4.4563189509552625E-2</v>
      </c>
      <c r="I88" s="12">
        <v>39843</v>
      </c>
      <c r="J88" s="3">
        <f t="shared" si="11"/>
        <v>4.4563189509552625E-2</v>
      </c>
      <c r="K88" s="3">
        <f t="shared" si="12"/>
        <v>1.5897372748637562E-2</v>
      </c>
      <c r="L88" s="3">
        <f t="shared" si="7"/>
        <v>2.8665816760915064E-2</v>
      </c>
    </row>
    <row r="89" spans="1:12" x14ac:dyDescent="0.25">
      <c r="A89" s="8">
        <v>39871</v>
      </c>
      <c r="B89" s="9">
        <v>38183.31</v>
      </c>
      <c r="C89" s="9">
        <v>1750.4639999999999</v>
      </c>
      <c r="D89" s="9">
        <v>33.709719999999997</v>
      </c>
      <c r="E89" s="9">
        <f t="shared" si="8"/>
        <v>329.86790165470524</v>
      </c>
      <c r="F89" s="2">
        <f t="shared" si="9"/>
        <v>-7.6586964826796944E-4</v>
      </c>
      <c r="G89" s="2">
        <f t="shared" si="10"/>
        <v>9.6853924776463263E-3</v>
      </c>
      <c r="I89" s="12">
        <v>39871</v>
      </c>
      <c r="J89" s="3">
        <f t="shared" si="11"/>
        <v>9.6853924776463263E-3</v>
      </c>
      <c r="K89" s="3">
        <f t="shared" si="12"/>
        <v>1.0451262125914296E-2</v>
      </c>
      <c r="L89" s="3">
        <f t="shared" si="7"/>
        <v>-7.6586964826796944E-4</v>
      </c>
    </row>
    <row r="90" spans="1:12" x14ac:dyDescent="0.25">
      <c r="A90" s="8">
        <v>39903</v>
      </c>
      <c r="B90" s="9">
        <v>40925.870000000003</v>
      </c>
      <c r="C90" s="9">
        <v>1773.5070000000001</v>
      </c>
      <c r="D90" s="9">
        <v>34.376330000000003</v>
      </c>
      <c r="E90" s="9">
        <f t="shared" si="8"/>
        <v>340.01549615823257</v>
      </c>
      <c r="F90" s="2">
        <f t="shared" si="9"/>
        <v>3.0762600582306732E-2</v>
      </c>
      <c r="G90" s="2">
        <f t="shared" si="10"/>
        <v>1.9775008513865044E-2</v>
      </c>
      <c r="I90" s="12">
        <v>39903</v>
      </c>
      <c r="J90" s="3">
        <f t="shared" si="11"/>
        <v>1.9775008513865044E-2</v>
      </c>
      <c r="K90" s="3">
        <f t="shared" si="12"/>
        <v>-1.0987592068441687E-2</v>
      </c>
      <c r="L90" s="3">
        <f t="shared" si="7"/>
        <v>3.0762600582306732E-2</v>
      </c>
    </row>
    <row r="91" spans="1:12" x14ac:dyDescent="0.25">
      <c r="A91" s="8">
        <v>39933</v>
      </c>
      <c r="B91" s="9">
        <v>47289.53</v>
      </c>
      <c r="C91" s="9">
        <v>1780.1510000000001</v>
      </c>
      <c r="D91" s="9">
        <v>38.297179999999997</v>
      </c>
      <c r="E91" s="9">
        <f t="shared" si="8"/>
        <v>356.76808751734103</v>
      </c>
      <c r="F91" s="2">
        <f t="shared" si="9"/>
        <v>4.9270081947418998E-2</v>
      </c>
      <c r="G91" s="2">
        <f t="shared" si="10"/>
        <v>0.11405667795253294</v>
      </c>
      <c r="I91" s="12">
        <v>39933</v>
      </c>
      <c r="J91" s="3">
        <f t="shared" si="11"/>
        <v>0.11405667795253294</v>
      </c>
      <c r="K91" s="3">
        <f t="shared" si="12"/>
        <v>6.4786596005113939E-2</v>
      </c>
      <c r="L91" s="3">
        <f t="shared" si="7"/>
        <v>4.9270081947418998E-2</v>
      </c>
    </row>
    <row r="92" spans="1:12" x14ac:dyDescent="0.25">
      <c r="A92" s="8">
        <v>39962</v>
      </c>
      <c r="B92" s="9">
        <v>53197.73</v>
      </c>
      <c r="C92" s="9">
        <v>1815.7919999999999</v>
      </c>
      <c r="D92" s="9">
        <v>40.11938</v>
      </c>
      <c r="E92" s="9">
        <f t="shared" si="8"/>
        <v>375.14020214639118</v>
      </c>
      <c r="F92" s="2">
        <f t="shared" si="9"/>
        <v>5.1495958500372252E-2</v>
      </c>
      <c r="G92" s="2">
        <f t="shared" si="10"/>
        <v>4.7580526816856983E-2</v>
      </c>
      <c r="I92" s="12">
        <v>39962</v>
      </c>
      <c r="J92" s="3">
        <f t="shared" si="11"/>
        <v>4.7580526816856983E-2</v>
      </c>
      <c r="K92" s="3">
        <f t="shared" si="12"/>
        <v>-3.9154316835152692E-3</v>
      </c>
      <c r="L92" s="3">
        <f t="shared" si="7"/>
        <v>5.1495958500372252E-2</v>
      </c>
    </row>
    <row r="93" spans="1:12" x14ac:dyDescent="0.25">
      <c r="A93" s="8">
        <v>39994</v>
      </c>
      <c r="B93" s="9">
        <v>51465.46</v>
      </c>
      <c r="C93" s="9">
        <v>1827.808</v>
      </c>
      <c r="D93" s="9">
        <v>41.034520000000001</v>
      </c>
      <c r="E93" s="9">
        <f t="shared" si="8"/>
        <v>373.21325396376864</v>
      </c>
      <c r="F93" s="2">
        <f t="shared" si="9"/>
        <v>-5.1366080510629741E-3</v>
      </c>
      <c r="G93" s="2">
        <f t="shared" si="10"/>
        <v>2.2810422294661681E-2</v>
      </c>
      <c r="I93" s="12">
        <v>39994</v>
      </c>
      <c r="J93" s="3">
        <f t="shared" si="11"/>
        <v>2.2810422294661681E-2</v>
      </c>
      <c r="K93" s="3">
        <f t="shared" si="12"/>
        <v>2.7947030345724655E-2</v>
      </c>
      <c r="L93" s="3">
        <f t="shared" si="7"/>
        <v>-5.1366080510629741E-3</v>
      </c>
    </row>
    <row r="94" spans="1:12" x14ac:dyDescent="0.25">
      <c r="A94" s="8">
        <v>40025</v>
      </c>
      <c r="B94" s="9">
        <v>54765.72</v>
      </c>
      <c r="C94" s="9">
        <v>1845.009</v>
      </c>
      <c r="D94" s="9">
        <v>43.15334</v>
      </c>
      <c r="E94" s="9">
        <f t="shared" si="8"/>
        <v>382.851570584721</v>
      </c>
      <c r="F94" s="2">
        <f t="shared" si="9"/>
        <v>2.5825225976267241E-2</v>
      </c>
      <c r="G94" s="2">
        <f t="shared" si="10"/>
        <v>5.1635062381623964E-2</v>
      </c>
      <c r="I94" s="12">
        <v>40025</v>
      </c>
      <c r="J94" s="3">
        <f t="shared" si="11"/>
        <v>5.1635062381623964E-2</v>
      </c>
      <c r="K94" s="3">
        <f t="shared" si="12"/>
        <v>2.5809836405356723E-2</v>
      </c>
      <c r="L94" s="3">
        <f t="shared" si="7"/>
        <v>2.5825225976267241E-2</v>
      </c>
    </row>
    <row r="95" spans="1:12" x14ac:dyDescent="0.25">
      <c r="A95" s="8">
        <v>40056</v>
      </c>
      <c r="B95" s="9">
        <v>56488.98</v>
      </c>
      <c r="C95" s="9">
        <v>1864.097</v>
      </c>
      <c r="D95" s="9">
        <v>44.741489999999999</v>
      </c>
      <c r="E95" s="9">
        <f t="shared" si="8"/>
        <v>389.23823710500528</v>
      </c>
      <c r="F95" s="2">
        <f t="shared" si="9"/>
        <v>1.6681834452265898E-2</v>
      </c>
      <c r="G95" s="2">
        <f t="shared" si="10"/>
        <v>3.6802481569213397E-2</v>
      </c>
      <c r="I95" s="12">
        <v>40056</v>
      </c>
      <c r="J95" s="3">
        <f t="shared" si="11"/>
        <v>3.6802481569213397E-2</v>
      </c>
      <c r="K95" s="3">
        <f t="shared" si="12"/>
        <v>2.0120647116947499E-2</v>
      </c>
      <c r="L95" s="3">
        <f t="shared" si="7"/>
        <v>1.6681834452265898E-2</v>
      </c>
    </row>
    <row r="96" spans="1:12" x14ac:dyDescent="0.25">
      <c r="A96" s="8">
        <v>40086</v>
      </c>
      <c r="B96" s="9">
        <v>61517.89</v>
      </c>
      <c r="C96" s="9">
        <v>1879.8530000000001</v>
      </c>
      <c r="D96" s="9">
        <v>45.551659999999998</v>
      </c>
      <c r="E96" s="9">
        <f t="shared" si="8"/>
        <v>401.93675742213367</v>
      </c>
      <c r="F96" s="2">
        <f t="shared" si="9"/>
        <v>3.2624031008810395E-2</v>
      </c>
      <c r="G96" s="2">
        <f t="shared" si="10"/>
        <v>1.8107801058927508E-2</v>
      </c>
      <c r="I96" s="12">
        <v>40086</v>
      </c>
      <c r="J96" s="3">
        <f t="shared" si="11"/>
        <v>1.8107801058927508E-2</v>
      </c>
      <c r="K96" s="3">
        <f t="shared" si="12"/>
        <v>-1.4516229949882886E-2</v>
      </c>
      <c r="L96" s="3">
        <f t="shared" si="7"/>
        <v>3.2624031008810395E-2</v>
      </c>
    </row>
    <row r="97" spans="1:12" x14ac:dyDescent="0.25">
      <c r="A97" s="8">
        <v>40116</v>
      </c>
      <c r="B97" s="9">
        <v>61545.5</v>
      </c>
      <c r="C97" s="9">
        <v>1883.998</v>
      </c>
      <c r="D97" s="9">
        <v>45.900640000000003</v>
      </c>
      <c r="E97" s="9">
        <f t="shared" si="8"/>
        <v>402.61125372876694</v>
      </c>
      <c r="F97" s="2">
        <f t="shared" si="9"/>
        <v>1.6781155099105938E-3</v>
      </c>
      <c r="G97" s="2">
        <f t="shared" si="10"/>
        <v>7.6611917106863547E-3</v>
      </c>
      <c r="I97" s="12">
        <v>40116</v>
      </c>
      <c r="J97" s="3">
        <f t="shared" si="11"/>
        <v>7.6611917106863547E-3</v>
      </c>
      <c r="K97" s="3">
        <f t="shared" si="12"/>
        <v>5.983076200775761E-3</v>
      </c>
      <c r="L97" s="3">
        <f t="shared" si="7"/>
        <v>1.6781155099105938E-3</v>
      </c>
    </row>
    <row r="98" spans="1:12" x14ac:dyDescent="0.25">
      <c r="A98" s="8">
        <v>40147</v>
      </c>
      <c r="B98" s="9">
        <v>67044.44</v>
      </c>
      <c r="C98" s="9">
        <v>1898.1769999999999</v>
      </c>
      <c r="D98" s="9">
        <v>47.028820000000003</v>
      </c>
      <c r="E98" s="9">
        <f t="shared" si="8"/>
        <v>415.52399442706445</v>
      </c>
      <c r="F98" s="2">
        <f t="shared" si="9"/>
        <v>3.2072478299368656E-2</v>
      </c>
      <c r="G98" s="2">
        <f t="shared" si="10"/>
        <v>2.4578742257188591E-2</v>
      </c>
      <c r="I98" s="12">
        <v>40147</v>
      </c>
      <c r="J98" s="3">
        <f t="shared" si="11"/>
        <v>2.4578742257188591E-2</v>
      </c>
      <c r="K98" s="3">
        <f t="shared" si="12"/>
        <v>-7.4937360421800658E-3</v>
      </c>
      <c r="L98" s="3">
        <f t="shared" si="7"/>
        <v>3.2072478299368656E-2</v>
      </c>
    </row>
    <row r="99" spans="1:12" x14ac:dyDescent="0.25">
      <c r="A99" s="8">
        <v>40178</v>
      </c>
      <c r="B99" s="9">
        <v>68588.41</v>
      </c>
      <c r="C99" s="9">
        <v>1914.4169999999999</v>
      </c>
      <c r="D99" s="9">
        <v>48.059809999999999</v>
      </c>
      <c r="E99" s="9">
        <f t="shared" si="8"/>
        <v>420.88326507460454</v>
      </c>
      <c r="F99" s="2">
        <f t="shared" si="9"/>
        <v>1.289762016012963E-2</v>
      </c>
      <c r="G99" s="2">
        <f t="shared" si="10"/>
        <v>2.1922514747339861E-2</v>
      </c>
      <c r="I99" s="12">
        <v>40178</v>
      </c>
      <c r="J99" s="3">
        <f t="shared" si="11"/>
        <v>2.1922514747339861E-2</v>
      </c>
      <c r="K99" s="3">
        <f t="shared" si="12"/>
        <v>9.0248945872102304E-3</v>
      </c>
      <c r="L99" s="3">
        <f t="shared" si="7"/>
        <v>1.289762016012963E-2</v>
      </c>
    </row>
    <row r="100" spans="1:12" x14ac:dyDescent="0.25">
      <c r="A100" s="8">
        <v>40207</v>
      </c>
      <c r="B100" s="9">
        <v>65401.77</v>
      </c>
      <c r="C100" s="9">
        <v>1933.126</v>
      </c>
      <c r="D100" s="9">
        <v>49.843249999999998</v>
      </c>
      <c r="E100" s="9">
        <f t="shared" si="8"/>
        <v>417.89616533540124</v>
      </c>
      <c r="F100" s="2">
        <f t="shared" si="9"/>
        <v>-7.0972167037191003E-3</v>
      </c>
      <c r="G100" s="2">
        <f t="shared" si="10"/>
        <v>3.7108760937673235E-2</v>
      </c>
      <c r="I100" s="12">
        <v>40207</v>
      </c>
      <c r="J100" s="3">
        <f t="shared" si="11"/>
        <v>3.7108760937673235E-2</v>
      </c>
      <c r="K100" s="3">
        <f t="shared" si="12"/>
        <v>4.4205977641392336E-2</v>
      </c>
      <c r="L100" s="3">
        <f t="shared" si="7"/>
        <v>-7.0972167037191003E-3</v>
      </c>
    </row>
    <row r="101" spans="1:12" x14ac:dyDescent="0.25">
      <c r="A101" s="8">
        <v>40235</v>
      </c>
      <c r="B101" s="9">
        <v>66503.27</v>
      </c>
      <c r="C101" s="9">
        <v>1954.1020000000001</v>
      </c>
      <c r="D101" s="9">
        <v>49.197220000000002</v>
      </c>
      <c r="E101" s="9">
        <f t="shared" si="8"/>
        <v>423.18179490365219</v>
      </c>
      <c r="F101" s="2">
        <f t="shared" si="9"/>
        <v>1.2648188728912491E-2</v>
      </c>
      <c r="G101" s="2">
        <f t="shared" si="10"/>
        <v>-1.2961233466918687E-2</v>
      </c>
      <c r="I101" s="12">
        <v>40235</v>
      </c>
      <c r="J101" s="3">
        <f t="shared" si="11"/>
        <v>-1.2961233466918687E-2</v>
      </c>
      <c r="K101" s="3">
        <f t="shared" si="12"/>
        <v>-2.5609422195831177E-2</v>
      </c>
      <c r="L101" s="3">
        <f t="shared" ref="L101:L132" si="13">+F101</f>
        <v>1.2648188728912491E-2</v>
      </c>
    </row>
    <row r="102" spans="1:12" x14ac:dyDescent="0.25">
      <c r="A102" s="8">
        <v>40268</v>
      </c>
      <c r="B102" s="9">
        <v>70371.539999999994</v>
      </c>
      <c r="C102" s="9">
        <v>1979.7639999999999</v>
      </c>
      <c r="D102" s="9">
        <v>49.548290000000001</v>
      </c>
      <c r="E102" s="9">
        <f t="shared" si="8"/>
        <v>434.45647784850763</v>
      </c>
      <c r="F102" s="2">
        <f t="shared" si="9"/>
        <v>2.6642646448017393E-2</v>
      </c>
      <c r="G102" s="2">
        <f t="shared" si="10"/>
        <v>7.1359723171349199E-3</v>
      </c>
      <c r="I102" s="12">
        <v>40268</v>
      </c>
      <c r="J102" s="3">
        <f t="shared" si="11"/>
        <v>7.1359723171349199E-3</v>
      </c>
      <c r="K102" s="3">
        <f t="shared" si="12"/>
        <v>-1.9506674130882473E-2</v>
      </c>
      <c r="L102" s="3">
        <f t="shared" si="13"/>
        <v>2.6642646448017393E-2</v>
      </c>
    </row>
    <row r="103" spans="1:12" x14ac:dyDescent="0.25">
      <c r="A103" s="8">
        <v>40298</v>
      </c>
      <c r="B103" s="9">
        <v>67529.73</v>
      </c>
      <c r="C103" s="9">
        <v>1990.829</v>
      </c>
      <c r="D103" s="9">
        <v>48.72701</v>
      </c>
      <c r="E103" s="9">
        <f t="shared" si="8"/>
        <v>430.89282757466839</v>
      </c>
      <c r="F103" s="2">
        <f t="shared" si="9"/>
        <v>-8.2025483691414713E-3</v>
      </c>
      <c r="G103" s="2">
        <f t="shared" si="10"/>
        <v>-1.6575344981633156E-2</v>
      </c>
      <c r="I103" s="12">
        <v>40298</v>
      </c>
      <c r="J103" s="3">
        <f t="shared" si="11"/>
        <v>-1.6575344981633156E-2</v>
      </c>
      <c r="K103" s="3">
        <f t="shared" si="12"/>
        <v>-8.3727966124916842E-3</v>
      </c>
      <c r="L103" s="3">
        <f t="shared" si="13"/>
        <v>-8.2025483691414713E-3</v>
      </c>
    </row>
    <row r="104" spans="1:12" x14ac:dyDescent="0.25">
      <c r="A104" s="8">
        <v>40329</v>
      </c>
      <c r="B104" s="9">
        <v>63046.51</v>
      </c>
      <c r="C104" s="9">
        <v>2004.0709999999999</v>
      </c>
      <c r="D104" s="9">
        <v>49.323340000000002</v>
      </c>
      <c r="E104" s="9">
        <f t="shared" si="8"/>
        <v>424.31714460841005</v>
      </c>
      <c r="F104" s="2">
        <f t="shared" si="9"/>
        <v>-1.526059972562166E-2</v>
      </c>
      <c r="G104" s="2">
        <f t="shared" si="10"/>
        <v>1.2238181657360014E-2</v>
      </c>
      <c r="I104" s="12">
        <v>40329</v>
      </c>
      <c r="J104" s="3">
        <f t="shared" si="11"/>
        <v>1.2238181657360014E-2</v>
      </c>
      <c r="K104" s="3">
        <f t="shared" si="12"/>
        <v>2.7498781382981674E-2</v>
      </c>
      <c r="L104" s="3">
        <f t="shared" si="13"/>
        <v>-1.526059972562166E-2</v>
      </c>
    </row>
    <row r="105" spans="1:12" x14ac:dyDescent="0.25">
      <c r="A105" s="8">
        <v>40359</v>
      </c>
      <c r="B105" s="9">
        <v>60935.9</v>
      </c>
      <c r="C105" s="9">
        <v>2023.8440000000001</v>
      </c>
      <c r="D105" s="9">
        <v>50.281089999999999</v>
      </c>
      <c r="E105" s="9">
        <f t="shared" si="8"/>
        <v>422.98622398114679</v>
      </c>
      <c r="F105" s="2">
        <f t="shared" si="9"/>
        <v>-3.1366176082550101E-3</v>
      </c>
      <c r="G105" s="2">
        <f t="shared" si="10"/>
        <v>1.9417784764778734E-2</v>
      </c>
      <c r="I105" s="12">
        <v>40359</v>
      </c>
      <c r="J105" s="3">
        <f t="shared" si="11"/>
        <v>1.9417784764778734E-2</v>
      </c>
      <c r="K105" s="3">
        <f t="shared" si="12"/>
        <v>2.2554402373033744E-2</v>
      </c>
      <c r="L105" s="3">
        <f t="shared" si="13"/>
        <v>-3.1366176082550101E-3</v>
      </c>
    </row>
    <row r="106" spans="1:12" x14ac:dyDescent="0.25">
      <c r="A106" s="8">
        <v>40389</v>
      </c>
      <c r="B106" s="9">
        <v>67515.399999999994</v>
      </c>
      <c r="C106" s="9">
        <v>2049.9499999999998</v>
      </c>
      <c r="D106" s="9">
        <v>51.003749999999997</v>
      </c>
      <c r="E106" s="9">
        <f t="shared" si="8"/>
        <v>440.50702653564309</v>
      </c>
      <c r="F106" s="2">
        <f t="shared" si="9"/>
        <v>4.1421686005729708E-2</v>
      </c>
      <c r="G106" s="2">
        <f t="shared" si="10"/>
        <v>1.4372401234738597E-2</v>
      </c>
      <c r="I106" s="12">
        <v>40389</v>
      </c>
      <c r="J106" s="3">
        <f t="shared" si="11"/>
        <v>1.4372401234738597E-2</v>
      </c>
      <c r="K106" s="3">
        <f t="shared" si="12"/>
        <v>-2.7049284770991111E-2</v>
      </c>
      <c r="L106" s="3">
        <f t="shared" si="13"/>
        <v>4.1421686005729708E-2</v>
      </c>
    </row>
    <row r="107" spans="1:12" x14ac:dyDescent="0.25">
      <c r="A107" s="8">
        <v>40421</v>
      </c>
      <c r="B107" s="9">
        <v>65145.45</v>
      </c>
      <c r="C107" s="9">
        <v>2078.3710000000001</v>
      </c>
      <c r="D107" s="9">
        <v>51.16957</v>
      </c>
      <c r="E107" s="9">
        <f t="shared" si="8"/>
        <v>440.14328220382185</v>
      </c>
      <c r="F107" s="2">
        <f t="shared" si="9"/>
        <v>-8.2574013559300052E-4</v>
      </c>
      <c r="G107" s="2">
        <f t="shared" si="10"/>
        <v>3.2511334950862114E-3</v>
      </c>
      <c r="I107" s="12">
        <v>40421</v>
      </c>
      <c r="J107" s="3">
        <f t="shared" si="11"/>
        <v>3.2511334950862114E-3</v>
      </c>
      <c r="K107" s="3">
        <f t="shared" si="12"/>
        <v>4.0768736306792119E-3</v>
      </c>
      <c r="L107" s="3">
        <f t="shared" si="13"/>
        <v>-8.2574013559300052E-4</v>
      </c>
    </row>
    <row r="108" spans="1:12" x14ac:dyDescent="0.25">
      <c r="A108" s="8">
        <v>40451</v>
      </c>
      <c r="B108" s="9">
        <v>69429.78</v>
      </c>
      <c r="C108" s="9">
        <v>2093.9340000000002</v>
      </c>
      <c r="D108" s="9">
        <v>51.391150000000003</v>
      </c>
      <c r="E108" s="9">
        <f t="shared" si="8"/>
        <v>451.13424755639574</v>
      </c>
      <c r="F108" s="2">
        <f t="shared" si="9"/>
        <v>2.4971335010593565E-2</v>
      </c>
      <c r="G108" s="2">
        <f t="shared" si="10"/>
        <v>4.3303080326844157E-3</v>
      </c>
      <c r="I108" s="12">
        <v>40451</v>
      </c>
      <c r="J108" s="3">
        <f t="shared" si="11"/>
        <v>4.3303080326844157E-3</v>
      </c>
      <c r="K108" s="3">
        <f t="shared" si="12"/>
        <v>-2.0641026977909149E-2</v>
      </c>
      <c r="L108" s="3">
        <f t="shared" si="13"/>
        <v>2.4971335010593565E-2</v>
      </c>
    </row>
    <row r="109" spans="1:12" x14ac:dyDescent="0.25">
      <c r="A109" s="8">
        <v>40480</v>
      </c>
      <c r="B109" s="9">
        <v>70673.3</v>
      </c>
      <c r="C109" s="9">
        <v>2119.6999999999998</v>
      </c>
      <c r="D109" s="9">
        <v>52.85013</v>
      </c>
      <c r="E109" s="9">
        <f t="shared" si="8"/>
        <v>457.44412177091692</v>
      </c>
      <c r="F109" s="2">
        <f t="shared" si="9"/>
        <v>1.3986688549360027E-2</v>
      </c>
      <c r="G109" s="2">
        <f t="shared" si="10"/>
        <v>2.8389713014789431E-2</v>
      </c>
      <c r="I109" s="12">
        <v>40480</v>
      </c>
      <c r="J109" s="3">
        <f t="shared" si="11"/>
        <v>2.8389713014789431E-2</v>
      </c>
      <c r="K109" s="3">
        <f t="shared" si="12"/>
        <v>1.4403024465429404E-2</v>
      </c>
      <c r="L109" s="3">
        <f t="shared" si="13"/>
        <v>1.3986688549360027E-2</v>
      </c>
    </row>
    <row r="110" spans="1:12" x14ac:dyDescent="0.25">
      <c r="A110" s="8">
        <v>40512</v>
      </c>
      <c r="B110" s="9">
        <v>67705.399999999994</v>
      </c>
      <c r="C110" s="9">
        <v>2133.3319999999999</v>
      </c>
      <c r="D110" s="9">
        <v>54.007359999999998</v>
      </c>
      <c r="E110" s="9">
        <f t="shared" si="8"/>
        <v>453.74036882185607</v>
      </c>
      <c r="F110" s="2">
        <f t="shared" si="9"/>
        <v>-8.0966237684341191E-3</v>
      </c>
      <c r="G110" s="2">
        <f t="shared" si="10"/>
        <v>2.1896445666264253E-2</v>
      </c>
      <c r="I110" s="12">
        <v>40512</v>
      </c>
      <c r="J110" s="3">
        <f t="shared" si="11"/>
        <v>2.1896445666264253E-2</v>
      </c>
      <c r="K110" s="3">
        <f t="shared" si="12"/>
        <v>2.9993069434698372E-2</v>
      </c>
      <c r="L110" s="3">
        <f t="shared" si="13"/>
        <v>-8.0966237684341191E-3</v>
      </c>
    </row>
    <row r="111" spans="1:12" x14ac:dyDescent="0.25">
      <c r="A111" s="8">
        <v>40543</v>
      </c>
      <c r="B111" s="9">
        <v>69304.81</v>
      </c>
      <c r="C111" s="9">
        <v>2162.9059999999999</v>
      </c>
      <c r="D111" s="9">
        <v>54.669339999999998</v>
      </c>
      <c r="E111" s="9">
        <f t="shared" si="8"/>
        <v>461.35907728090638</v>
      </c>
      <c r="F111" s="2">
        <f t="shared" si="9"/>
        <v>1.6790898457706982E-2</v>
      </c>
      <c r="G111" s="2">
        <f t="shared" si="10"/>
        <v>1.2257218275435022E-2</v>
      </c>
      <c r="I111" s="12">
        <v>40543</v>
      </c>
      <c r="J111" s="3">
        <f t="shared" si="11"/>
        <v>1.2257218275435022E-2</v>
      </c>
      <c r="K111" s="3">
        <f t="shared" si="12"/>
        <v>-4.5336801822719597E-3</v>
      </c>
      <c r="L111" s="3">
        <f t="shared" si="13"/>
        <v>1.6790898457706982E-2</v>
      </c>
    </row>
    <row r="112" spans="1:12" x14ac:dyDescent="0.25">
      <c r="A112" s="8">
        <v>40574</v>
      </c>
      <c r="B112" s="9">
        <v>66574.880000000005</v>
      </c>
      <c r="C112" s="9">
        <v>2168.547</v>
      </c>
      <c r="D112" s="9">
        <v>54.931870000000004</v>
      </c>
      <c r="E112" s="9">
        <f t="shared" si="8"/>
        <v>456.74944824330709</v>
      </c>
      <c r="F112" s="2">
        <f t="shared" si="9"/>
        <v>-9.9914129028670917E-3</v>
      </c>
      <c r="G112" s="2">
        <f t="shared" si="10"/>
        <v>4.8021432122649088E-3</v>
      </c>
      <c r="I112" s="12">
        <v>40574</v>
      </c>
      <c r="J112" s="3">
        <f t="shared" si="11"/>
        <v>4.8021432122649088E-3</v>
      </c>
      <c r="K112" s="3">
        <f t="shared" si="12"/>
        <v>1.4793556115132001E-2</v>
      </c>
      <c r="L112" s="3">
        <f t="shared" si="13"/>
        <v>-9.9914129028670917E-3</v>
      </c>
    </row>
    <row r="113" spans="1:12" x14ac:dyDescent="0.25">
      <c r="A113" s="8">
        <v>40602</v>
      </c>
      <c r="B113" s="9">
        <v>67383.22</v>
      </c>
      <c r="C113" s="9">
        <v>2189.7109999999998</v>
      </c>
      <c r="D113" s="9">
        <v>55.136420000000001</v>
      </c>
      <c r="E113" s="9">
        <f t="shared" si="8"/>
        <v>461.53354072097085</v>
      </c>
      <c r="F113" s="2">
        <f t="shared" si="9"/>
        <v>1.0474216216491916E-2</v>
      </c>
      <c r="G113" s="2">
        <f t="shared" si="10"/>
        <v>3.7237035622490477E-3</v>
      </c>
      <c r="I113" s="12">
        <v>40602</v>
      </c>
      <c r="J113" s="3">
        <f t="shared" si="11"/>
        <v>3.7237035622490477E-3</v>
      </c>
      <c r="K113" s="3">
        <f t="shared" si="12"/>
        <v>-6.7505126542428684E-3</v>
      </c>
      <c r="L113" s="3">
        <f t="shared" si="13"/>
        <v>1.0474216216491916E-2</v>
      </c>
    </row>
    <row r="114" spans="1:12" x14ac:dyDescent="0.25">
      <c r="A114" s="8">
        <v>40633</v>
      </c>
      <c r="B114" s="9">
        <v>68586.7</v>
      </c>
      <c r="C114" s="9">
        <v>2213.1880000000001</v>
      </c>
      <c r="D114" s="9">
        <v>57.177250000000001</v>
      </c>
      <c r="E114" s="9">
        <f t="shared" si="8"/>
        <v>467.47030396743907</v>
      </c>
      <c r="F114" s="2">
        <f t="shared" si="9"/>
        <v>1.2863124177701746E-2</v>
      </c>
      <c r="G114" s="2">
        <f t="shared" si="10"/>
        <v>3.7014191345756675E-2</v>
      </c>
      <c r="I114" s="12">
        <v>40633</v>
      </c>
      <c r="J114" s="3">
        <f t="shared" si="11"/>
        <v>3.7014191345756675E-2</v>
      </c>
      <c r="K114" s="3">
        <f t="shared" si="12"/>
        <v>2.4151067168054929E-2</v>
      </c>
      <c r="L114" s="3">
        <f t="shared" si="13"/>
        <v>1.2863124177701746E-2</v>
      </c>
    </row>
    <row r="115" spans="1:12" x14ac:dyDescent="0.25">
      <c r="A115" s="8">
        <v>40662</v>
      </c>
      <c r="B115" s="9">
        <v>66132.86</v>
      </c>
      <c r="C115" s="9">
        <v>2231.806</v>
      </c>
      <c r="D115" s="9">
        <v>58.152360000000002</v>
      </c>
      <c r="E115" s="9">
        <f t="shared" si="8"/>
        <v>465.20562066772737</v>
      </c>
      <c r="F115" s="2">
        <f t="shared" si="9"/>
        <v>-4.8445500826281851E-3</v>
      </c>
      <c r="G115" s="2">
        <f t="shared" si="10"/>
        <v>1.7054160527132822E-2</v>
      </c>
      <c r="I115" s="12">
        <v>40662</v>
      </c>
      <c r="J115" s="3">
        <f t="shared" si="11"/>
        <v>1.7054160527132822E-2</v>
      </c>
      <c r="K115" s="3">
        <f t="shared" si="12"/>
        <v>2.1898710609761007E-2</v>
      </c>
      <c r="L115" s="3">
        <f t="shared" si="13"/>
        <v>-4.8445500826281851E-3</v>
      </c>
    </row>
    <row r="116" spans="1:12" x14ac:dyDescent="0.25">
      <c r="A116" s="8">
        <v>40694</v>
      </c>
      <c r="B116" s="9">
        <v>64620.08</v>
      </c>
      <c r="C116" s="9">
        <v>2259.2060000000001</v>
      </c>
      <c r="D116" s="9">
        <v>58.342260000000003</v>
      </c>
      <c r="E116" s="9">
        <f t="shared" si="8"/>
        <v>466.01111421549854</v>
      </c>
      <c r="F116" s="2">
        <f t="shared" si="9"/>
        <v>1.7314785376303377E-3</v>
      </c>
      <c r="G116" s="2">
        <f t="shared" si="10"/>
        <v>3.2655596436670375E-3</v>
      </c>
      <c r="I116" s="12">
        <v>40694</v>
      </c>
      <c r="J116" s="3">
        <f t="shared" si="11"/>
        <v>3.2655596436670375E-3</v>
      </c>
      <c r="K116" s="3">
        <f t="shared" si="12"/>
        <v>1.5340811060366999E-3</v>
      </c>
      <c r="L116" s="3">
        <f t="shared" si="13"/>
        <v>1.7314785376303377E-3</v>
      </c>
    </row>
    <row r="117" spans="1:12" x14ac:dyDescent="0.25">
      <c r="A117" s="8">
        <v>40724</v>
      </c>
      <c r="B117" s="9">
        <v>62403.64</v>
      </c>
      <c r="C117" s="9">
        <v>2271.4450000000002</v>
      </c>
      <c r="D117" s="9">
        <v>58.228740000000002</v>
      </c>
      <c r="E117" s="9">
        <f t="shared" si="8"/>
        <v>462.98311680301646</v>
      </c>
      <c r="F117" s="2">
        <f t="shared" si="9"/>
        <v>-6.4976935530379754E-3</v>
      </c>
      <c r="G117" s="2">
        <f t="shared" si="10"/>
        <v>-1.9457593860779943E-3</v>
      </c>
      <c r="I117" s="12">
        <v>40724</v>
      </c>
      <c r="J117" s="3">
        <f t="shared" si="11"/>
        <v>-1.9457593860779943E-3</v>
      </c>
      <c r="K117" s="3">
        <f t="shared" si="12"/>
        <v>4.5519341669599811E-3</v>
      </c>
      <c r="L117" s="3">
        <f t="shared" si="13"/>
        <v>-6.4976935530379754E-3</v>
      </c>
    </row>
    <row r="118" spans="1:12" x14ac:dyDescent="0.25">
      <c r="A118" s="8">
        <v>40753</v>
      </c>
      <c r="B118" s="9">
        <v>58823.45</v>
      </c>
      <c r="C118" s="9">
        <v>2289.1550000000002</v>
      </c>
      <c r="D118" s="9">
        <v>57.56897</v>
      </c>
      <c r="E118" s="9">
        <f t="shared" si="8"/>
        <v>457.54135739597689</v>
      </c>
      <c r="F118" s="2">
        <f t="shared" si="9"/>
        <v>-1.175368865416937E-2</v>
      </c>
      <c r="G118" s="2">
        <f t="shared" si="10"/>
        <v>-1.1330659052557257E-2</v>
      </c>
      <c r="I118" s="12">
        <v>40753</v>
      </c>
      <c r="J118" s="3">
        <f t="shared" si="11"/>
        <v>-1.1330659052557257E-2</v>
      </c>
      <c r="K118" s="3">
        <f t="shared" si="12"/>
        <v>4.2302960161211267E-4</v>
      </c>
      <c r="L118" s="3">
        <f t="shared" si="13"/>
        <v>-1.175368865416937E-2</v>
      </c>
    </row>
    <row r="119" spans="1:12" x14ac:dyDescent="0.25">
      <c r="A119" s="8">
        <v>40786</v>
      </c>
      <c r="B119" s="9">
        <v>56495.12</v>
      </c>
      <c r="C119" s="9">
        <v>2357.6129999999998</v>
      </c>
      <c r="D119" s="9">
        <v>58.974299999999999</v>
      </c>
      <c r="E119" s="9">
        <f t="shared" si="8"/>
        <v>461.68633968507675</v>
      </c>
      <c r="F119" s="2">
        <f t="shared" si="9"/>
        <v>9.0592516328804606E-3</v>
      </c>
      <c r="G119" s="2">
        <f t="shared" si="10"/>
        <v>2.4411240986246474E-2</v>
      </c>
      <c r="I119" s="12">
        <v>40786</v>
      </c>
      <c r="J119" s="3">
        <f t="shared" si="11"/>
        <v>2.4411240986246474E-2</v>
      </c>
      <c r="K119" s="3">
        <f t="shared" si="12"/>
        <v>1.5351989353366013E-2</v>
      </c>
      <c r="L119" s="3">
        <f t="shared" si="13"/>
        <v>9.0592516328804606E-3</v>
      </c>
    </row>
    <row r="120" spans="1:12" x14ac:dyDescent="0.25">
      <c r="A120" s="8">
        <v>40816</v>
      </c>
      <c r="B120" s="9">
        <v>52324.42</v>
      </c>
      <c r="C120" s="9">
        <v>2383.6770000000001</v>
      </c>
      <c r="D120" s="9">
        <v>59.668109999999999</v>
      </c>
      <c r="E120" s="9">
        <f t="shared" si="8"/>
        <v>455.03410991752889</v>
      </c>
      <c r="F120" s="2">
        <f t="shared" si="9"/>
        <v>-1.4408547959390394E-2</v>
      </c>
      <c r="G120" s="2">
        <f t="shared" si="10"/>
        <v>1.1764616112442283E-2</v>
      </c>
      <c r="I120" s="12">
        <v>40816</v>
      </c>
      <c r="J120" s="3">
        <f t="shared" si="11"/>
        <v>1.1764616112442283E-2</v>
      </c>
      <c r="K120" s="3">
        <f t="shared" si="12"/>
        <v>2.6173164071832677E-2</v>
      </c>
      <c r="L120" s="3">
        <f t="shared" si="13"/>
        <v>-1.4408547959390394E-2</v>
      </c>
    </row>
    <row r="121" spans="1:12" x14ac:dyDescent="0.25">
      <c r="A121" s="8">
        <v>40847</v>
      </c>
      <c r="B121" s="9">
        <v>58338.39</v>
      </c>
      <c r="C121" s="9">
        <v>2410.1379999999999</v>
      </c>
      <c r="D121" s="9">
        <v>60.294200000000004</v>
      </c>
      <c r="E121" s="9">
        <f t="shared" si="8"/>
        <v>474.25998440098169</v>
      </c>
      <c r="F121" s="2">
        <f t="shared" si="9"/>
        <v>4.2251501732336827E-2</v>
      </c>
      <c r="G121" s="2">
        <f t="shared" si="10"/>
        <v>1.0492874669568053E-2</v>
      </c>
      <c r="I121" s="12">
        <v>40847</v>
      </c>
      <c r="J121" s="3">
        <f t="shared" si="11"/>
        <v>1.0492874669568053E-2</v>
      </c>
      <c r="K121" s="3">
        <f t="shared" si="12"/>
        <v>-3.1758627062768774E-2</v>
      </c>
      <c r="L121" s="3">
        <f t="shared" si="13"/>
        <v>4.2251501732336827E-2</v>
      </c>
    </row>
    <row r="122" spans="1:12" x14ac:dyDescent="0.25">
      <c r="A122" s="8">
        <v>40877</v>
      </c>
      <c r="B122" s="9">
        <v>56874.98</v>
      </c>
      <c r="C122" s="9">
        <v>2446.7579999999998</v>
      </c>
      <c r="D122" s="9">
        <v>60.129179999999998</v>
      </c>
      <c r="E122" s="9">
        <f t="shared" si="8"/>
        <v>475.73514602514285</v>
      </c>
      <c r="F122" s="2">
        <f t="shared" si="9"/>
        <v>3.1104492739870704E-3</v>
      </c>
      <c r="G122" s="2">
        <f t="shared" si="10"/>
        <v>-2.7369133349477437E-3</v>
      </c>
      <c r="I122" s="12">
        <v>40877</v>
      </c>
      <c r="J122" s="3">
        <f t="shared" si="11"/>
        <v>-2.7369133349477437E-3</v>
      </c>
      <c r="K122" s="3">
        <f t="shared" si="12"/>
        <v>-5.8473626089348141E-3</v>
      </c>
      <c r="L122" s="3">
        <f t="shared" si="13"/>
        <v>3.1104492739870704E-3</v>
      </c>
    </row>
    <row r="123" spans="1:12" x14ac:dyDescent="0.25">
      <c r="A123" s="8">
        <v>40907</v>
      </c>
      <c r="B123" s="9">
        <v>56754.080000000002</v>
      </c>
      <c r="C123" s="9">
        <v>2458.1959999999999</v>
      </c>
      <c r="D123" s="9">
        <v>61.42754</v>
      </c>
      <c r="E123" s="9">
        <f t="shared" si="8"/>
        <v>476.98852528659461</v>
      </c>
      <c r="F123" s="2">
        <f t="shared" si="9"/>
        <v>2.6346156510066443E-3</v>
      </c>
      <c r="G123" s="2">
        <f t="shared" si="10"/>
        <v>2.1592843940329898E-2</v>
      </c>
      <c r="I123" s="12">
        <v>40907</v>
      </c>
      <c r="J123" s="3">
        <f t="shared" si="11"/>
        <v>2.1592843940329898E-2</v>
      </c>
      <c r="K123" s="3">
        <f t="shared" si="12"/>
        <v>1.8958228289323253E-2</v>
      </c>
      <c r="L123" s="3">
        <f t="shared" si="13"/>
        <v>2.6346156510066443E-3</v>
      </c>
    </row>
    <row r="124" spans="1:12" x14ac:dyDescent="0.25">
      <c r="A124" s="8">
        <v>40939</v>
      </c>
      <c r="B124" s="9">
        <v>63072.31</v>
      </c>
      <c r="C124" s="9">
        <v>2488.8910000000001</v>
      </c>
      <c r="D124" s="9">
        <v>63.119210000000002</v>
      </c>
      <c r="E124" s="9">
        <f t="shared" si="8"/>
        <v>497.08819839705365</v>
      </c>
      <c r="F124" s="2">
        <f t="shared" si="9"/>
        <v>4.2138693165380214E-2</v>
      </c>
      <c r="G124" s="2">
        <f t="shared" si="10"/>
        <v>2.753927635715181E-2</v>
      </c>
      <c r="I124" s="12">
        <v>40939</v>
      </c>
      <c r="J124" s="3">
        <f t="shared" si="11"/>
        <v>2.753927635715181E-2</v>
      </c>
      <c r="K124" s="3">
        <f t="shared" si="12"/>
        <v>-1.4599416808228405E-2</v>
      </c>
      <c r="L124" s="3">
        <f t="shared" si="13"/>
        <v>4.2138693165380214E-2</v>
      </c>
    </row>
    <row r="125" spans="1:12" x14ac:dyDescent="0.25">
      <c r="A125" s="8">
        <v>40968</v>
      </c>
      <c r="B125" s="9">
        <v>65811.73</v>
      </c>
      <c r="C125" s="9">
        <v>2521.8829999999998</v>
      </c>
      <c r="D125" s="9">
        <v>64.777529999999999</v>
      </c>
      <c r="E125" s="9">
        <f t="shared" si="8"/>
        <v>508.17768624453475</v>
      </c>
      <c r="F125" s="2">
        <f t="shared" si="9"/>
        <v>2.2308893840652599E-2</v>
      </c>
      <c r="G125" s="2">
        <f t="shared" si="10"/>
        <v>2.6272825657988941E-2</v>
      </c>
      <c r="I125" s="12">
        <v>40968</v>
      </c>
      <c r="J125" s="3">
        <f t="shared" si="11"/>
        <v>2.6272825657988941E-2</v>
      </c>
      <c r="K125" s="3">
        <f t="shared" si="12"/>
        <v>3.9639318173363414E-3</v>
      </c>
      <c r="L125" s="3">
        <f t="shared" si="13"/>
        <v>2.2308893840652599E-2</v>
      </c>
    </row>
    <row r="126" spans="1:12" x14ac:dyDescent="0.25">
      <c r="A126" s="8">
        <v>40998</v>
      </c>
      <c r="B126" s="9">
        <v>64510.97</v>
      </c>
      <c r="C126" s="9">
        <v>2558.8449999999998</v>
      </c>
      <c r="D126" s="9">
        <v>65.680790000000002</v>
      </c>
      <c r="E126" s="9">
        <f t="shared" si="8"/>
        <v>510.37814459724962</v>
      </c>
      <c r="F126" s="2">
        <f t="shared" si="9"/>
        <v>4.3300963664429926E-3</v>
      </c>
      <c r="G126" s="2">
        <f t="shared" si="10"/>
        <v>1.3944032753332891E-2</v>
      </c>
      <c r="I126" s="12">
        <v>40998</v>
      </c>
      <c r="J126" s="3">
        <f t="shared" si="11"/>
        <v>1.3944032753332891E-2</v>
      </c>
      <c r="K126" s="3">
        <f t="shared" si="12"/>
        <v>9.6139363868898986E-3</v>
      </c>
      <c r="L126" s="3">
        <f t="shared" si="13"/>
        <v>4.3300963664429926E-3</v>
      </c>
    </row>
    <row r="127" spans="1:12" x14ac:dyDescent="0.25">
      <c r="A127" s="8">
        <v>41029</v>
      </c>
      <c r="B127" s="9">
        <v>61820.26</v>
      </c>
      <c r="C127" s="9">
        <v>2622.9589999999998</v>
      </c>
      <c r="D127" s="9">
        <v>67.353740000000002</v>
      </c>
      <c r="E127" s="9">
        <f t="shared" si="8"/>
        <v>512.9434495536176</v>
      </c>
      <c r="F127" s="2">
        <f t="shared" si="9"/>
        <v>5.0262829306539913E-3</v>
      </c>
      <c r="G127" s="2">
        <f t="shared" si="10"/>
        <v>2.5470917752359545E-2</v>
      </c>
      <c r="I127" s="12">
        <v>41029</v>
      </c>
      <c r="J127" s="3">
        <f t="shared" si="11"/>
        <v>2.5470917752359545E-2</v>
      </c>
      <c r="K127" s="3">
        <f t="shared" si="12"/>
        <v>2.0444634821705554E-2</v>
      </c>
      <c r="L127" s="3">
        <f t="shared" si="13"/>
        <v>5.0262829306539913E-3</v>
      </c>
    </row>
    <row r="128" spans="1:12" x14ac:dyDescent="0.25">
      <c r="A128" s="8">
        <v>41060</v>
      </c>
      <c r="B128" s="9">
        <v>54490.41</v>
      </c>
      <c r="C128" s="9">
        <v>2665.0250000000001</v>
      </c>
      <c r="D128" s="9">
        <v>66.766379999999998</v>
      </c>
      <c r="E128" s="9">
        <f t="shared" si="8"/>
        <v>500.45645354394202</v>
      </c>
      <c r="F128" s="2">
        <f t="shared" si="9"/>
        <v>-2.4343806360218156E-2</v>
      </c>
      <c r="G128" s="2">
        <f t="shared" si="10"/>
        <v>-8.7205253932447491E-3</v>
      </c>
      <c r="I128" s="12">
        <v>41060</v>
      </c>
      <c r="J128" s="3">
        <f t="shared" si="11"/>
        <v>-8.7205253932447491E-3</v>
      </c>
      <c r="K128" s="3">
        <f t="shared" si="12"/>
        <v>1.5623280966973407E-2</v>
      </c>
      <c r="L128" s="3">
        <f t="shared" si="13"/>
        <v>-2.4343806360218156E-2</v>
      </c>
    </row>
    <row r="129" spans="1:12" x14ac:dyDescent="0.25">
      <c r="A129" s="8">
        <v>41089</v>
      </c>
      <c r="B129" s="9">
        <v>54354.63</v>
      </c>
      <c r="C129" s="9">
        <v>2676.5619999999999</v>
      </c>
      <c r="D129" s="9">
        <v>67.409350000000003</v>
      </c>
      <c r="E129" s="9">
        <f t="shared" si="8"/>
        <v>501.59888735927802</v>
      </c>
      <c r="F129" s="2">
        <f t="shared" si="9"/>
        <v>2.2827836612875352E-3</v>
      </c>
      <c r="G129" s="2">
        <f t="shared" si="10"/>
        <v>9.6301461903431917E-3</v>
      </c>
      <c r="I129" s="12">
        <v>41089</v>
      </c>
      <c r="J129" s="3">
        <f t="shared" si="11"/>
        <v>9.6301461903431917E-3</v>
      </c>
      <c r="K129" s="3">
        <f t="shared" si="12"/>
        <v>7.3473625290556566E-3</v>
      </c>
      <c r="L129" s="3">
        <f t="shared" si="13"/>
        <v>2.2827836612875352E-3</v>
      </c>
    </row>
    <row r="130" spans="1:12" x14ac:dyDescent="0.25">
      <c r="A130" s="8">
        <v>41121</v>
      </c>
      <c r="B130" s="9">
        <v>56097.05</v>
      </c>
      <c r="C130" s="9">
        <v>2727.5320000000002</v>
      </c>
      <c r="D130" s="9">
        <v>68.975809999999996</v>
      </c>
      <c r="E130" s="9">
        <f t="shared" si="8"/>
        <v>513.10913448196129</v>
      </c>
      <c r="F130" s="2">
        <f t="shared" si="9"/>
        <v>2.294711454261833E-2</v>
      </c>
      <c r="G130" s="2">
        <f t="shared" si="10"/>
        <v>2.3238022618523813E-2</v>
      </c>
      <c r="I130" s="12">
        <v>41121</v>
      </c>
      <c r="J130" s="3">
        <f t="shared" si="11"/>
        <v>2.3238022618523813E-2</v>
      </c>
      <c r="K130" s="3">
        <f t="shared" si="12"/>
        <v>2.9090807590548273E-4</v>
      </c>
      <c r="L130" s="3">
        <f t="shared" si="13"/>
        <v>2.294711454261833E-2</v>
      </c>
    </row>
    <row r="131" spans="1:12" x14ac:dyDescent="0.25">
      <c r="A131" s="8">
        <v>41152</v>
      </c>
      <c r="B131" s="9">
        <v>57061.45</v>
      </c>
      <c r="C131" s="9">
        <v>2758.4780000000001</v>
      </c>
      <c r="D131" s="9">
        <v>69.273740000000004</v>
      </c>
      <c r="E131" s="9">
        <f t="shared" si="8"/>
        <v>519.83062919026452</v>
      </c>
      <c r="F131" s="2">
        <f t="shared" si="9"/>
        <v>1.3099542098562234E-2</v>
      </c>
      <c r="G131" s="2">
        <f t="shared" si="10"/>
        <v>4.3193403600481073E-3</v>
      </c>
      <c r="I131" s="12">
        <v>41152</v>
      </c>
      <c r="J131" s="3">
        <f t="shared" si="11"/>
        <v>4.3193403600481073E-3</v>
      </c>
      <c r="K131" s="3">
        <f t="shared" si="12"/>
        <v>-8.7802017385141262E-3</v>
      </c>
      <c r="L131" s="3">
        <f t="shared" si="13"/>
        <v>1.3099542098562234E-2</v>
      </c>
    </row>
    <row r="132" spans="1:12" x14ac:dyDescent="0.25">
      <c r="A132" s="8">
        <v>41180</v>
      </c>
      <c r="B132" s="9">
        <v>59175.86</v>
      </c>
      <c r="C132" s="9">
        <v>2784.1439999999998</v>
      </c>
      <c r="D132" s="9">
        <v>70.53922</v>
      </c>
      <c r="E132" s="9">
        <f t="shared" si="8"/>
        <v>528.99502158839641</v>
      </c>
      <c r="F132" s="2">
        <f t="shared" si="9"/>
        <v>1.7629573717899527E-2</v>
      </c>
      <c r="G132" s="2">
        <f t="shared" si="10"/>
        <v>1.8267816924566249E-2</v>
      </c>
      <c r="I132" s="12">
        <v>41180</v>
      </c>
      <c r="J132" s="3">
        <f t="shared" si="11"/>
        <v>1.8267816924566249E-2</v>
      </c>
      <c r="K132" s="3">
        <f t="shared" si="12"/>
        <v>6.3824320666672207E-4</v>
      </c>
      <c r="L132" s="3">
        <f t="shared" si="13"/>
        <v>1.7629573717899527E-2</v>
      </c>
    </row>
    <row r="133" spans="1:12" x14ac:dyDescent="0.25">
      <c r="A133" s="8">
        <v>41213</v>
      </c>
      <c r="B133" s="9">
        <v>57068.18</v>
      </c>
      <c r="C133" s="9">
        <v>2844.971</v>
      </c>
      <c r="D133" s="9">
        <v>71.310950000000005</v>
      </c>
      <c r="E133" s="9">
        <f t="shared" si="8"/>
        <v>531.43272913340309</v>
      </c>
      <c r="F133" s="2">
        <f t="shared" si="9"/>
        <v>4.6081861747715447E-3</v>
      </c>
      <c r="G133" s="2">
        <f t="shared" si="10"/>
        <v>1.0940438524837726E-2</v>
      </c>
      <c r="I133" s="12">
        <v>41213</v>
      </c>
      <c r="J133" s="3">
        <f t="shared" si="11"/>
        <v>1.0940438524837726E-2</v>
      </c>
      <c r="K133" s="3">
        <f t="shared" si="12"/>
        <v>6.3322523500661809E-3</v>
      </c>
      <c r="L133" s="3">
        <f t="shared" ref="L133:L164" si="14">+F133</f>
        <v>4.6081861747715447E-3</v>
      </c>
    </row>
    <row r="134" spans="1:12" x14ac:dyDescent="0.25">
      <c r="A134" s="8">
        <v>41243</v>
      </c>
      <c r="B134" s="9">
        <v>57474.57</v>
      </c>
      <c r="C134" s="9">
        <v>2858.2840000000001</v>
      </c>
      <c r="D134" s="9">
        <v>72.871369999999999</v>
      </c>
      <c r="E134" s="9">
        <f t="shared" ref="E134:E193" si="15">E133*(0.7*(C134/C133)+0.3*(B134/B133))</f>
        <v>534.30883195209196</v>
      </c>
      <c r="F134" s="2">
        <f t="shared" ref="F134:F193" si="16">0.7*(C134/C133)+0.3*(B134/B133)-1</f>
        <v>5.4119790916506982E-3</v>
      </c>
      <c r="G134" s="2">
        <f t="shared" ref="G134:G193" si="17">D134/D133-1</f>
        <v>2.1881912946048132E-2</v>
      </c>
      <c r="I134" s="12">
        <v>41243</v>
      </c>
      <c r="J134" s="3">
        <f t="shared" ref="J134:J193" si="18">D134/D133-1</f>
        <v>2.1881912946048132E-2</v>
      </c>
      <c r="K134" s="3">
        <f t="shared" ref="K134:K193" si="19">G134-F134</f>
        <v>1.6469933854397434E-2</v>
      </c>
      <c r="L134" s="3">
        <f t="shared" si="14"/>
        <v>5.4119790916506982E-3</v>
      </c>
    </row>
    <row r="135" spans="1:12" x14ac:dyDescent="0.25">
      <c r="A135" s="8">
        <v>41274</v>
      </c>
      <c r="B135" s="9">
        <v>60952.08</v>
      </c>
      <c r="C135" s="9">
        <v>2894.085</v>
      </c>
      <c r="D135" s="9">
        <v>73.434820000000002</v>
      </c>
      <c r="E135" s="9">
        <f t="shared" si="15"/>
        <v>548.69205239844734</v>
      </c>
      <c r="F135" s="2">
        <f t="shared" si="16"/>
        <v>2.6919301322058331E-2</v>
      </c>
      <c r="G135" s="2">
        <f t="shared" si="17"/>
        <v>7.7321175655131746E-3</v>
      </c>
      <c r="I135" s="12">
        <v>41274</v>
      </c>
      <c r="J135" s="3">
        <f t="shared" si="18"/>
        <v>7.7321175655131746E-3</v>
      </c>
      <c r="K135" s="3">
        <f t="shared" si="19"/>
        <v>-1.9187183756545156E-2</v>
      </c>
      <c r="L135" s="3">
        <f t="shared" si="14"/>
        <v>2.6919301322058331E-2</v>
      </c>
    </row>
    <row r="136" spans="1:12" x14ac:dyDescent="0.25">
      <c r="A136" s="8">
        <v>41305</v>
      </c>
      <c r="B136" s="9">
        <v>59761.49</v>
      </c>
      <c r="C136" s="9">
        <v>2904.902</v>
      </c>
      <c r="D136" s="9">
        <v>74.459270000000004</v>
      </c>
      <c r="E136" s="9">
        <f t="shared" si="15"/>
        <v>546.91229967733659</v>
      </c>
      <c r="F136" s="2">
        <f t="shared" si="16"/>
        <v>-3.2436276657026308E-3</v>
      </c>
      <c r="G136" s="2">
        <f t="shared" si="17"/>
        <v>1.395046654979204E-2</v>
      </c>
      <c r="I136" s="12">
        <v>41305</v>
      </c>
      <c r="J136" s="3">
        <f t="shared" si="18"/>
        <v>1.395046654979204E-2</v>
      </c>
      <c r="K136" s="3">
        <f t="shared" si="19"/>
        <v>1.7194094215494671E-2</v>
      </c>
      <c r="L136" s="3">
        <f t="shared" si="14"/>
        <v>-3.2436276657026308E-3</v>
      </c>
    </row>
    <row r="137" spans="1:12" x14ac:dyDescent="0.25">
      <c r="A137" s="8">
        <v>41333</v>
      </c>
      <c r="B137" s="9">
        <v>57424.29</v>
      </c>
      <c r="C137" s="9">
        <v>2896.5419999999999</v>
      </c>
      <c r="D137" s="9">
        <v>75.180250000000001</v>
      </c>
      <c r="E137" s="9">
        <f t="shared" si="15"/>
        <v>539.39380605999202</v>
      </c>
      <c r="F137" s="2">
        <f t="shared" si="16"/>
        <v>-1.3747164987476523E-2</v>
      </c>
      <c r="G137" s="2">
        <f t="shared" si="17"/>
        <v>9.6828776322948062E-3</v>
      </c>
      <c r="I137" s="12">
        <v>41333</v>
      </c>
      <c r="J137" s="3">
        <f t="shared" si="18"/>
        <v>9.6828776322948062E-3</v>
      </c>
      <c r="K137" s="3">
        <f t="shared" si="19"/>
        <v>2.343004261977133E-2</v>
      </c>
      <c r="L137" s="3">
        <f t="shared" si="14"/>
        <v>-1.3747164987476523E-2</v>
      </c>
    </row>
    <row r="138" spans="1:12" x14ac:dyDescent="0.25">
      <c r="A138" s="8">
        <v>41362</v>
      </c>
      <c r="B138" s="9">
        <v>56352.09</v>
      </c>
      <c r="C138" s="9">
        <v>2879.9960000000001</v>
      </c>
      <c r="D138" s="9">
        <v>76.428129999999996</v>
      </c>
      <c r="E138" s="9">
        <f t="shared" si="15"/>
        <v>534.21557564497732</v>
      </c>
      <c r="F138" s="2">
        <f t="shared" si="16"/>
        <v>-9.6000924683193878E-3</v>
      </c>
      <c r="G138" s="2">
        <f t="shared" si="17"/>
        <v>1.6598508251834732E-2</v>
      </c>
      <c r="I138" s="12">
        <v>41362</v>
      </c>
      <c r="J138" s="3">
        <f t="shared" si="18"/>
        <v>1.6598508251834732E-2</v>
      </c>
      <c r="K138" s="3">
        <f t="shared" si="19"/>
        <v>2.6198600720154119E-2</v>
      </c>
      <c r="L138" s="3">
        <f t="shared" si="14"/>
        <v>-9.6000924683193878E-3</v>
      </c>
    </row>
    <row r="139" spans="1:12" x14ac:dyDescent="0.25">
      <c r="A139" s="8">
        <v>41394</v>
      </c>
      <c r="B139" s="9">
        <v>55910.37</v>
      </c>
      <c r="C139" s="9">
        <v>2915.3420000000001</v>
      </c>
      <c r="D139" s="9">
        <v>76.701899999999995</v>
      </c>
      <c r="E139" s="9">
        <f t="shared" si="15"/>
        <v>537.54880387036781</v>
      </c>
      <c r="F139" s="2">
        <f t="shared" si="16"/>
        <v>6.2394815451911612E-3</v>
      </c>
      <c r="G139" s="2">
        <f t="shared" si="17"/>
        <v>3.5820580720737905E-3</v>
      </c>
      <c r="I139" s="12">
        <v>41394</v>
      </c>
      <c r="J139" s="3">
        <f t="shared" si="18"/>
        <v>3.5820580720737905E-3</v>
      </c>
      <c r="K139" s="3">
        <f t="shared" si="19"/>
        <v>-2.6574234731173707E-3</v>
      </c>
      <c r="L139" s="3">
        <f t="shared" si="14"/>
        <v>6.2394815451911612E-3</v>
      </c>
    </row>
    <row r="140" spans="1:12" x14ac:dyDescent="0.25">
      <c r="A140" s="8">
        <v>41425</v>
      </c>
      <c r="B140" s="9">
        <v>53506.080000000002</v>
      </c>
      <c r="C140" s="9">
        <v>2860.0390000000002</v>
      </c>
      <c r="D140" s="9">
        <v>78.166690000000003</v>
      </c>
      <c r="E140" s="9">
        <f t="shared" si="15"/>
        <v>523.4760320704213</v>
      </c>
      <c r="F140" s="2">
        <f t="shared" si="16"/>
        <v>-2.6179523977399199E-2</v>
      </c>
      <c r="G140" s="2">
        <f t="shared" si="17"/>
        <v>1.9097180122005009E-2</v>
      </c>
      <c r="I140" s="12">
        <v>41425</v>
      </c>
      <c r="J140" s="3">
        <f t="shared" si="18"/>
        <v>1.9097180122005009E-2</v>
      </c>
      <c r="K140" s="3">
        <f t="shared" si="19"/>
        <v>4.5276704099404208E-2</v>
      </c>
      <c r="L140" s="3">
        <f t="shared" si="14"/>
        <v>-2.6179523977399199E-2</v>
      </c>
    </row>
    <row r="141" spans="1:12" x14ac:dyDescent="0.25">
      <c r="A141" s="8">
        <v>41453</v>
      </c>
      <c r="B141" s="9">
        <v>47457.13</v>
      </c>
      <c r="C141" s="9">
        <v>2816.674</v>
      </c>
      <c r="D141" s="9">
        <v>77.766099999999994</v>
      </c>
      <c r="E141" s="9">
        <f t="shared" si="15"/>
        <v>500.16608516572779</v>
      </c>
      <c r="F141" s="2">
        <f t="shared" si="16"/>
        <v>-4.4529157930114582E-2</v>
      </c>
      <c r="G141" s="2">
        <f t="shared" si="17"/>
        <v>-5.1248172335300879E-3</v>
      </c>
      <c r="I141" s="12">
        <v>41453</v>
      </c>
      <c r="J141" s="3">
        <f t="shared" si="18"/>
        <v>-5.1248172335300879E-3</v>
      </c>
      <c r="K141" s="3">
        <f t="shared" si="19"/>
        <v>3.9404340696584494E-2</v>
      </c>
      <c r="L141" s="3">
        <f t="shared" si="14"/>
        <v>-4.4529157930114582E-2</v>
      </c>
    </row>
    <row r="142" spans="1:12" x14ac:dyDescent="0.25">
      <c r="A142" s="8">
        <v>41486</v>
      </c>
      <c r="B142" s="9">
        <v>48234.49</v>
      </c>
      <c r="C142" s="9">
        <v>2849.8090000000002</v>
      </c>
      <c r="D142" s="9">
        <v>79.214870000000005</v>
      </c>
      <c r="E142" s="9">
        <f t="shared" si="15"/>
        <v>506.74266372339093</v>
      </c>
      <c r="F142" s="2">
        <f t="shared" si="16"/>
        <v>1.3148789477567258E-2</v>
      </c>
      <c r="G142" s="2">
        <f t="shared" si="17"/>
        <v>1.8629839994547925E-2</v>
      </c>
      <c r="I142" s="12">
        <v>41486</v>
      </c>
      <c r="J142" s="3">
        <f t="shared" si="18"/>
        <v>1.8629839994547925E-2</v>
      </c>
      <c r="K142" s="3">
        <f t="shared" si="19"/>
        <v>5.4810505169806678E-3</v>
      </c>
      <c r="L142" s="3">
        <f t="shared" si="14"/>
        <v>1.3148789477567258E-2</v>
      </c>
    </row>
    <row r="143" spans="1:12" x14ac:dyDescent="0.25">
      <c r="A143" s="8">
        <v>41516</v>
      </c>
      <c r="B143" s="9">
        <v>50011.75</v>
      </c>
      <c r="C143" s="9">
        <v>2813.6849999999999</v>
      </c>
      <c r="D143" s="9">
        <v>81.403540000000007</v>
      </c>
      <c r="E143" s="9">
        <f t="shared" si="15"/>
        <v>507.8477268043606</v>
      </c>
      <c r="F143" s="2">
        <f t="shared" si="16"/>
        <v>2.1807184594444529E-3</v>
      </c>
      <c r="G143" s="2">
        <f t="shared" si="17"/>
        <v>2.7629534707309444E-2</v>
      </c>
      <c r="I143" s="12">
        <v>41516</v>
      </c>
      <c r="J143" s="3">
        <f t="shared" si="18"/>
        <v>2.7629534707309444E-2</v>
      </c>
      <c r="K143" s="3">
        <f t="shared" si="19"/>
        <v>2.5448816247864992E-2</v>
      </c>
      <c r="L143" s="3">
        <f t="shared" si="14"/>
        <v>2.1807184594444529E-3</v>
      </c>
    </row>
    <row r="144" spans="1:12" x14ac:dyDescent="0.25">
      <c r="A144" s="8">
        <v>41547</v>
      </c>
      <c r="B144" s="9">
        <v>52338.19</v>
      </c>
      <c r="C144" s="9">
        <v>2843.462</v>
      </c>
      <c r="D144" s="9">
        <v>81.059719999999999</v>
      </c>
      <c r="E144" s="9">
        <f t="shared" si="15"/>
        <v>518.69708279964573</v>
      </c>
      <c r="F144" s="2">
        <f t="shared" si="16"/>
        <v>2.1363403679198978E-2</v>
      </c>
      <c r="G144" s="2">
        <f t="shared" si="17"/>
        <v>-4.2236492417898619E-3</v>
      </c>
      <c r="I144" s="12">
        <v>41547</v>
      </c>
      <c r="J144" s="3">
        <f t="shared" si="18"/>
        <v>-4.2236492417898619E-3</v>
      </c>
      <c r="K144" s="3">
        <f t="shared" si="19"/>
        <v>-2.558705292098884E-2</v>
      </c>
      <c r="L144" s="3">
        <f t="shared" si="14"/>
        <v>2.1363403679198978E-2</v>
      </c>
    </row>
    <row r="145" spans="1:12" x14ac:dyDescent="0.25">
      <c r="A145" s="8">
        <v>41578</v>
      </c>
      <c r="B145" s="9">
        <v>54256.2</v>
      </c>
      <c r="C145" s="9">
        <v>2865.62</v>
      </c>
      <c r="D145" s="9">
        <v>82.238380000000006</v>
      </c>
      <c r="E145" s="9">
        <f t="shared" si="15"/>
        <v>527.2290122692259</v>
      </c>
      <c r="F145" s="2">
        <f t="shared" si="16"/>
        <v>1.6448770877078189E-2</v>
      </c>
      <c r="G145" s="2">
        <f t="shared" si="17"/>
        <v>1.4540637446070814E-2</v>
      </c>
      <c r="I145" s="12">
        <v>41578</v>
      </c>
      <c r="J145" s="3">
        <f t="shared" si="18"/>
        <v>1.4540637446070814E-2</v>
      </c>
      <c r="K145" s="3">
        <f t="shared" si="19"/>
        <v>-1.908133431007375E-3</v>
      </c>
      <c r="L145" s="3">
        <f t="shared" si="14"/>
        <v>1.6448770877078189E-2</v>
      </c>
    </row>
    <row r="146" spans="1:12" x14ac:dyDescent="0.25">
      <c r="A146" s="8">
        <v>41607</v>
      </c>
      <c r="B146" s="9">
        <v>52482.49</v>
      </c>
      <c r="C146" s="9">
        <v>2825.1990000000001</v>
      </c>
      <c r="D146" s="9">
        <v>85.286689999999993</v>
      </c>
      <c r="E146" s="9">
        <f t="shared" si="15"/>
        <v>516.85247941536898</v>
      </c>
      <c r="F146" s="2">
        <f t="shared" si="16"/>
        <v>-1.9681263004089344E-2</v>
      </c>
      <c r="G146" s="2">
        <f t="shared" si="17"/>
        <v>3.7066756422001301E-2</v>
      </c>
      <c r="I146" s="12">
        <v>41607</v>
      </c>
      <c r="J146" s="3">
        <f t="shared" si="18"/>
        <v>3.7066756422001301E-2</v>
      </c>
      <c r="K146" s="3">
        <f t="shared" si="19"/>
        <v>5.6748019426090646E-2</v>
      </c>
      <c r="L146" s="3">
        <f t="shared" si="14"/>
        <v>-1.9681263004089344E-2</v>
      </c>
    </row>
    <row r="147" spans="1:12" x14ac:dyDescent="0.25">
      <c r="A147" s="8">
        <v>41639</v>
      </c>
      <c r="B147" s="9">
        <v>51507.16</v>
      </c>
      <c r="C147" s="9">
        <v>2852.8510000000001</v>
      </c>
      <c r="D147" s="9">
        <v>86.729900000000001</v>
      </c>
      <c r="E147" s="9">
        <f t="shared" si="15"/>
        <v>517.51206930975582</v>
      </c>
      <c r="F147" s="2">
        <f t="shared" si="16"/>
        <v>1.2761666445577635E-3</v>
      </c>
      <c r="G147" s="2">
        <f t="shared" si="17"/>
        <v>1.6921866706282263E-2</v>
      </c>
      <c r="I147" s="12">
        <v>41639</v>
      </c>
      <c r="J147" s="3">
        <f t="shared" si="18"/>
        <v>1.6921866706282263E-2</v>
      </c>
      <c r="K147" s="3">
        <f t="shared" si="19"/>
        <v>1.5645700061724499E-2</v>
      </c>
      <c r="L147" s="3">
        <f t="shared" si="14"/>
        <v>1.2761666445577635E-3</v>
      </c>
    </row>
    <row r="148" spans="1:12" x14ac:dyDescent="0.25">
      <c r="A148" s="8">
        <v>41670</v>
      </c>
      <c r="B148" s="9">
        <v>47638.99</v>
      </c>
      <c r="C148" s="9">
        <v>2827.7750000000001</v>
      </c>
      <c r="D148" s="9">
        <v>86.677289999999999</v>
      </c>
      <c r="E148" s="9">
        <f t="shared" si="15"/>
        <v>502.66839517186304</v>
      </c>
      <c r="F148" s="2">
        <f t="shared" si="16"/>
        <v>-2.8682759336783992E-2</v>
      </c>
      <c r="G148" s="2">
        <f t="shared" si="17"/>
        <v>-6.065958798523452E-4</v>
      </c>
      <c r="I148" s="12">
        <v>41670</v>
      </c>
      <c r="J148" s="3">
        <f t="shared" si="18"/>
        <v>-6.065958798523452E-4</v>
      </c>
      <c r="K148" s="3">
        <f t="shared" si="19"/>
        <v>2.8076163456931647E-2</v>
      </c>
      <c r="L148" s="3">
        <f t="shared" si="14"/>
        <v>-2.8682759336783992E-2</v>
      </c>
    </row>
    <row r="149" spans="1:12" x14ac:dyDescent="0.25">
      <c r="A149" s="8">
        <v>41698</v>
      </c>
      <c r="B149" s="9">
        <v>47094.400000000001</v>
      </c>
      <c r="C149" s="9">
        <v>2905.2820000000002</v>
      </c>
      <c r="D149" s="9">
        <v>85.589879999999994</v>
      </c>
      <c r="E149" s="9">
        <f t="shared" si="15"/>
        <v>510.58891429433913</v>
      </c>
      <c r="F149" s="2">
        <f t="shared" si="16"/>
        <v>1.5756946723829879E-2</v>
      </c>
      <c r="G149" s="2">
        <f t="shared" si="17"/>
        <v>-1.2545500672667576E-2</v>
      </c>
      <c r="I149" s="12">
        <v>41698</v>
      </c>
      <c r="J149" s="3">
        <f t="shared" si="18"/>
        <v>-1.2545500672667576E-2</v>
      </c>
      <c r="K149" s="3">
        <f t="shared" si="19"/>
        <v>-2.8302447396497454E-2</v>
      </c>
      <c r="L149" s="3">
        <f t="shared" si="14"/>
        <v>1.5756946723829879E-2</v>
      </c>
    </row>
    <row r="150" spans="1:12" x14ac:dyDescent="0.25">
      <c r="A150" s="8">
        <v>41729</v>
      </c>
      <c r="B150" s="9">
        <v>50414.92</v>
      </c>
      <c r="C150" s="9">
        <v>2925.2979999999998</v>
      </c>
      <c r="D150" s="9">
        <v>85.035939999999997</v>
      </c>
      <c r="E150" s="9">
        <f t="shared" si="15"/>
        <v>523.85145532733702</v>
      </c>
      <c r="F150" s="2">
        <f t="shared" si="16"/>
        <v>2.5974988217923656E-2</v>
      </c>
      <c r="G150" s="2">
        <f t="shared" si="17"/>
        <v>-6.4720268330787922E-3</v>
      </c>
      <c r="I150" s="12">
        <v>41729</v>
      </c>
      <c r="J150" s="3">
        <f t="shared" si="18"/>
        <v>-6.4720268330787922E-3</v>
      </c>
      <c r="K150" s="3">
        <f t="shared" si="19"/>
        <v>-3.2447015051002448E-2</v>
      </c>
      <c r="L150" s="3">
        <f t="shared" si="14"/>
        <v>2.5974988217923656E-2</v>
      </c>
    </row>
    <row r="151" spans="1:12" x14ac:dyDescent="0.25">
      <c r="A151" s="8">
        <v>41759</v>
      </c>
      <c r="B151" s="9">
        <v>51626.69</v>
      </c>
      <c r="C151" s="9">
        <v>2973.07</v>
      </c>
      <c r="D151" s="9">
        <v>84.231279999999998</v>
      </c>
      <c r="E151" s="9">
        <f t="shared" si="15"/>
        <v>533.61721610533425</v>
      </c>
      <c r="F151" s="2">
        <f t="shared" si="16"/>
        <v>1.8642232790772706E-2</v>
      </c>
      <c r="G151" s="2">
        <f t="shared" si="17"/>
        <v>-9.4625872307638748E-3</v>
      </c>
      <c r="I151" s="12">
        <v>41759</v>
      </c>
      <c r="J151" s="3">
        <f t="shared" si="18"/>
        <v>-9.4625872307638748E-3</v>
      </c>
      <c r="K151" s="3">
        <f t="shared" si="19"/>
        <v>-2.8104820021536581E-2</v>
      </c>
      <c r="L151" s="3">
        <f t="shared" si="14"/>
        <v>1.8642232790772706E-2</v>
      </c>
    </row>
    <row r="152" spans="1:12" x14ac:dyDescent="0.25">
      <c r="A152" s="8">
        <v>41789</v>
      </c>
      <c r="B152" s="9">
        <v>51239.34</v>
      </c>
      <c r="C152" s="9">
        <v>3047.9119999999998</v>
      </c>
      <c r="D152" s="9">
        <v>84.994339999999994</v>
      </c>
      <c r="E152" s="9">
        <f t="shared" si="15"/>
        <v>541.8191493067626</v>
      </c>
      <c r="F152" s="2">
        <f t="shared" si="16"/>
        <v>1.537044337004545E-2</v>
      </c>
      <c r="G152" s="2">
        <f t="shared" si="17"/>
        <v>9.0591048836012877E-3</v>
      </c>
      <c r="I152" s="12">
        <v>41789</v>
      </c>
      <c r="J152" s="3">
        <f t="shared" si="18"/>
        <v>9.0591048836012877E-3</v>
      </c>
      <c r="K152" s="3">
        <f t="shared" si="19"/>
        <v>-6.3113384864441624E-3</v>
      </c>
      <c r="L152" s="3">
        <f t="shared" si="14"/>
        <v>1.537044337004545E-2</v>
      </c>
    </row>
    <row r="153" spans="1:12" x14ac:dyDescent="0.25">
      <c r="A153" s="8">
        <v>41820</v>
      </c>
      <c r="B153" s="9">
        <v>53168.22</v>
      </c>
      <c r="C153" s="9">
        <v>3063.9870000000001</v>
      </c>
      <c r="D153" s="9">
        <v>84.946240000000003</v>
      </c>
      <c r="E153" s="9">
        <f t="shared" si="15"/>
        <v>549.9384314810593</v>
      </c>
      <c r="F153" s="2">
        <f t="shared" si="16"/>
        <v>1.4985225576993777E-2</v>
      </c>
      <c r="G153" s="2">
        <f t="shared" si="17"/>
        <v>-5.6592003655764334E-4</v>
      </c>
      <c r="I153" s="12">
        <v>41820</v>
      </c>
      <c r="J153" s="3">
        <f t="shared" si="18"/>
        <v>-5.6592003655764334E-4</v>
      </c>
      <c r="K153" s="3">
        <f t="shared" si="19"/>
        <v>-1.555114561355142E-2</v>
      </c>
      <c r="L153" s="3">
        <f t="shared" si="14"/>
        <v>1.4985225576993777E-2</v>
      </c>
    </row>
    <row r="154" spans="1:12" x14ac:dyDescent="0.25">
      <c r="A154" s="8">
        <v>41851</v>
      </c>
      <c r="B154" s="9">
        <v>55829.41</v>
      </c>
      <c r="C154" s="9">
        <v>3095.9070000000002</v>
      </c>
      <c r="D154" s="9">
        <v>85.048990000000003</v>
      </c>
      <c r="E154" s="9">
        <f t="shared" si="15"/>
        <v>562.20653475919994</v>
      </c>
      <c r="F154" s="2">
        <f t="shared" si="16"/>
        <v>2.2308139558642859E-2</v>
      </c>
      <c r="G154" s="2">
        <f t="shared" si="17"/>
        <v>1.2095885585989841E-3</v>
      </c>
      <c r="I154" s="12">
        <v>41851</v>
      </c>
      <c r="J154" s="3">
        <f t="shared" si="18"/>
        <v>1.2095885585989841E-3</v>
      </c>
      <c r="K154" s="3">
        <f t="shared" si="19"/>
        <v>-2.1098551000043875E-2</v>
      </c>
      <c r="L154" s="3">
        <f t="shared" si="14"/>
        <v>2.2308139558642859E-2</v>
      </c>
    </row>
    <row r="155" spans="1:12" x14ac:dyDescent="0.25">
      <c r="A155" s="8">
        <v>41880</v>
      </c>
      <c r="B155" s="9">
        <v>61288.15</v>
      </c>
      <c r="C155" s="9">
        <v>3177.5790000000002</v>
      </c>
      <c r="D155" s="9">
        <v>83.548540000000003</v>
      </c>
      <c r="E155" s="9">
        <f t="shared" si="15"/>
        <v>589.07947337771714</v>
      </c>
      <c r="F155" s="2">
        <f t="shared" si="16"/>
        <v>4.779905062830192E-2</v>
      </c>
      <c r="G155" s="2">
        <f t="shared" si="17"/>
        <v>-1.764218481606894E-2</v>
      </c>
      <c r="I155" s="12">
        <v>41880</v>
      </c>
      <c r="J155" s="3">
        <f t="shared" si="18"/>
        <v>-1.764218481606894E-2</v>
      </c>
      <c r="K155" s="3">
        <f t="shared" si="19"/>
        <v>-6.544123544437086E-2</v>
      </c>
      <c r="L155" s="3">
        <f t="shared" si="14"/>
        <v>4.779905062830192E-2</v>
      </c>
    </row>
    <row r="156" spans="1:12" x14ac:dyDescent="0.25">
      <c r="A156" s="8">
        <v>41912</v>
      </c>
      <c r="B156" s="9">
        <v>54115.98</v>
      </c>
      <c r="C156" s="9">
        <v>3131.2150000000001</v>
      </c>
      <c r="D156" s="9">
        <v>89.134649999999993</v>
      </c>
      <c r="E156" s="9">
        <f t="shared" si="15"/>
        <v>562.38191034604085</v>
      </c>
      <c r="F156" s="2">
        <f t="shared" si="16"/>
        <v>-4.5320817034406824E-2</v>
      </c>
      <c r="G156" s="2">
        <f t="shared" si="17"/>
        <v>6.6860653699035266E-2</v>
      </c>
      <c r="I156" s="12">
        <v>41912</v>
      </c>
      <c r="J156" s="3">
        <f t="shared" si="18"/>
        <v>6.6860653699035266E-2</v>
      </c>
      <c r="K156" s="3">
        <f t="shared" si="19"/>
        <v>0.11218147073344209</v>
      </c>
      <c r="L156" s="3">
        <f t="shared" si="14"/>
        <v>-4.5320817034406824E-2</v>
      </c>
    </row>
    <row r="157" spans="1:12" x14ac:dyDescent="0.25">
      <c r="A157" s="8">
        <v>41943</v>
      </c>
      <c r="B157" s="9">
        <v>54628.6</v>
      </c>
      <c r="C157" s="9">
        <v>3176.415</v>
      </c>
      <c r="D157" s="9">
        <v>88.567920000000001</v>
      </c>
      <c r="E157" s="9">
        <f t="shared" si="15"/>
        <v>569.66278163557263</v>
      </c>
      <c r="F157" s="2">
        <f t="shared" si="16"/>
        <v>1.2946489130583494E-2</v>
      </c>
      <c r="G157" s="2">
        <f t="shared" si="17"/>
        <v>-6.3581334531519484E-3</v>
      </c>
      <c r="I157" s="12">
        <v>41943</v>
      </c>
      <c r="J157" s="3">
        <f t="shared" si="18"/>
        <v>-6.3581334531519484E-3</v>
      </c>
      <c r="K157" s="3">
        <f t="shared" si="19"/>
        <v>-1.9304622583735442E-2</v>
      </c>
      <c r="L157" s="3">
        <f t="shared" si="14"/>
        <v>1.2946489130583494E-2</v>
      </c>
    </row>
    <row r="158" spans="1:12" x14ac:dyDescent="0.25">
      <c r="A158" s="8">
        <v>41971</v>
      </c>
      <c r="B158" s="9">
        <v>54724</v>
      </c>
      <c r="C158" s="9">
        <v>3223.74</v>
      </c>
      <c r="D158" s="9">
        <v>91.631619999999998</v>
      </c>
      <c r="E158" s="9">
        <f t="shared" si="15"/>
        <v>575.90236170766048</v>
      </c>
      <c r="F158" s="2">
        <f t="shared" si="16"/>
        <v>1.0953111688591033E-2</v>
      </c>
      <c r="G158" s="2">
        <f t="shared" si="17"/>
        <v>3.4591531561314781E-2</v>
      </c>
      <c r="I158" s="12">
        <v>41971</v>
      </c>
      <c r="J158" s="3">
        <f t="shared" si="18"/>
        <v>3.4591531561314781E-2</v>
      </c>
      <c r="K158" s="3">
        <f t="shared" si="19"/>
        <v>2.3638419872723748E-2</v>
      </c>
      <c r="L158" s="3">
        <f t="shared" si="14"/>
        <v>1.0953111688591033E-2</v>
      </c>
    </row>
    <row r="159" spans="1:12" x14ac:dyDescent="0.25">
      <c r="A159" s="8">
        <v>42004</v>
      </c>
      <c r="B159" s="9">
        <v>50007.41</v>
      </c>
      <c r="C159" s="9">
        <v>3205.4009999999998</v>
      </c>
      <c r="D159" s="9">
        <v>94.365889999999993</v>
      </c>
      <c r="E159" s="9">
        <f t="shared" si="15"/>
        <v>558.71817144121496</v>
      </c>
      <c r="F159" s="2">
        <f t="shared" si="16"/>
        <v>-2.9838721646306632E-2</v>
      </c>
      <c r="G159" s="2">
        <f t="shared" si="17"/>
        <v>2.9839808572630133E-2</v>
      </c>
      <c r="I159" s="12">
        <v>42004</v>
      </c>
      <c r="J159" s="3">
        <f t="shared" si="18"/>
        <v>2.9839808572630133E-2</v>
      </c>
      <c r="K159" s="3">
        <f t="shared" si="19"/>
        <v>5.9678530218936765E-2</v>
      </c>
      <c r="L159" s="3">
        <f t="shared" si="14"/>
        <v>-2.9838721646306632E-2</v>
      </c>
    </row>
    <row r="160" spans="1:12" x14ac:dyDescent="0.25">
      <c r="A160" s="8">
        <v>42034</v>
      </c>
      <c r="B160" s="9">
        <v>46907.68</v>
      </c>
      <c r="C160" s="9">
        <v>3274.0309999999999</v>
      </c>
      <c r="D160" s="9">
        <v>96.496889999999993</v>
      </c>
      <c r="E160" s="9">
        <f t="shared" si="15"/>
        <v>556.70225607900773</v>
      </c>
      <c r="F160" s="2">
        <f t="shared" si="16"/>
        <v>-3.6081077459986233E-3</v>
      </c>
      <c r="G160" s="2">
        <f t="shared" si="17"/>
        <v>2.258231231645258E-2</v>
      </c>
      <c r="I160" s="12">
        <v>42034</v>
      </c>
      <c r="J160" s="3">
        <f t="shared" si="18"/>
        <v>2.258231231645258E-2</v>
      </c>
      <c r="K160" s="3">
        <f t="shared" si="19"/>
        <v>2.6190420062451203E-2</v>
      </c>
      <c r="L160" s="3">
        <f t="shared" si="14"/>
        <v>-3.6081077459986233E-3</v>
      </c>
    </row>
    <row r="161" spans="1:12" x14ac:dyDescent="0.25">
      <c r="A161" s="8">
        <v>42062</v>
      </c>
      <c r="B161" s="9">
        <v>51583.09</v>
      </c>
      <c r="C161" s="9">
        <v>3289.0239999999999</v>
      </c>
      <c r="D161" s="9">
        <v>101.1439</v>
      </c>
      <c r="E161" s="9">
        <f t="shared" si="15"/>
        <v>575.13318495638327</v>
      </c>
      <c r="F161" s="2">
        <f t="shared" si="16"/>
        <v>3.3107336419272215E-2</v>
      </c>
      <c r="G161" s="2">
        <f t="shared" si="17"/>
        <v>4.8157096047344305E-2</v>
      </c>
      <c r="I161" s="12">
        <v>42062</v>
      </c>
      <c r="J161" s="3">
        <f t="shared" si="18"/>
        <v>4.8157096047344305E-2</v>
      </c>
      <c r="K161" s="3">
        <f t="shared" si="19"/>
        <v>1.504975962807209E-2</v>
      </c>
      <c r="L161" s="3">
        <f t="shared" si="14"/>
        <v>3.3107336419272215E-2</v>
      </c>
    </row>
    <row r="162" spans="1:12" x14ac:dyDescent="0.25">
      <c r="A162" s="8">
        <v>42094</v>
      </c>
      <c r="B162" s="9">
        <v>51150.16</v>
      </c>
      <c r="C162" s="9">
        <v>3290.6509999999998</v>
      </c>
      <c r="D162" s="9">
        <v>106.2919</v>
      </c>
      <c r="E162" s="9">
        <f t="shared" si="15"/>
        <v>573.88423316107969</v>
      </c>
      <c r="F162" s="2">
        <f t="shared" si="16"/>
        <v>-2.1715870827350159E-3</v>
      </c>
      <c r="G162" s="2">
        <f t="shared" si="17"/>
        <v>5.0897780291248473E-2</v>
      </c>
      <c r="I162" s="12">
        <v>42094</v>
      </c>
      <c r="J162" s="3">
        <f t="shared" si="18"/>
        <v>5.0897780291248473E-2</v>
      </c>
      <c r="K162" s="3">
        <f t="shared" si="19"/>
        <v>5.3069367373983489E-2</v>
      </c>
      <c r="L162" s="3">
        <f t="shared" si="14"/>
        <v>-2.1715870827350159E-3</v>
      </c>
    </row>
    <row r="163" spans="1:12" x14ac:dyDescent="0.25">
      <c r="A163" s="8">
        <v>42124</v>
      </c>
      <c r="B163" s="9">
        <v>56229.38</v>
      </c>
      <c r="C163" s="9">
        <v>3342.9520000000002</v>
      </c>
      <c r="D163" s="9">
        <v>104.48950000000001</v>
      </c>
      <c r="E163" s="9">
        <f t="shared" si="15"/>
        <v>597.36512223700197</v>
      </c>
      <c r="F163" s="2">
        <f t="shared" si="16"/>
        <v>4.0915724320538249E-2</v>
      </c>
      <c r="G163" s="2">
        <f t="shared" si="17"/>
        <v>-1.695707763244414E-2</v>
      </c>
      <c r="I163" s="12">
        <v>42124</v>
      </c>
      <c r="J163" s="3">
        <f t="shared" si="18"/>
        <v>-1.695707763244414E-2</v>
      </c>
      <c r="K163" s="3">
        <f t="shared" si="19"/>
        <v>-5.7872801952982389E-2</v>
      </c>
      <c r="L163" s="3">
        <f t="shared" si="14"/>
        <v>4.0915724320538249E-2</v>
      </c>
    </row>
    <row r="164" spans="1:12" x14ac:dyDescent="0.25">
      <c r="A164" s="8">
        <v>42153</v>
      </c>
      <c r="B164" s="9">
        <v>52760.480000000003</v>
      </c>
      <c r="C164" s="9">
        <v>3404.0430000000001</v>
      </c>
      <c r="D164" s="9">
        <v>108.5269</v>
      </c>
      <c r="E164" s="9">
        <f t="shared" si="15"/>
        <v>593.950949005354</v>
      </c>
      <c r="F164" s="2">
        <f t="shared" si="16"/>
        <v>-5.7153876323791097E-3</v>
      </c>
      <c r="G164" s="2">
        <f t="shared" si="17"/>
        <v>3.8639289115174114E-2</v>
      </c>
      <c r="I164" s="12">
        <v>42153</v>
      </c>
      <c r="J164" s="3">
        <f t="shared" si="18"/>
        <v>3.8639289115174114E-2</v>
      </c>
      <c r="K164" s="3">
        <f t="shared" si="19"/>
        <v>4.4354676747553223E-2</v>
      </c>
      <c r="L164" s="3">
        <f t="shared" si="14"/>
        <v>-5.7153876323791097E-3</v>
      </c>
    </row>
    <row r="165" spans="1:12" x14ac:dyDescent="0.25">
      <c r="A165" s="8">
        <v>42185</v>
      </c>
      <c r="B165" s="9">
        <v>53080.88</v>
      </c>
      <c r="C165" s="9">
        <v>3413.3679999999999</v>
      </c>
      <c r="D165" s="9">
        <v>108.3485</v>
      </c>
      <c r="E165" s="9">
        <f t="shared" si="15"/>
        <v>596.1719637614998</v>
      </c>
      <c r="F165" s="2">
        <f t="shared" si="16"/>
        <v>3.7393908703491352E-3</v>
      </c>
      <c r="G165" s="2">
        <f t="shared" si="17"/>
        <v>-1.6438320821842156E-3</v>
      </c>
      <c r="I165" s="12">
        <v>42185</v>
      </c>
      <c r="J165" s="3">
        <f t="shared" si="18"/>
        <v>-1.6438320821842156E-3</v>
      </c>
      <c r="K165" s="3">
        <f t="shared" si="19"/>
        <v>-5.3832229525333508E-3</v>
      </c>
      <c r="L165" s="3">
        <f t="shared" ref="L165:L193" si="20">+F165</f>
        <v>3.7393908703491352E-3</v>
      </c>
    </row>
    <row r="166" spans="1:12" x14ac:dyDescent="0.25">
      <c r="A166" s="8">
        <v>42216</v>
      </c>
      <c r="B166" s="9">
        <v>50864.77</v>
      </c>
      <c r="C166" s="9">
        <v>3430.8789999999999</v>
      </c>
      <c r="D166" s="9">
        <v>114.2068</v>
      </c>
      <c r="E166" s="9">
        <f t="shared" si="15"/>
        <v>590.84587145481487</v>
      </c>
      <c r="F166" s="2">
        <f t="shared" si="16"/>
        <v>-8.933818814760075E-3</v>
      </c>
      <c r="G166" s="2">
        <f t="shared" si="17"/>
        <v>5.4069045718214914E-2</v>
      </c>
      <c r="I166" s="12">
        <v>42216</v>
      </c>
      <c r="J166" s="3">
        <f t="shared" si="18"/>
        <v>5.4069045718214914E-2</v>
      </c>
      <c r="K166" s="3">
        <f t="shared" si="19"/>
        <v>6.3002864532974989E-2</v>
      </c>
      <c r="L166" s="3">
        <f t="shared" si="20"/>
        <v>-8.933818814760075E-3</v>
      </c>
    </row>
    <row r="167" spans="1:12" x14ac:dyDescent="0.25">
      <c r="A167" s="8">
        <v>42247</v>
      </c>
      <c r="B167" s="9">
        <v>46625.52</v>
      </c>
      <c r="C167" s="9">
        <v>3391.2849999999999</v>
      </c>
      <c r="D167" s="9">
        <v>113.8563</v>
      </c>
      <c r="E167" s="9">
        <f t="shared" si="15"/>
        <v>571.29986285306302</v>
      </c>
      <c r="F167" s="2">
        <f t="shared" si="16"/>
        <v>-3.3081399982747617E-2</v>
      </c>
      <c r="G167" s="2">
        <f t="shared" si="17"/>
        <v>-3.0689941404539178E-3</v>
      </c>
      <c r="I167" s="12">
        <v>42247</v>
      </c>
      <c r="J167" s="3">
        <f t="shared" si="18"/>
        <v>-3.0689941404539178E-3</v>
      </c>
      <c r="K167" s="3">
        <f t="shared" si="19"/>
        <v>3.0012405842293699E-2</v>
      </c>
      <c r="L167" s="3">
        <f t="shared" si="20"/>
        <v>-3.3081399982747617E-2</v>
      </c>
    </row>
    <row r="168" spans="1:12" x14ac:dyDescent="0.25">
      <c r="A168" s="8">
        <v>42277</v>
      </c>
      <c r="B168" s="9">
        <v>45059.34</v>
      </c>
      <c r="C168" s="9">
        <v>3378.6280000000002</v>
      </c>
      <c r="D168" s="9">
        <v>115.4248</v>
      </c>
      <c r="E168" s="9">
        <f t="shared" si="15"/>
        <v>564.05021914876306</v>
      </c>
      <c r="F168" s="2">
        <f t="shared" si="16"/>
        <v>-1.2689734718463574E-2</v>
      </c>
      <c r="G168" s="2">
        <f t="shared" si="17"/>
        <v>1.3776137113185705E-2</v>
      </c>
      <c r="I168" s="12">
        <v>42277</v>
      </c>
      <c r="J168" s="3">
        <f t="shared" si="18"/>
        <v>1.3776137113185705E-2</v>
      </c>
      <c r="K168" s="3">
        <f t="shared" si="19"/>
        <v>2.6465871831649279E-2</v>
      </c>
      <c r="L168" s="3">
        <f t="shared" si="20"/>
        <v>-1.2689734718463574E-2</v>
      </c>
    </row>
    <row r="169" spans="1:12" x14ac:dyDescent="0.25">
      <c r="A169" s="8">
        <v>42307</v>
      </c>
      <c r="B169" s="9">
        <v>45868.82</v>
      </c>
      <c r="C169" s="9">
        <v>3432.826</v>
      </c>
      <c r="D169" s="9">
        <v>117.2484</v>
      </c>
      <c r="E169" s="9">
        <f t="shared" si="15"/>
        <v>573.42384393875466</v>
      </c>
      <c r="F169" s="2">
        <f t="shared" si="16"/>
        <v>1.6618422388236631E-2</v>
      </c>
      <c r="G169" s="2">
        <f t="shared" si="17"/>
        <v>1.5799031057450286E-2</v>
      </c>
      <c r="I169" s="12">
        <v>42307</v>
      </c>
      <c r="J169" s="3">
        <f t="shared" si="18"/>
        <v>1.5799031057450286E-2</v>
      </c>
      <c r="K169" s="3">
        <f t="shared" si="19"/>
        <v>-8.1939133078634541E-4</v>
      </c>
      <c r="L169" s="3">
        <f t="shared" si="20"/>
        <v>1.6618422388236631E-2</v>
      </c>
    </row>
    <row r="170" spans="1:12" x14ac:dyDescent="0.25">
      <c r="A170" s="8">
        <v>42338</v>
      </c>
      <c r="B170" s="9">
        <v>45120.36</v>
      </c>
      <c r="C170" s="9">
        <v>3469.027</v>
      </c>
      <c r="D170" s="9">
        <v>120.1541</v>
      </c>
      <c r="E170" s="9">
        <f t="shared" si="15"/>
        <v>574.84975203507236</v>
      </c>
      <c r="F170" s="2">
        <f t="shared" si="16"/>
        <v>2.4866564433794203E-3</v>
      </c>
      <c r="G170" s="2">
        <f t="shared" si="17"/>
        <v>2.4782427734621582E-2</v>
      </c>
      <c r="I170" s="12">
        <v>42338</v>
      </c>
      <c r="J170" s="3">
        <f t="shared" si="18"/>
        <v>2.4782427734621582E-2</v>
      </c>
      <c r="K170" s="3">
        <f t="shared" si="19"/>
        <v>2.2295771291242161E-2</v>
      </c>
      <c r="L170" s="3">
        <f t="shared" si="20"/>
        <v>2.4866564433794203E-3</v>
      </c>
    </row>
    <row r="171" spans="1:12" x14ac:dyDescent="0.25">
      <c r="A171" s="8">
        <v>42369</v>
      </c>
      <c r="B171" s="9">
        <v>43349.96</v>
      </c>
      <c r="C171" s="9">
        <v>3504.067</v>
      </c>
      <c r="D171" s="9">
        <v>121.4008</v>
      </c>
      <c r="E171" s="9">
        <f t="shared" si="15"/>
        <v>572.14760629585101</v>
      </c>
      <c r="F171" s="2">
        <f t="shared" si="16"/>
        <v>-4.7006121680582824E-3</v>
      </c>
      <c r="G171" s="2">
        <f t="shared" si="17"/>
        <v>1.0375842355774934E-2</v>
      </c>
      <c r="I171" s="12">
        <v>42369</v>
      </c>
      <c r="J171" s="3">
        <f t="shared" si="18"/>
        <v>1.0375842355774934E-2</v>
      </c>
      <c r="K171" s="3">
        <f t="shared" si="19"/>
        <v>1.5076454523833216E-2</v>
      </c>
      <c r="L171" s="3">
        <f t="shared" si="20"/>
        <v>-4.7006121680582824E-3</v>
      </c>
    </row>
    <row r="172" spans="1:12" x14ac:dyDescent="0.25">
      <c r="A172" s="8">
        <v>42398</v>
      </c>
      <c r="B172" s="9">
        <v>40405.99</v>
      </c>
      <c r="C172" s="9">
        <v>3574.7150000000001</v>
      </c>
      <c r="D172" s="9">
        <v>122.724</v>
      </c>
      <c r="E172" s="9">
        <f t="shared" si="15"/>
        <v>568.56578311372391</v>
      </c>
      <c r="F172" s="2">
        <f t="shared" si="16"/>
        <v>-6.2603131477141361E-3</v>
      </c>
      <c r="G172" s="2">
        <f t="shared" si="17"/>
        <v>1.0899433941127246E-2</v>
      </c>
      <c r="I172" s="12">
        <v>42398</v>
      </c>
      <c r="J172" s="3">
        <f t="shared" si="18"/>
        <v>1.0899433941127246E-2</v>
      </c>
      <c r="K172" s="3">
        <f t="shared" si="19"/>
        <v>1.7159747088841382E-2</v>
      </c>
      <c r="L172" s="3">
        <f t="shared" si="20"/>
        <v>-6.2603131477141361E-3</v>
      </c>
    </row>
    <row r="173" spans="1:12" x14ac:dyDescent="0.25">
      <c r="A173" s="8">
        <v>42429</v>
      </c>
      <c r="B173" s="9">
        <v>42793.86</v>
      </c>
      <c r="C173" s="9">
        <v>3635.047</v>
      </c>
      <c r="D173" s="9">
        <v>123.6467</v>
      </c>
      <c r="E173" s="9">
        <f t="shared" si="15"/>
        <v>585.36308115752081</v>
      </c>
      <c r="F173" s="2">
        <f t="shared" si="16"/>
        <v>2.9543279850235304E-2</v>
      </c>
      <c r="G173" s="2">
        <f t="shared" si="17"/>
        <v>7.5184967895438604E-3</v>
      </c>
      <c r="I173" s="12">
        <v>42429</v>
      </c>
      <c r="J173" s="3">
        <f t="shared" si="18"/>
        <v>7.5184967895438604E-3</v>
      </c>
      <c r="K173" s="3">
        <f t="shared" si="19"/>
        <v>-2.2024783060691444E-2</v>
      </c>
      <c r="L173" s="3">
        <f t="shared" si="20"/>
        <v>2.9543279850235304E-2</v>
      </c>
    </row>
    <row r="174" spans="1:12" x14ac:dyDescent="0.25">
      <c r="A174" s="8">
        <v>42460</v>
      </c>
      <c r="B174" s="9">
        <v>50055.27</v>
      </c>
      <c r="C174" s="9">
        <v>3759.335</v>
      </c>
      <c r="D174" s="9">
        <v>120.5894</v>
      </c>
      <c r="E174" s="9">
        <f t="shared" si="15"/>
        <v>629.17115209604322</v>
      </c>
      <c r="F174" s="2">
        <f t="shared" si="16"/>
        <v>7.4839142318122498E-2</v>
      </c>
      <c r="G174" s="2">
        <f t="shared" si="17"/>
        <v>-2.4726094590474257E-2</v>
      </c>
      <c r="I174" s="12">
        <v>42460</v>
      </c>
      <c r="J174" s="3">
        <f t="shared" si="18"/>
        <v>-2.4726094590474257E-2</v>
      </c>
      <c r="K174" s="3">
        <f t="shared" si="19"/>
        <v>-9.9565236908596755E-2</v>
      </c>
      <c r="L174" s="3">
        <f t="shared" si="20"/>
        <v>7.4839142318122498E-2</v>
      </c>
    </row>
    <row r="175" spans="1:12" x14ac:dyDescent="0.25">
      <c r="A175" s="8">
        <v>42489</v>
      </c>
      <c r="B175" s="9">
        <v>53910.51</v>
      </c>
      <c r="C175" s="9">
        <v>3868.1370000000002</v>
      </c>
      <c r="D175" s="9">
        <v>122.70950000000001</v>
      </c>
      <c r="E175" s="9">
        <f t="shared" si="15"/>
        <v>656.45526815380219</v>
      </c>
      <c r="F175" s="2">
        <f t="shared" si="16"/>
        <v>4.3365173318680839E-2</v>
      </c>
      <c r="G175" s="2">
        <f t="shared" si="17"/>
        <v>1.7581147265016694E-2</v>
      </c>
      <c r="I175" s="12">
        <v>42489</v>
      </c>
      <c r="J175" s="3">
        <f t="shared" si="18"/>
        <v>1.7581147265016694E-2</v>
      </c>
      <c r="K175" s="3">
        <f t="shared" si="19"/>
        <v>-2.5784026053664144E-2</v>
      </c>
      <c r="L175" s="3">
        <f t="shared" si="20"/>
        <v>4.3365173318680839E-2</v>
      </c>
    </row>
    <row r="176" spans="1:12" x14ac:dyDescent="0.25">
      <c r="A176" s="8">
        <v>42521</v>
      </c>
      <c r="B176" s="9">
        <v>48471.71</v>
      </c>
      <c r="C176" s="9">
        <v>3884.4180000000001</v>
      </c>
      <c r="D176" s="9">
        <v>124.5732</v>
      </c>
      <c r="E176" s="9">
        <f t="shared" si="15"/>
        <v>638.521297201685</v>
      </c>
      <c r="F176" s="2">
        <f t="shared" si="16"/>
        <v>-2.7319410509956343E-2</v>
      </c>
      <c r="G176" s="2">
        <f t="shared" si="17"/>
        <v>1.5187903137083847E-2</v>
      </c>
      <c r="I176" s="12">
        <v>42521</v>
      </c>
      <c r="J176" s="3">
        <f t="shared" si="18"/>
        <v>1.5187903137083847E-2</v>
      </c>
      <c r="K176" s="3">
        <f t="shared" si="19"/>
        <v>4.250731364704019E-2</v>
      </c>
      <c r="L176" s="3">
        <f t="shared" si="20"/>
        <v>-2.7319410509956343E-2</v>
      </c>
    </row>
    <row r="177" spans="1:12" x14ac:dyDescent="0.25">
      <c r="A177" s="8">
        <v>42551</v>
      </c>
      <c r="B177" s="9">
        <v>51526.93</v>
      </c>
      <c r="C177" s="9">
        <v>3954.9180000000001</v>
      </c>
      <c r="D177" s="9">
        <v>126.7687</v>
      </c>
      <c r="E177" s="9">
        <f t="shared" si="15"/>
        <v>658.70744803765569</v>
      </c>
      <c r="F177" s="2">
        <f t="shared" si="16"/>
        <v>3.1613903756125827E-2</v>
      </c>
      <c r="G177" s="2">
        <f t="shared" si="17"/>
        <v>1.7624175986488133E-2</v>
      </c>
      <c r="I177" s="12">
        <v>42551</v>
      </c>
      <c r="J177" s="3">
        <f t="shared" si="18"/>
        <v>1.7624175986488133E-2</v>
      </c>
      <c r="K177" s="3">
        <f t="shared" si="19"/>
        <v>-1.3989727769637694E-2</v>
      </c>
      <c r="L177" s="3">
        <f t="shared" si="20"/>
        <v>3.1613903756125827E-2</v>
      </c>
    </row>
    <row r="178" spans="1:12" x14ac:dyDescent="0.25">
      <c r="A178" s="8">
        <v>42580</v>
      </c>
      <c r="B178" s="9">
        <v>57308.21</v>
      </c>
      <c r="C178" s="9">
        <v>4020.701</v>
      </c>
      <c r="D178" s="9">
        <v>129.0746</v>
      </c>
      <c r="E178" s="9">
        <f t="shared" si="15"/>
        <v>688.54887706482168</v>
      </c>
      <c r="F178" s="2">
        <f t="shared" si="16"/>
        <v>4.5303008362917563E-2</v>
      </c>
      <c r="G178" s="2">
        <f t="shared" si="17"/>
        <v>1.8189821304470444E-2</v>
      </c>
      <c r="I178" s="12">
        <v>42580</v>
      </c>
      <c r="J178" s="3">
        <f t="shared" si="18"/>
        <v>1.8189821304470444E-2</v>
      </c>
      <c r="K178" s="3">
        <f t="shared" si="19"/>
        <v>-2.7113187058447119E-2</v>
      </c>
      <c r="L178" s="3">
        <f t="shared" si="20"/>
        <v>4.5303008362917563E-2</v>
      </c>
    </row>
    <row r="179" spans="1:12" x14ac:dyDescent="0.25">
      <c r="A179" s="8">
        <v>42613</v>
      </c>
      <c r="B179" s="9">
        <v>57901.11</v>
      </c>
      <c r="C179" s="9">
        <v>4062.0839999999998</v>
      </c>
      <c r="D179" s="9">
        <v>131.1833</v>
      </c>
      <c r="E179" s="9">
        <f t="shared" si="15"/>
        <v>695.64677108028707</v>
      </c>
      <c r="F179" s="2">
        <f t="shared" si="16"/>
        <v>1.0308482450400058E-2</v>
      </c>
      <c r="G179" s="2">
        <f t="shared" si="17"/>
        <v>1.633706399245094E-2</v>
      </c>
      <c r="I179" s="12">
        <v>42613</v>
      </c>
      <c r="J179" s="3">
        <f t="shared" si="18"/>
        <v>1.633706399245094E-2</v>
      </c>
      <c r="K179" s="3">
        <f t="shared" si="19"/>
        <v>6.0285815420508815E-3</v>
      </c>
      <c r="L179" s="3">
        <f t="shared" si="20"/>
        <v>1.0308482450400058E-2</v>
      </c>
    </row>
    <row r="180" spans="1:12" x14ac:dyDescent="0.25">
      <c r="A180" s="8">
        <v>42643</v>
      </c>
      <c r="B180" s="9">
        <v>58367.05</v>
      </c>
      <c r="C180" s="9">
        <v>4124.2780000000002</v>
      </c>
      <c r="D180" s="9">
        <v>132.75790000000001</v>
      </c>
      <c r="E180" s="9">
        <f t="shared" si="15"/>
        <v>704.78183244980585</v>
      </c>
      <c r="F180" s="2">
        <f t="shared" si="16"/>
        <v>1.3131752707387312E-2</v>
      </c>
      <c r="G180" s="2">
        <f t="shared" si="17"/>
        <v>1.2003052217774757E-2</v>
      </c>
      <c r="I180" s="12">
        <v>42643</v>
      </c>
      <c r="J180" s="3">
        <f t="shared" si="18"/>
        <v>1.2003052217774757E-2</v>
      </c>
      <c r="K180" s="3">
        <f t="shared" si="19"/>
        <v>-1.1287004896125552E-3</v>
      </c>
      <c r="L180" s="3">
        <f t="shared" si="20"/>
        <v>1.3131752707387312E-2</v>
      </c>
    </row>
    <row r="181" spans="1:12" x14ac:dyDescent="0.25">
      <c r="A181" s="8">
        <v>42674</v>
      </c>
      <c r="B181" s="9">
        <v>64924.52</v>
      </c>
      <c r="C181" s="9">
        <v>4161.5129999999999</v>
      </c>
      <c r="D181" s="9">
        <v>134.20339999999999</v>
      </c>
      <c r="E181" s="9">
        <f t="shared" si="15"/>
        <v>732.99031860574269</v>
      </c>
      <c r="F181" s="2">
        <f t="shared" si="16"/>
        <v>4.0024422959208161E-2</v>
      </c>
      <c r="G181" s="2">
        <f t="shared" si="17"/>
        <v>1.0888240925775339E-2</v>
      </c>
      <c r="I181" s="12">
        <v>42674</v>
      </c>
      <c r="J181" s="3">
        <f t="shared" si="18"/>
        <v>1.0888240925775339E-2</v>
      </c>
      <c r="K181" s="3">
        <f t="shared" si="19"/>
        <v>-2.9136182033432823E-2</v>
      </c>
      <c r="L181" s="3">
        <f t="shared" si="20"/>
        <v>4.0024422959208161E-2</v>
      </c>
    </row>
    <row r="182" spans="1:12" x14ac:dyDescent="0.25">
      <c r="A182" s="8">
        <v>42704</v>
      </c>
      <c r="B182" s="9">
        <v>61906.36</v>
      </c>
      <c r="C182" s="9">
        <v>4161.4560000000001</v>
      </c>
      <c r="D182" s="9">
        <v>135.5864</v>
      </c>
      <c r="E182" s="9">
        <f t="shared" si="15"/>
        <v>722.76088764418944</v>
      </c>
      <c r="F182" s="2">
        <f t="shared" si="16"/>
        <v>-1.3955751804486494E-2</v>
      </c>
      <c r="G182" s="2">
        <f t="shared" si="17"/>
        <v>1.0305253071084763E-2</v>
      </c>
      <c r="I182" s="12">
        <v>42704</v>
      </c>
      <c r="J182" s="3">
        <f t="shared" si="18"/>
        <v>1.0305253071084763E-2</v>
      </c>
      <c r="K182" s="3">
        <f t="shared" si="19"/>
        <v>2.4261004875571257E-2</v>
      </c>
      <c r="L182" s="3">
        <f t="shared" si="20"/>
        <v>-1.3955751804486494E-2</v>
      </c>
    </row>
    <row r="183" spans="1:12" x14ac:dyDescent="0.25">
      <c r="A183" s="8">
        <v>42734</v>
      </c>
      <c r="B183" s="9">
        <v>60227.29</v>
      </c>
      <c r="C183" s="9">
        <v>4239.7460000000001</v>
      </c>
      <c r="D183" s="9">
        <v>139.73759999999999</v>
      </c>
      <c r="E183" s="9">
        <f t="shared" si="15"/>
        <v>726.39808595692921</v>
      </c>
      <c r="F183" s="2">
        <f t="shared" si="16"/>
        <v>5.0323673775363176E-3</v>
      </c>
      <c r="G183" s="2">
        <f t="shared" si="17"/>
        <v>3.0616640016992713E-2</v>
      </c>
      <c r="I183" s="12">
        <v>42734</v>
      </c>
      <c r="J183" s="3">
        <f t="shared" si="18"/>
        <v>3.0616640016992713E-2</v>
      </c>
      <c r="K183" s="3">
        <f t="shared" si="19"/>
        <v>2.5584272639456396E-2</v>
      </c>
      <c r="L183" s="3">
        <f t="shared" si="20"/>
        <v>5.0323673775363176E-3</v>
      </c>
    </row>
    <row r="184" spans="1:12" x14ac:dyDescent="0.25">
      <c r="A184" s="8">
        <v>42766</v>
      </c>
      <c r="B184" s="9">
        <v>64670.78</v>
      </c>
      <c r="C184" s="9">
        <v>4316.2110000000002</v>
      </c>
      <c r="D184" s="9">
        <v>139.8903</v>
      </c>
      <c r="E184" s="9">
        <f t="shared" si="15"/>
        <v>751.64644795837148</v>
      </c>
      <c r="F184" s="2">
        <f t="shared" si="16"/>
        <v>3.4758299188221375E-2</v>
      </c>
      <c r="G184" s="2">
        <f t="shared" si="17"/>
        <v>1.0927624347349951E-3</v>
      </c>
      <c r="I184" s="12">
        <v>42766</v>
      </c>
      <c r="J184" s="3">
        <f t="shared" si="18"/>
        <v>1.0927624347349951E-3</v>
      </c>
      <c r="K184" s="3">
        <f t="shared" si="19"/>
        <v>-3.366553675348638E-2</v>
      </c>
      <c r="L184" s="3">
        <f t="shared" si="20"/>
        <v>3.4758299188221375E-2</v>
      </c>
    </row>
    <row r="185" spans="1:12" x14ac:dyDescent="0.25">
      <c r="A185" s="8">
        <v>42794</v>
      </c>
      <c r="B185" s="9">
        <v>66662.100000000006</v>
      </c>
      <c r="C185" s="9">
        <v>4413.9690000000001</v>
      </c>
      <c r="D185" s="9">
        <v>141.7843</v>
      </c>
      <c r="E185" s="9">
        <f t="shared" si="15"/>
        <v>770.50662317080901</v>
      </c>
      <c r="F185" s="2">
        <f t="shared" si="16"/>
        <v>2.5091817121820625E-2</v>
      </c>
      <c r="G185" s="2">
        <f t="shared" si="17"/>
        <v>1.3539180343454804E-2</v>
      </c>
      <c r="I185" s="12">
        <v>42794</v>
      </c>
      <c r="J185" s="3">
        <f t="shared" si="18"/>
        <v>1.3539180343454804E-2</v>
      </c>
      <c r="K185" s="3">
        <f t="shared" si="19"/>
        <v>-1.1552636778365821E-2</v>
      </c>
      <c r="L185" s="3">
        <f t="shared" si="20"/>
        <v>2.5091817121820625E-2</v>
      </c>
    </row>
    <row r="186" spans="1:12" x14ac:dyDescent="0.25">
      <c r="A186" s="8">
        <v>42825</v>
      </c>
      <c r="B186" s="9">
        <v>64984.07</v>
      </c>
      <c r="C186" s="9">
        <v>4467.6019999999999</v>
      </c>
      <c r="D186" s="9">
        <v>143.3612</v>
      </c>
      <c r="E186" s="9">
        <f t="shared" si="15"/>
        <v>771.24158427954592</v>
      </c>
      <c r="F186" s="2">
        <f t="shared" si="16"/>
        <v>9.5386734732061385E-4</v>
      </c>
      <c r="G186" s="2">
        <f t="shared" si="17"/>
        <v>1.1121823784438822E-2</v>
      </c>
      <c r="I186" s="12">
        <v>42825</v>
      </c>
      <c r="J186" s="3">
        <f t="shared" si="18"/>
        <v>1.1121823784438822E-2</v>
      </c>
      <c r="K186" s="3">
        <f t="shared" si="19"/>
        <v>1.0167956437118209E-2</v>
      </c>
      <c r="L186" s="3">
        <f t="shared" si="20"/>
        <v>9.5386734732061385E-4</v>
      </c>
    </row>
    <row r="187" spans="1:12" x14ac:dyDescent="0.25">
      <c r="A187" s="8">
        <v>42853</v>
      </c>
      <c r="B187" s="9">
        <v>65403.25</v>
      </c>
      <c r="C187" s="9">
        <v>4480.4170000000004</v>
      </c>
      <c r="D187" s="9">
        <v>143.98410000000001</v>
      </c>
      <c r="E187" s="9">
        <f t="shared" si="15"/>
        <v>774.28262965719694</v>
      </c>
      <c r="F187" s="2">
        <f t="shared" si="16"/>
        <v>3.9430516191523157E-3</v>
      </c>
      <c r="G187" s="2">
        <f t="shared" si="17"/>
        <v>4.3449692106372062E-3</v>
      </c>
      <c r="I187" s="12">
        <v>42853</v>
      </c>
      <c r="J187" s="3">
        <f t="shared" si="18"/>
        <v>4.3449692106372062E-3</v>
      </c>
      <c r="K187" s="3">
        <f t="shared" si="19"/>
        <v>4.0191759148489048E-4</v>
      </c>
      <c r="L187" s="3">
        <f t="shared" si="20"/>
        <v>3.9430516191523157E-3</v>
      </c>
    </row>
    <row r="188" spans="1:12" x14ac:dyDescent="0.25">
      <c r="A188" s="8">
        <v>42886</v>
      </c>
      <c r="B188" s="9">
        <v>62711.47</v>
      </c>
      <c r="C188" s="9">
        <v>4480.9799999999996</v>
      </c>
      <c r="D188" s="9">
        <v>142.7098</v>
      </c>
      <c r="E188" s="9">
        <f t="shared" si="15"/>
        <v>764.7906675091964</v>
      </c>
      <c r="F188" s="2">
        <f t="shared" si="16"/>
        <v>-1.2259040542085931E-2</v>
      </c>
      <c r="G188" s="2">
        <f t="shared" si="17"/>
        <v>-8.8502827742785728E-3</v>
      </c>
      <c r="I188" s="12">
        <v>42886</v>
      </c>
      <c r="J188" s="3">
        <f t="shared" si="18"/>
        <v>-8.8502827742785728E-3</v>
      </c>
      <c r="K188" s="3">
        <f t="shared" si="19"/>
        <v>3.4087577678073577E-3</v>
      </c>
      <c r="L188" s="3">
        <f t="shared" si="20"/>
        <v>-1.2259040542085931E-2</v>
      </c>
    </row>
    <row r="189" spans="1:12" x14ac:dyDescent="0.25">
      <c r="A189" s="8">
        <v>42916</v>
      </c>
      <c r="B189" s="9">
        <v>62899.97</v>
      </c>
      <c r="C189" s="9">
        <v>4517.5680000000002</v>
      </c>
      <c r="D189" s="9">
        <v>143.3503</v>
      </c>
      <c r="E189" s="9">
        <f t="shared" si="15"/>
        <v>769.85157309842384</v>
      </c>
      <c r="F189" s="2">
        <f t="shared" si="16"/>
        <v>6.6173736216081913E-3</v>
      </c>
      <c r="G189" s="2">
        <f t="shared" si="17"/>
        <v>4.4881290563087983E-3</v>
      </c>
      <c r="I189" s="12">
        <v>42916</v>
      </c>
      <c r="J189" s="3">
        <f t="shared" si="18"/>
        <v>4.4881290563087983E-3</v>
      </c>
      <c r="K189" s="3">
        <f t="shared" si="19"/>
        <v>-2.129244565299393E-3</v>
      </c>
      <c r="L189" s="3">
        <f t="shared" si="20"/>
        <v>6.6173736216081913E-3</v>
      </c>
    </row>
    <row r="190" spans="1:12" x14ac:dyDescent="0.25">
      <c r="A190" s="8">
        <v>42947</v>
      </c>
      <c r="B190" s="9">
        <v>65920.36</v>
      </c>
      <c r="C190" s="9">
        <v>4623.2449999999999</v>
      </c>
      <c r="D190" s="9">
        <v>146.06436299999999</v>
      </c>
      <c r="E190" s="9">
        <f t="shared" si="15"/>
        <v>793.54791253105816</v>
      </c>
      <c r="F190" s="2">
        <f t="shared" si="16"/>
        <v>3.0780400093570748E-2</v>
      </c>
      <c r="G190" s="2">
        <f t="shared" si="17"/>
        <v>1.8933082107257304E-2</v>
      </c>
      <c r="I190" s="12">
        <v>42947</v>
      </c>
      <c r="J190" s="3">
        <f t="shared" si="18"/>
        <v>1.8933082107257304E-2</v>
      </c>
      <c r="K190" s="3">
        <f t="shared" si="19"/>
        <v>-1.1847317986313444E-2</v>
      </c>
      <c r="L190" s="3">
        <f t="shared" si="20"/>
        <v>3.0780400093570748E-2</v>
      </c>
    </row>
    <row r="191" spans="1:12" x14ac:dyDescent="0.25">
      <c r="A191" s="8">
        <v>42978</v>
      </c>
      <c r="B191" s="9">
        <v>70835.05</v>
      </c>
      <c r="C191" s="9">
        <v>4672.7809999999999</v>
      </c>
      <c r="D191" s="9">
        <v>146.60295300000001</v>
      </c>
      <c r="E191" s="9">
        <f t="shared" si="15"/>
        <v>817.24855049172663</v>
      </c>
      <c r="F191" s="2">
        <f t="shared" si="16"/>
        <v>2.9866675453879221E-2</v>
      </c>
      <c r="G191" s="2">
        <f t="shared" si="17"/>
        <v>3.6873470635683248E-3</v>
      </c>
      <c r="I191" s="12">
        <v>42978</v>
      </c>
      <c r="J191" s="3">
        <f t="shared" si="18"/>
        <v>3.6873470635683248E-3</v>
      </c>
      <c r="K191" s="3">
        <f t="shared" si="19"/>
        <v>-2.6179328390310896E-2</v>
      </c>
      <c r="L191" s="3">
        <f t="shared" si="20"/>
        <v>2.9866675453879221E-2</v>
      </c>
    </row>
    <row r="192" spans="1:12" x14ac:dyDescent="0.25">
      <c r="A192" s="8">
        <v>43007</v>
      </c>
      <c r="B192" s="9">
        <v>74293.509999999995</v>
      </c>
      <c r="C192" s="9">
        <v>4735.1369999999997</v>
      </c>
      <c r="D192" s="9">
        <v>147.35719499999999</v>
      </c>
      <c r="E192" s="9">
        <f t="shared" si="15"/>
        <v>836.85303675734099</v>
      </c>
      <c r="F192" s="2">
        <f t="shared" si="16"/>
        <v>2.3988401391251912E-2</v>
      </c>
      <c r="G192" s="2">
        <f t="shared" si="17"/>
        <v>5.1447940479070198E-3</v>
      </c>
      <c r="I192" s="12">
        <v>43007</v>
      </c>
      <c r="J192" s="3">
        <f t="shared" si="18"/>
        <v>5.1447940479070198E-3</v>
      </c>
      <c r="K192" s="3">
        <f t="shared" si="19"/>
        <v>-1.8843607343344893E-2</v>
      </c>
      <c r="L192" s="3">
        <f t="shared" si="20"/>
        <v>2.3988401391251912E-2</v>
      </c>
    </row>
    <row r="193" spans="1:12" x14ac:dyDescent="0.25">
      <c r="A193" s="8">
        <v>43039</v>
      </c>
      <c r="B193" s="9">
        <v>74308.490000000005</v>
      </c>
      <c r="C193" s="9">
        <v>4741.21</v>
      </c>
      <c r="D193" s="9">
        <v>146.79422099999999</v>
      </c>
      <c r="E193" s="9">
        <f t="shared" si="15"/>
        <v>837.65496575809993</v>
      </c>
      <c r="F193" s="2">
        <f t="shared" si="16"/>
        <v>9.5826742036608792E-4</v>
      </c>
      <c r="G193" s="2">
        <f t="shared" si="17"/>
        <v>-3.8204717455432302E-3</v>
      </c>
      <c r="I193" s="12">
        <v>43039</v>
      </c>
      <c r="J193" s="3">
        <f t="shared" si="18"/>
        <v>-3.8204717455432302E-3</v>
      </c>
      <c r="K193" s="3">
        <f t="shared" si="19"/>
        <v>-4.7787391659093181E-3</v>
      </c>
      <c r="L193" s="3">
        <f t="shared" si="20"/>
        <v>9.5826742036608792E-4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50"/>
  <sheetViews>
    <sheetView tabSelected="1" workbookViewId="0">
      <selection activeCell="D22" sqref="D22"/>
    </sheetView>
  </sheetViews>
  <sheetFormatPr defaultRowHeight="15" x14ac:dyDescent="0.25"/>
  <cols>
    <col min="1" max="1" width="12.7109375" style="21" bestFit="1" customWidth="1"/>
    <col min="2" max="5" width="9.140625" style="2"/>
    <col min="6" max="6" width="30.5703125" style="2" bestFit="1" customWidth="1"/>
    <col min="7" max="7" width="5" style="3" customWidth="1"/>
    <col min="8" max="8" width="12.7109375" style="21" bestFit="1" customWidth="1"/>
    <col min="9" max="12" width="9.140625" style="2"/>
    <col min="13" max="13" width="26" style="2" customWidth="1"/>
    <col min="14" max="14" width="3" style="3" customWidth="1"/>
    <col min="15" max="15" width="11.5703125" style="2" customWidth="1"/>
    <col min="16" max="17" width="9" style="2" bestFit="1" customWidth="1"/>
    <col min="18" max="19" width="8.140625" style="2" customWidth="1"/>
    <col min="20" max="20" width="26" style="2" customWidth="1"/>
    <col min="21" max="21" width="5.85546875" style="3" customWidth="1"/>
    <col min="22" max="22" width="10.42578125" style="3" bestFit="1" customWidth="1"/>
    <col min="23" max="23" width="20" style="3" bestFit="1" customWidth="1"/>
    <col min="24" max="24" width="12.85546875" style="3" bestFit="1" customWidth="1"/>
    <col min="25" max="32" width="9.140625" style="3"/>
    <col min="33" max="33" width="12.7109375" style="21" bestFit="1" customWidth="1"/>
    <col min="34" max="37" width="9.140625" style="2"/>
    <col min="38" max="38" width="30.5703125" style="2" bestFit="1" customWidth="1"/>
    <col min="39" max="39" width="5" style="3" customWidth="1"/>
    <col min="40" max="40" width="12.7109375" style="21" bestFit="1" customWidth="1"/>
    <col min="41" max="44" width="9.140625" style="2"/>
    <col min="45" max="45" width="26" style="2" customWidth="1"/>
    <col min="46" max="46" width="3.140625" style="3" customWidth="1"/>
    <col min="47" max="47" width="12.7109375" style="21" bestFit="1" customWidth="1"/>
    <col min="48" max="50" width="9.140625" style="2"/>
    <col min="51" max="51" width="8.140625" style="2" customWidth="1"/>
    <col min="52" max="52" width="26" style="2" customWidth="1"/>
    <col min="53" max="53" width="5.85546875" style="3" customWidth="1"/>
    <col min="54" max="54" width="10.42578125" style="3" bestFit="1" customWidth="1"/>
    <col min="55" max="55" width="20" style="3" bestFit="1" customWidth="1"/>
    <col min="56" max="56" width="12.85546875" style="3" bestFit="1" customWidth="1"/>
    <col min="57" max="16384" width="9.140625" style="3"/>
  </cols>
  <sheetData>
    <row r="1" spans="1:63" ht="93" customHeight="1" x14ac:dyDescent="0.25">
      <c r="B1" s="36" t="s">
        <v>17</v>
      </c>
      <c r="C1" s="36"/>
      <c r="D1" s="36"/>
      <c r="E1" s="25"/>
      <c r="H1" s="21" t="s">
        <v>18</v>
      </c>
      <c r="I1" s="36" t="s">
        <v>19</v>
      </c>
      <c r="J1" s="36"/>
      <c r="K1" s="36"/>
      <c r="L1" s="25"/>
      <c r="O1" s="21" t="s">
        <v>20</v>
      </c>
      <c r="P1" s="36" t="s">
        <v>19</v>
      </c>
      <c r="Q1" s="36"/>
      <c r="R1" s="36"/>
      <c r="S1" s="25"/>
      <c r="AH1" s="36" t="s">
        <v>17</v>
      </c>
      <c r="AI1" s="36"/>
      <c r="AJ1" s="36"/>
      <c r="AK1" s="25"/>
      <c r="AN1" s="21" t="s">
        <v>18</v>
      </c>
      <c r="AO1" s="36" t="s">
        <v>21</v>
      </c>
      <c r="AP1" s="36"/>
      <c r="AQ1" s="36"/>
      <c r="AR1" s="25"/>
      <c r="AU1" s="21" t="s">
        <v>20</v>
      </c>
      <c r="AV1" s="36" t="s">
        <v>21</v>
      </c>
      <c r="AW1" s="36"/>
      <c r="AX1" s="36"/>
      <c r="AY1" s="25"/>
    </row>
    <row r="2" spans="1:63" x14ac:dyDescent="0.25">
      <c r="A2" s="21" t="s">
        <v>22</v>
      </c>
      <c r="B2" s="22">
        <v>0.4</v>
      </c>
      <c r="C2" s="22">
        <v>0.3</v>
      </c>
      <c r="D2" s="22">
        <v>0.3</v>
      </c>
      <c r="E2" s="22"/>
      <c r="H2" s="21" t="s">
        <v>22</v>
      </c>
      <c r="I2" s="22">
        <v>0.2</v>
      </c>
      <c r="J2" s="22">
        <v>0.5</v>
      </c>
      <c r="K2" s="22">
        <v>0.3</v>
      </c>
      <c r="L2" s="22"/>
      <c r="O2" s="21" t="s">
        <v>22</v>
      </c>
      <c r="P2" s="22">
        <v>0.4</v>
      </c>
      <c r="Q2" s="22">
        <v>0.3</v>
      </c>
      <c r="R2" s="22">
        <v>0.3</v>
      </c>
      <c r="S2" s="22"/>
      <c r="AG2" s="21" t="s">
        <v>22</v>
      </c>
      <c r="AH2" s="22">
        <v>0.4</v>
      </c>
      <c r="AI2" s="22">
        <v>0.3</v>
      </c>
      <c r="AJ2" s="22">
        <v>0.3</v>
      </c>
      <c r="AK2" s="22"/>
      <c r="AN2" s="21" t="s">
        <v>22</v>
      </c>
      <c r="AO2" s="22">
        <v>0.7</v>
      </c>
      <c r="AP2" s="22">
        <v>0.1</v>
      </c>
      <c r="AQ2" s="22">
        <v>0.2</v>
      </c>
      <c r="AR2" s="22"/>
      <c r="AU2" s="21" t="s">
        <v>22</v>
      </c>
      <c r="AV2" s="22">
        <v>0.4</v>
      </c>
      <c r="AW2" s="22">
        <v>0.3</v>
      </c>
      <c r="AX2" s="22">
        <v>0.3</v>
      </c>
      <c r="AY2" s="22"/>
    </row>
    <row r="3" spans="1:63" x14ac:dyDescent="0.25">
      <c r="Y3" s="7" t="s">
        <v>6</v>
      </c>
      <c r="Z3" s="7" t="s">
        <v>29</v>
      </c>
      <c r="AA3" s="7" t="s">
        <v>30</v>
      </c>
      <c r="AB3" s="7" t="s">
        <v>31</v>
      </c>
      <c r="BE3" s="7" t="s">
        <v>6</v>
      </c>
      <c r="BF3" s="7" t="s">
        <v>29</v>
      </c>
      <c r="BG3" s="7" t="s">
        <v>30</v>
      </c>
      <c r="BH3" s="7" t="s">
        <v>31</v>
      </c>
    </row>
    <row r="4" spans="1:63" x14ac:dyDescent="0.25">
      <c r="A4" s="23" t="s">
        <v>0</v>
      </c>
      <c r="B4" s="5" t="s">
        <v>23</v>
      </c>
      <c r="C4" s="5" t="s">
        <v>24</v>
      </c>
      <c r="D4" s="5" t="s">
        <v>25</v>
      </c>
      <c r="E4" s="5" t="s">
        <v>33</v>
      </c>
      <c r="G4" s="7"/>
      <c r="H4" s="23" t="s">
        <v>0</v>
      </c>
      <c r="I4" s="5" t="s">
        <v>23</v>
      </c>
      <c r="J4" s="5" t="s">
        <v>24</v>
      </c>
      <c r="K4" s="5" t="s">
        <v>25</v>
      </c>
      <c r="L4" s="5" t="s">
        <v>18</v>
      </c>
      <c r="N4" s="7"/>
      <c r="O4" s="23" t="s">
        <v>0</v>
      </c>
      <c r="P4" s="5" t="s">
        <v>26</v>
      </c>
      <c r="Q4" s="5" t="s">
        <v>24</v>
      </c>
      <c r="R4" s="5" t="s">
        <v>25</v>
      </c>
      <c r="S4" s="5" t="s">
        <v>20</v>
      </c>
      <c r="U4" s="7"/>
      <c r="X4" s="7"/>
      <c r="Y4" s="3">
        <f>SUM(Z4:AB4)</f>
        <v>8.9294188455838484</v>
      </c>
      <c r="Z4" s="3">
        <f>E150/E5-1</f>
        <v>2.6654977875900898</v>
      </c>
      <c r="AA4" s="3">
        <f>L150/L5-1</f>
        <v>3.2027866322529741</v>
      </c>
      <c r="AB4" s="3">
        <f>S150/S5-1</f>
        <v>3.061134425740784</v>
      </c>
      <c r="AG4" s="23" t="s">
        <v>0</v>
      </c>
      <c r="AH4" s="5" t="s">
        <v>23</v>
      </c>
      <c r="AI4" s="5" t="s">
        <v>24</v>
      </c>
      <c r="AJ4" s="5" t="s">
        <v>25</v>
      </c>
      <c r="AK4" s="5" t="s">
        <v>33</v>
      </c>
      <c r="AM4" s="7"/>
      <c r="AN4" s="23" t="s">
        <v>0</v>
      </c>
      <c r="AO4" s="5" t="s">
        <v>23</v>
      </c>
      <c r="AP4" s="5" t="s">
        <v>24</v>
      </c>
      <c r="AQ4" s="5" t="s">
        <v>25</v>
      </c>
      <c r="AR4" s="5" t="s">
        <v>18</v>
      </c>
      <c r="AT4" s="7"/>
      <c r="AU4" s="23" t="s">
        <v>0</v>
      </c>
      <c r="AV4" s="5" t="s">
        <v>27</v>
      </c>
      <c r="AW4" s="5" t="s">
        <v>24</v>
      </c>
      <c r="AX4" s="5" t="s">
        <v>25</v>
      </c>
      <c r="AY4" s="5" t="s">
        <v>20</v>
      </c>
      <c r="BA4" s="7"/>
      <c r="BD4" s="7"/>
      <c r="BE4" s="3">
        <f>SUM(BF4:BH4)</f>
        <v>7.6014695991381949</v>
      </c>
      <c r="BF4" s="3">
        <f>AK150/AK5-1</f>
        <v>2.6654977875900898</v>
      </c>
      <c r="BG4" s="3">
        <f>AR150/AR5-1</f>
        <v>1.9655294251958964</v>
      </c>
      <c r="BH4" s="3">
        <f>AY150/AY5-1</f>
        <v>2.9704423863522096</v>
      </c>
      <c r="BI4" s="7"/>
      <c r="BJ4" s="7"/>
      <c r="BK4" s="7"/>
    </row>
    <row r="5" spans="1:63" x14ac:dyDescent="0.25">
      <c r="A5" s="21">
        <v>38625</v>
      </c>
      <c r="B5" s="2">
        <v>31583.79</v>
      </c>
      <c r="C5" s="2">
        <v>1058.2570000000001</v>
      </c>
      <c r="D5" s="2">
        <v>1096.616</v>
      </c>
      <c r="E5" s="2">
        <v>100</v>
      </c>
      <c r="F5" s="5" t="s">
        <v>4</v>
      </c>
      <c r="H5" s="21">
        <v>38625</v>
      </c>
      <c r="I5" s="2">
        <v>31583.79</v>
      </c>
      <c r="J5" s="2">
        <v>1058.2570000000001</v>
      </c>
      <c r="K5" s="2">
        <v>1096.616</v>
      </c>
      <c r="L5" s="2">
        <v>100</v>
      </c>
      <c r="M5" s="5" t="s">
        <v>28</v>
      </c>
      <c r="O5" s="21">
        <v>38625</v>
      </c>
      <c r="P5" s="2">
        <v>9981.34</v>
      </c>
      <c r="Q5" s="2">
        <v>1058.2570000000001</v>
      </c>
      <c r="R5" s="2">
        <v>1096.616</v>
      </c>
      <c r="S5" s="2">
        <v>100</v>
      </c>
      <c r="T5" s="5" t="s">
        <v>28</v>
      </c>
      <c r="V5" s="24" t="s">
        <v>0</v>
      </c>
      <c r="W5" s="7" t="s">
        <v>32</v>
      </c>
      <c r="AG5" s="21">
        <v>38625</v>
      </c>
      <c r="AH5" s="2">
        <v>31583.79</v>
      </c>
      <c r="AI5" s="2">
        <v>1058.2570000000001</v>
      </c>
      <c r="AJ5" s="2">
        <v>1096.616</v>
      </c>
      <c r="AK5" s="2">
        <v>100</v>
      </c>
      <c r="AL5" s="5" t="s">
        <v>4</v>
      </c>
      <c r="AN5" s="21">
        <v>38625</v>
      </c>
      <c r="AO5" s="2">
        <v>31583.79</v>
      </c>
      <c r="AP5" s="2">
        <v>1058.2570000000001</v>
      </c>
      <c r="AQ5" s="2">
        <v>1096.616</v>
      </c>
      <c r="AR5" s="2">
        <v>100</v>
      </c>
      <c r="AS5" s="5" t="s">
        <v>28</v>
      </c>
      <c r="AU5" s="21">
        <v>38625</v>
      </c>
      <c r="AV5" s="2">
        <v>576.23</v>
      </c>
      <c r="AW5" s="2">
        <v>1058.2570000000001</v>
      </c>
      <c r="AX5" s="2">
        <v>1096.616</v>
      </c>
      <c r="AY5" s="2">
        <v>100</v>
      </c>
      <c r="AZ5" s="5" t="s">
        <v>28</v>
      </c>
      <c r="BB5" s="24" t="s">
        <v>0</v>
      </c>
      <c r="BC5" s="7" t="s">
        <v>32</v>
      </c>
    </row>
    <row r="6" spans="1:63" x14ac:dyDescent="0.25">
      <c r="A6" s="21">
        <v>38656</v>
      </c>
      <c r="B6" s="2">
        <v>30193.51</v>
      </c>
      <c r="C6" s="2">
        <v>1067.7560000000001</v>
      </c>
      <c r="D6" s="2">
        <v>1112.3789999999999</v>
      </c>
      <c r="E6" s="2">
        <f t="shared" ref="E6:E47" si="0">($B$2*B6/B5+$C$2*C6/C5+$D$2*D6/D5)*E5</f>
        <v>98.939757702128688</v>
      </c>
      <c r="F6" s="2">
        <f>((B6/B5)-1)*$B$2+((C6/C5)-1)*$C$2+((D6/D5)-1)*$D$2</f>
        <v>-1.0602422978713211E-2</v>
      </c>
      <c r="H6" s="21">
        <v>38656</v>
      </c>
      <c r="I6" s="2">
        <v>30193.51</v>
      </c>
      <c r="J6" s="2">
        <v>1067.7560000000001</v>
      </c>
      <c r="K6" s="2">
        <v>1112.3789999999999</v>
      </c>
      <c r="L6" s="2">
        <f t="shared" ref="L6:L47" si="1">($I$2*I6/I5+$J$2*J6/J5+$K$2*K6/K5)*L5</f>
        <v>99.999654972777833</v>
      </c>
      <c r="M6" s="2">
        <f t="shared" ref="M6:M47" si="2">((I6/I5)-1)*$I$2+((J6/J5)-1)*$J$2+((K6/K5)-1)*$K$2</f>
        <v>-3.4502722216838907E-6</v>
      </c>
      <c r="O6" s="21">
        <v>38656</v>
      </c>
      <c r="P6" s="2">
        <v>9566.08</v>
      </c>
      <c r="Q6" s="2">
        <v>1067.7560000000001</v>
      </c>
      <c r="R6" s="2">
        <v>1112.3789999999999</v>
      </c>
      <c r="S6" s="2">
        <f t="shared" ref="S6:S47" si="3">($P$2*P6/P5+$Q$2*Q6/Q5+$R$2*R6/R5)*S5</f>
        <v>99.03636372912608</v>
      </c>
      <c r="T6" s="2">
        <f t="shared" ref="T6:T48" si="4">((P6/P5)-1)*$P$2+((Q6/Q5)-1)*$Q$2+((R6/R5)-1)*$R$2</f>
        <v>-9.6363627087392885E-3</v>
      </c>
      <c r="V6" s="13">
        <f t="shared" ref="V6:V37" si="5">H5</f>
        <v>38625</v>
      </c>
      <c r="W6" s="3">
        <f t="shared" ref="W6:W37" si="6">F6+M6+T6</f>
        <v>-2.0242235959674185E-2</v>
      </c>
      <c r="AG6" s="21">
        <v>38656</v>
      </c>
      <c r="AH6" s="2">
        <v>30193.51</v>
      </c>
      <c r="AI6" s="2">
        <v>1067.7560000000001</v>
      </c>
      <c r="AJ6" s="2">
        <v>1112.3789999999999</v>
      </c>
      <c r="AK6" s="2">
        <f t="shared" ref="AK6:AK47" si="7">($AH$2*AH6/AH5+$AI$2*AI6/AI5+$AJ$2*AJ6/AJ5)*AK5</f>
        <v>98.939757702128688</v>
      </c>
      <c r="AL6" s="2">
        <f t="shared" ref="AL6:AL47" si="8">((AH6/AH5)-1)*$B$2+((AI6/AI5)-1)*$C$2+((AJ6/AJ5)-1)*$D$2</f>
        <v>-1.0602422978713211E-2</v>
      </c>
      <c r="AN6" s="21">
        <v>38656</v>
      </c>
      <c r="AO6" s="2">
        <v>30193.51</v>
      </c>
      <c r="AP6" s="2">
        <v>1067.7560000000001</v>
      </c>
      <c r="AQ6" s="2">
        <v>1112.3789999999999</v>
      </c>
      <c r="AR6" s="2">
        <f t="shared" ref="AR6:AR47" si="9">($AO$2*AO6/AO5+$AP$2*AP6/AP5+$AQ$2*AQ6/AQ5)*AR5</f>
        <v>97.295930397662815</v>
      </c>
      <c r="AS6" s="2">
        <f t="shared" ref="AS6:AS48" si="10">((AO6/AO5)-1)*$AO$2+((AP6/AP5)-1)*$AP$2+((AQ6/AQ5)-1)*$AQ$2</f>
        <v>-2.7040696023371988E-2</v>
      </c>
      <c r="AU6" s="21">
        <v>38656</v>
      </c>
      <c r="AV6" s="2">
        <v>544.83000000000004</v>
      </c>
      <c r="AW6" s="2">
        <v>1067.7560000000001</v>
      </c>
      <c r="AX6" s="2">
        <v>1112.3789999999999</v>
      </c>
      <c r="AY6" s="2">
        <f t="shared" ref="AY6:AY47" si="11">($AV$2*AV6/AV5+$AW$2*AW6/AW5+$AX$2*AX6/AX5)*AY5</f>
        <v>98.520823829099001</v>
      </c>
      <c r="AZ6" s="2">
        <f t="shared" ref="AZ6:AZ47" si="12">((AV6/AV5)-1)*$AV$2+((AW6/AW5)-1)*$AW$2+((AX6/AX5)-1)*$AX$2</f>
        <v>-1.4791761709010001E-2</v>
      </c>
      <c r="BB6" s="13">
        <f t="shared" ref="BB6:BB37" si="13">AN5</f>
        <v>38625</v>
      </c>
      <c r="BC6" s="3">
        <f t="shared" ref="BC6:BC37" si="14">AL6+AS6+AZ6</f>
        <v>-5.24348807110952E-2</v>
      </c>
    </row>
    <row r="7" spans="1:63" x14ac:dyDescent="0.25">
      <c r="A7" s="21">
        <v>38686</v>
      </c>
      <c r="B7" s="2">
        <v>31916.76</v>
      </c>
      <c r="C7" s="2">
        <v>1088.5129999999999</v>
      </c>
      <c r="D7" s="2">
        <v>1129.24</v>
      </c>
      <c r="E7" s="2">
        <f t="shared" si="0"/>
        <v>102.22541257992829</v>
      </c>
      <c r="F7" s="2">
        <f t="shared" ref="F7:F47" si="15">((B7/B6)-1)*$B$2+((C7/C6)-1)*$C$2+((D7/D6)-1)*$D$2</f>
        <v>3.3208640834673495E-2</v>
      </c>
      <c r="H7" s="21">
        <v>38686</v>
      </c>
      <c r="I7" s="2">
        <v>31916.76</v>
      </c>
      <c r="J7" s="2">
        <v>1088.5129999999999</v>
      </c>
      <c r="K7" s="2">
        <v>1129.24</v>
      </c>
      <c r="L7" s="2">
        <f t="shared" si="1"/>
        <v>102.56783641834593</v>
      </c>
      <c r="M7" s="2">
        <f t="shared" si="2"/>
        <v>2.5681903065237811E-2</v>
      </c>
      <c r="O7" s="21">
        <v>38686</v>
      </c>
      <c r="P7" s="2">
        <v>10195.280000000001</v>
      </c>
      <c r="Q7" s="2">
        <v>1088.5129999999999</v>
      </c>
      <c r="R7" s="2">
        <v>1129.24</v>
      </c>
      <c r="S7" s="2">
        <f t="shared" si="3"/>
        <v>102.66989489585123</v>
      </c>
      <c r="T7" s="2">
        <f t="shared" si="4"/>
        <v>3.6688858818193504E-2</v>
      </c>
      <c r="V7" s="13">
        <f t="shared" si="5"/>
        <v>38656</v>
      </c>
      <c r="W7" s="3">
        <f t="shared" si="6"/>
        <v>9.5579402718104806E-2</v>
      </c>
      <c r="AG7" s="21">
        <v>38686</v>
      </c>
      <c r="AH7" s="2">
        <v>31916.76</v>
      </c>
      <c r="AI7" s="2">
        <v>1088.5129999999999</v>
      </c>
      <c r="AJ7" s="2">
        <v>1129.24</v>
      </c>
      <c r="AK7" s="2">
        <f t="shared" si="7"/>
        <v>102.22541257992829</v>
      </c>
      <c r="AL7" s="2">
        <f t="shared" si="8"/>
        <v>3.3208640834673495E-2</v>
      </c>
      <c r="AN7" s="21">
        <v>38686</v>
      </c>
      <c r="AO7" s="2">
        <v>31916.76</v>
      </c>
      <c r="AP7" s="2">
        <v>1088.5129999999999</v>
      </c>
      <c r="AQ7" s="2">
        <v>1129.24</v>
      </c>
      <c r="AR7" s="2">
        <f t="shared" si="9"/>
        <v>101.66714180018018</v>
      </c>
      <c r="AS7" s="2">
        <f t="shared" si="10"/>
        <v>4.492697057987511E-2</v>
      </c>
      <c r="AU7" s="21">
        <v>38686</v>
      </c>
      <c r="AV7" s="2">
        <v>563.54999999999995</v>
      </c>
      <c r="AW7" s="2">
        <v>1088.5129999999999</v>
      </c>
      <c r="AX7" s="2">
        <v>1129.24</v>
      </c>
      <c r="AY7" s="2">
        <f t="shared" si="11"/>
        <v>100.89743851425364</v>
      </c>
      <c r="AZ7" s="2">
        <f t="shared" si="12"/>
        <v>2.4122968046605787E-2</v>
      </c>
      <c r="BB7" s="13">
        <f t="shared" si="13"/>
        <v>38656</v>
      </c>
      <c r="BC7" s="3">
        <f t="shared" si="14"/>
        <v>0.10225857946115439</v>
      </c>
    </row>
    <row r="8" spans="1:63" x14ac:dyDescent="0.25">
      <c r="A8" s="21">
        <v>38716</v>
      </c>
      <c r="B8" s="2">
        <v>33455.94</v>
      </c>
      <c r="C8" s="2">
        <v>1108.356</v>
      </c>
      <c r="D8" s="2">
        <v>1147.204</v>
      </c>
      <c r="E8" s="2">
        <f t="shared" si="0"/>
        <v>105.24424944250718</v>
      </c>
      <c r="F8" s="2">
        <f t="shared" si="15"/>
        <v>2.9531178073930645E-2</v>
      </c>
      <c r="H8" s="21">
        <v>38716</v>
      </c>
      <c r="I8" s="2">
        <v>33455.94</v>
      </c>
      <c r="J8" s="2">
        <v>1108.356</v>
      </c>
      <c r="K8" s="2">
        <v>1147.204</v>
      </c>
      <c r="L8" s="2">
        <f t="shared" si="1"/>
        <v>104.98147354954276</v>
      </c>
      <c r="M8" s="2">
        <f t="shared" si="2"/>
        <v>2.3532105341018017E-2</v>
      </c>
      <c r="O8" s="21">
        <v>38716</v>
      </c>
      <c r="P8" s="2">
        <v>10706.55</v>
      </c>
      <c r="Q8" s="2">
        <v>1108.356</v>
      </c>
      <c r="R8" s="2">
        <v>1147.204</v>
      </c>
      <c r="S8" s="2">
        <f t="shared" si="3"/>
        <v>105.78082724054714</v>
      </c>
      <c r="T8" s="2">
        <f t="shared" si="4"/>
        <v>3.030033631427842E-2</v>
      </c>
      <c r="V8" s="13">
        <f t="shared" si="5"/>
        <v>38686</v>
      </c>
      <c r="W8" s="3">
        <f t="shared" si="6"/>
        <v>8.3363619729227081E-2</v>
      </c>
      <c r="AG8" s="21">
        <v>38716</v>
      </c>
      <c r="AH8" s="2">
        <v>33455.94</v>
      </c>
      <c r="AI8" s="2">
        <v>1108.356</v>
      </c>
      <c r="AJ8" s="2">
        <v>1147.204</v>
      </c>
      <c r="AK8" s="2">
        <f t="shared" si="7"/>
        <v>105.24424944250718</v>
      </c>
      <c r="AL8" s="2">
        <f t="shared" si="8"/>
        <v>2.9531178073930645E-2</v>
      </c>
      <c r="AN8" s="21">
        <v>38716</v>
      </c>
      <c r="AO8" s="2">
        <v>33455.94</v>
      </c>
      <c r="AP8" s="2">
        <v>1108.356</v>
      </c>
      <c r="AQ8" s="2">
        <v>1147.204</v>
      </c>
      <c r="AR8" s="2">
        <f t="shared" si="9"/>
        <v>105.60795626651907</v>
      </c>
      <c r="AS8" s="2">
        <f t="shared" si="10"/>
        <v>3.8761928353255891E-2</v>
      </c>
      <c r="AU8" s="21">
        <v>38716</v>
      </c>
      <c r="AV8" s="2">
        <v>593.05999999999995</v>
      </c>
      <c r="AW8" s="2">
        <v>1108.356</v>
      </c>
      <c r="AX8" s="2">
        <v>1147.204</v>
      </c>
      <c r="AY8" s="2">
        <f t="shared" si="11"/>
        <v>104.0441309882667</v>
      </c>
      <c r="AZ8" s="2">
        <f t="shared" si="12"/>
        <v>3.1187040229653865E-2</v>
      </c>
      <c r="BB8" s="13">
        <f t="shared" si="13"/>
        <v>38686</v>
      </c>
      <c r="BC8" s="3">
        <f t="shared" si="14"/>
        <v>9.9480146656840393E-2</v>
      </c>
    </row>
    <row r="9" spans="1:63" x14ac:dyDescent="0.25">
      <c r="A9" s="21">
        <v>38748</v>
      </c>
      <c r="B9" s="2">
        <v>38382.800000000003</v>
      </c>
      <c r="C9" s="2">
        <v>1138.1410000000001</v>
      </c>
      <c r="D9" s="2">
        <v>1164.499</v>
      </c>
      <c r="E9" s="2">
        <f t="shared" si="0"/>
        <v>112.76819544893995</v>
      </c>
      <c r="F9" s="2">
        <f t="shared" si="15"/>
        <v>7.1490328890063945E-2</v>
      </c>
      <c r="H9" s="21">
        <v>38748</v>
      </c>
      <c r="I9" s="2">
        <v>38382.800000000003</v>
      </c>
      <c r="J9" s="2">
        <v>1138.1410000000001</v>
      </c>
      <c r="K9" s="2">
        <v>1164.499</v>
      </c>
      <c r="L9" s="2">
        <f t="shared" si="1"/>
        <v>109.95886873727275</v>
      </c>
      <c r="M9" s="2">
        <f t="shared" si="2"/>
        <v>4.7412129201835504E-2</v>
      </c>
      <c r="O9" s="21">
        <v>38748</v>
      </c>
      <c r="P9" s="2">
        <v>12669.62</v>
      </c>
      <c r="Q9" s="2">
        <v>1138.1410000000001</v>
      </c>
      <c r="R9" s="2">
        <v>1164.499</v>
      </c>
      <c r="S9" s="2">
        <f t="shared" si="3"/>
        <v>114.87010558797725</v>
      </c>
      <c r="T9" s="2">
        <f t="shared" si="4"/>
        <v>8.5925574459358028E-2</v>
      </c>
      <c r="V9" s="13">
        <f t="shared" si="5"/>
        <v>38716</v>
      </c>
      <c r="W9" s="3">
        <f t="shared" si="6"/>
        <v>0.20482803255125748</v>
      </c>
      <c r="AG9" s="21">
        <v>38748</v>
      </c>
      <c r="AH9" s="2">
        <v>38382.800000000003</v>
      </c>
      <c r="AI9" s="2">
        <v>1138.1410000000001</v>
      </c>
      <c r="AJ9" s="2">
        <v>1164.499</v>
      </c>
      <c r="AK9" s="2">
        <f t="shared" si="7"/>
        <v>112.76819544893995</v>
      </c>
      <c r="AL9" s="2">
        <f t="shared" si="8"/>
        <v>7.1490328890063945E-2</v>
      </c>
      <c r="AN9" s="21">
        <v>38748</v>
      </c>
      <c r="AO9" s="2">
        <v>38382.800000000003</v>
      </c>
      <c r="AP9" s="2">
        <v>1138.1410000000001</v>
      </c>
      <c r="AQ9" s="2">
        <v>1164.499</v>
      </c>
      <c r="AR9" s="2">
        <f t="shared" si="9"/>
        <v>117.09676738909027</v>
      </c>
      <c r="AS9" s="2">
        <f t="shared" si="10"/>
        <v>0.10878736345940938</v>
      </c>
      <c r="AU9" s="21">
        <v>38748</v>
      </c>
      <c r="AV9" s="2">
        <v>677.59</v>
      </c>
      <c r="AW9" s="2">
        <v>1138.1410000000001</v>
      </c>
      <c r="AX9" s="2">
        <v>1164.499</v>
      </c>
      <c r="AY9" s="2">
        <f t="shared" si="11"/>
        <v>111.28533790340941</v>
      </c>
      <c r="AZ9" s="2">
        <f t="shared" si="12"/>
        <v>6.9597456832613994E-2</v>
      </c>
      <c r="BB9" s="13">
        <f t="shared" si="13"/>
        <v>38716</v>
      </c>
      <c r="BC9" s="3">
        <f t="shared" si="14"/>
        <v>0.24987514918208731</v>
      </c>
    </row>
    <row r="10" spans="1:63" x14ac:dyDescent="0.25">
      <c r="A10" s="21">
        <v>38776</v>
      </c>
      <c r="B10" s="2">
        <v>38610.39</v>
      </c>
      <c r="C10" s="2">
        <v>1198.462</v>
      </c>
      <c r="D10" s="2">
        <v>1178.3430000000001</v>
      </c>
      <c r="E10" s="2">
        <f t="shared" si="0"/>
        <v>115.23084750343588</v>
      </c>
      <c r="F10" s="2">
        <f t="shared" si="15"/>
        <v>2.1838179148756499E-2</v>
      </c>
      <c r="H10" s="21">
        <v>38776</v>
      </c>
      <c r="I10" s="2">
        <v>38610.39</v>
      </c>
      <c r="J10" s="2">
        <v>1198.462</v>
      </c>
      <c r="K10" s="2">
        <v>1178.3430000000001</v>
      </c>
      <c r="L10" s="2">
        <f t="shared" si="1"/>
        <v>113.39532532395714</v>
      </c>
      <c r="M10" s="2">
        <f t="shared" si="2"/>
        <v>3.1252200264947946E-2</v>
      </c>
      <c r="O10" s="21">
        <v>38776</v>
      </c>
      <c r="P10" s="2">
        <v>12525.69</v>
      </c>
      <c r="Q10" s="2">
        <v>1198.462</v>
      </c>
      <c r="R10" s="2">
        <v>1178.3430000000001</v>
      </c>
      <c r="S10" s="2">
        <f t="shared" si="3"/>
        <v>116.58423052569717</v>
      </c>
      <c r="T10" s="2">
        <f t="shared" si="4"/>
        <v>1.4922289214813114E-2</v>
      </c>
      <c r="V10" s="13">
        <f t="shared" si="5"/>
        <v>38748</v>
      </c>
      <c r="W10" s="3">
        <f t="shared" si="6"/>
        <v>6.8012668628517556E-2</v>
      </c>
      <c r="AG10" s="21">
        <v>38776</v>
      </c>
      <c r="AH10" s="2">
        <v>38610.39</v>
      </c>
      <c r="AI10" s="2">
        <v>1198.462</v>
      </c>
      <c r="AJ10" s="2">
        <v>1178.3430000000001</v>
      </c>
      <c r="AK10" s="2">
        <f t="shared" si="7"/>
        <v>115.23084750343588</v>
      </c>
      <c r="AL10" s="2">
        <f t="shared" si="8"/>
        <v>2.1838179148756499E-2</v>
      </c>
      <c r="AN10" s="21">
        <v>38776</v>
      </c>
      <c r="AO10" s="2">
        <v>38610.39</v>
      </c>
      <c r="AP10" s="2">
        <v>1198.462</v>
      </c>
      <c r="AQ10" s="2">
        <v>1178.3430000000001</v>
      </c>
      <c r="AR10" s="2">
        <f t="shared" si="9"/>
        <v>118.48181939238805</v>
      </c>
      <c r="AS10" s="2">
        <f t="shared" si="10"/>
        <v>1.182826848409484E-2</v>
      </c>
      <c r="AU10" s="21">
        <v>38776</v>
      </c>
      <c r="AV10" s="2">
        <v>691.47</v>
      </c>
      <c r="AW10" s="2">
        <v>1198.462</v>
      </c>
      <c r="AX10" s="2">
        <v>1178.3430000000001</v>
      </c>
      <c r="AY10" s="2">
        <f t="shared" si="11"/>
        <v>114.3635051616111</v>
      </c>
      <c r="AZ10" s="2">
        <f t="shared" si="12"/>
        <v>2.7660133097438224E-2</v>
      </c>
      <c r="BB10" s="13">
        <f t="shared" si="13"/>
        <v>38748</v>
      </c>
      <c r="BC10" s="3">
        <f t="shared" si="14"/>
        <v>6.132658073028957E-2</v>
      </c>
    </row>
    <row r="11" spans="1:63" x14ac:dyDescent="0.25">
      <c r="A11" s="21">
        <v>38807</v>
      </c>
      <c r="B11" s="2">
        <v>37951.97</v>
      </c>
      <c r="C11" s="2">
        <v>1193.8620000000001</v>
      </c>
      <c r="D11" s="2">
        <v>1195.2470000000001</v>
      </c>
      <c r="E11" s="2">
        <f t="shared" si="0"/>
        <v>114.80806846976776</v>
      </c>
      <c r="F11" s="2">
        <f t="shared" si="15"/>
        <v>-3.668974435474104E-3</v>
      </c>
      <c r="H11" s="21">
        <v>38807</v>
      </c>
      <c r="I11" s="2">
        <v>37951.97</v>
      </c>
      <c r="J11" s="2">
        <v>1193.8620000000001</v>
      </c>
      <c r="K11" s="2">
        <v>1195.2470000000001</v>
      </c>
      <c r="L11" s="2">
        <f t="shared" si="1"/>
        <v>113.27897713741858</v>
      </c>
      <c r="M11" s="2">
        <f t="shared" si="2"/>
        <v>-1.0260404139780582E-3</v>
      </c>
      <c r="O11" s="21">
        <v>38807</v>
      </c>
      <c r="P11" s="2">
        <v>12171.51</v>
      </c>
      <c r="Q11" s="2">
        <v>1193.8620000000001</v>
      </c>
      <c r="R11" s="2">
        <v>1195.2470000000001</v>
      </c>
      <c r="S11" s="2">
        <f t="shared" si="3"/>
        <v>115.63309907249588</v>
      </c>
      <c r="T11" s="2">
        <f t="shared" si="4"/>
        <v>-8.1583199452660467E-3</v>
      </c>
      <c r="V11" s="13">
        <f t="shared" si="5"/>
        <v>38776</v>
      </c>
      <c r="W11" s="3">
        <f t="shared" si="6"/>
        <v>-1.2853334794718209E-2</v>
      </c>
      <c r="AG11" s="21">
        <v>38807</v>
      </c>
      <c r="AH11" s="2">
        <v>37951.97</v>
      </c>
      <c r="AI11" s="2">
        <v>1193.8620000000001</v>
      </c>
      <c r="AJ11" s="2">
        <v>1195.2470000000001</v>
      </c>
      <c r="AK11" s="2">
        <f t="shared" si="7"/>
        <v>114.80806846976776</v>
      </c>
      <c r="AL11" s="2">
        <f t="shared" si="8"/>
        <v>-3.668974435474104E-3</v>
      </c>
      <c r="AN11" s="21">
        <v>38807</v>
      </c>
      <c r="AO11" s="2">
        <v>37951.97</v>
      </c>
      <c r="AP11" s="2">
        <v>1193.8620000000001</v>
      </c>
      <c r="AQ11" s="2">
        <v>1195.2470000000001</v>
      </c>
      <c r="AR11" s="2">
        <f t="shared" si="9"/>
        <v>117.36195795925424</v>
      </c>
      <c r="AS11" s="2">
        <f t="shared" si="10"/>
        <v>-9.4517575681805945E-3</v>
      </c>
      <c r="AU11" s="21">
        <v>38807</v>
      </c>
      <c r="AV11" s="2">
        <v>690.36</v>
      </c>
      <c r="AW11" s="2">
        <v>1193.8620000000001</v>
      </c>
      <c r="AX11" s="2">
        <v>1195.2470000000001</v>
      </c>
      <c r="AY11" s="2">
        <f t="shared" si="11"/>
        <v>114.65056721165048</v>
      </c>
      <c r="AZ11" s="2">
        <f t="shared" si="12"/>
        <v>2.5100843982853393E-3</v>
      </c>
      <c r="BB11" s="13">
        <f t="shared" si="13"/>
        <v>38776</v>
      </c>
      <c r="BC11" s="3">
        <f t="shared" si="14"/>
        <v>-1.0610647605369358E-2</v>
      </c>
    </row>
    <row r="12" spans="1:63" x14ac:dyDescent="0.25">
      <c r="A12" s="21">
        <v>38835</v>
      </c>
      <c r="B12" s="2">
        <v>40363.42</v>
      </c>
      <c r="C12" s="2">
        <v>1199.3040000000001</v>
      </c>
      <c r="D12" s="2">
        <v>1208.1690000000001</v>
      </c>
      <c r="E12" s="2">
        <f t="shared" si="0"/>
        <v>118.25537010660918</v>
      </c>
      <c r="F12" s="2">
        <f t="shared" si="15"/>
        <v>3.002664954466332E-2</v>
      </c>
      <c r="H12" s="21">
        <v>38835</v>
      </c>
      <c r="I12" s="2">
        <v>40363.42</v>
      </c>
      <c r="J12" s="2">
        <v>1199.3040000000001</v>
      </c>
      <c r="K12" s="2">
        <v>1208.1690000000001</v>
      </c>
      <c r="L12" s="2">
        <f t="shared" si="1"/>
        <v>115.34409916218938</v>
      </c>
      <c r="M12" s="2">
        <f t="shared" si="2"/>
        <v>1.8230408474342142E-2</v>
      </c>
      <c r="O12" s="21">
        <v>38835</v>
      </c>
      <c r="P12" s="2">
        <v>12836.99</v>
      </c>
      <c r="Q12" s="2">
        <v>1199.3040000000001</v>
      </c>
      <c r="R12" s="2">
        <v>1208.1690000000001</v>
      </c>
      <c r="S12" s="2">
        <f t="shared" si="3"/>
        <v>118.69517101895208</v>
      </c>
      <c r="T12" s="2">
        <f t="shared" si="4"/>
        <v>2.6480929517736441E-2</v>
      </c>
      <c r="V12" s="13">
        <f t="shared" si="5"/>
        <v>38807</v>
      </c>
      <c r="W12" s="3">
        <f t="shared" si="6"/>
        <v>7.4737987536741907E-2</v>
      </c>
      <c r="AG12" s="21">
        <v>38835</v>
      </c>
      <c r="AH12" s="2">
        <v>40363.42</v>
      </c>
      <c r="AI12" s="2">
        <v>1199.3040000000001</v>
      </c>
      <c r="AJ12" s="2">
        <v>1208.1690000000001</v>
      </c>
      <c r="AK12" s="2">
        <f t="shared" si="7"/>
        <v>118.25537010660918</v>
      </c>
      <c r="AL12" s="2">
        <f t="shared" si="8"/>
        <v>3.002664954466332E-2</v>
      </c>
      <c r="AN12" s="21">
        <v>38835</v>
      </c>
      <c r="AO12" s="2">
        <v>40363.42</v>
      </c>
      <c r="AP12" s="2">
        <v>1199.3040000000001</v>
      </c>
      <c r="AQ12" s="2">
        <v>1208.1690000000001</v>
      </c>
      <c r="AR12" s="2">
        <f t="shared" si="9"/>
        <v>122.88920472402367</v>
      </c>
      <c r="AS12" s="2">
        <f t="shared" si="10"/>
        <v>4.709572727721862E-2</v>
      </c>
      <c r="AU12" s="21">
        <v>38835</v>
      </c>
      <c r="AV12" s="2">
        <v>697.34</v>
      </c>
      <c r="AW12" s="2">
        <v>1199.3040000000001</v>
      </c>
      <c r="AX12" s="2">
        <v>1208.1690000000001</v>
      </c>
      <c r="AY12" s="2">
        <f t="shared" si="11"/>
        <v>115.6428802358503</v>
      </c>
      <c r="AZ12" s="2">
        <f t="shared" si="12"/>
        <v>8.6551078492962848E-3</v>
      </c>
      <c r="BB12" s="13">
        <f t="shared" si="13"/>
        <v>38807</v>
      </c>
      <c r="BC12" s="3">
        <f t="shared" si="14"/>
        <v>8.5777484671178225E-2</v>
      </c>
    </row>
    <row r="13" spans="1:63" x14ac:dyDescent="0.25">
      <c r="A13" s="21">
        <v>38868</v>
      </c>
      <c r="B13" s="2">
        <v>36530.04</v>
      </c>
      <c r="C13" s="2">
        <v>1158.7180000000001</v>
      </c>
      <c r="D13" s="2">
        <v>1223.645</v>
      </c>
      <c r="E13" s="2">
        <f t="shared" si="0"/>
        <v>113.01686976297178</v>
      </c>
      <c r="F13" s="2">
        <f t="shared" si="15"/>
        <v>-4.4298202600988094E-2</v>
      </c>
      <c r="H13" s="21">
        <v>38868</v>
      </c>
      <c r="I13" s="2">
        <v>36530.04</v>
      </c>
      <c r="J13" s="2">
        <v>1158.7180000000001</v>
      </c>
      <c r="K13" s="2">
        <v>1223.645</v>
      </c>
      <c r="L13" s="2">
        <f t="shared" si="1"/>
        <v>111.64476770205829</v>
      </c>
      <c r="M13" s="2">
        <f t="shared" si="2"/>
        <v>-3.2072134482834108E-2</v>
      </c>
      <c r="O13" s="21">
        <v>38868</v>
      </c>
      <c r="P13" s="2">
        <v>11878.26</v>
      </c>
      <c r="Q13" s="2">
        <v>1158.7180000000001</v>
      </c>
      <c r="R13" s="2">
        <v>1223.645</v>
      </c>
      <c r="S13" s="2">
        <f t="shared" si="3"/>
        <v>114.40036075185488</v>
      </c>
      <c r="T13" s="2">
        <f t="shared" si="4"/>
        <v>-3.6183529879336512E-2</v>
      </c>
      <c r="V13" s="13">
        <f t="shared" si="5"/>
        <v>38835</v>
      </c>
      <c r="W13" s="3">
        <f t="shared" si="6"/>
        <v>-0.11255386696315872</v>
      </c>
      <c r="AG13" s="21">
        <v>38868</v>
      </c>
      <c r="AH13" s="2">
        <v>36530.04</v>
      </c>
      <c r="AI13" s="2">
        <v>1158.7180000000001</v>
      </c>
      <c r="AJ13" s="2">
        <v>1223.645</v>
      </c>
      <c r="AK13" s="2">
        <f t="shared" si="7"/>
        <v>113.01686976297178</v>
      </c>
      <c r="AL13" s="2">
        <f t="shared" si="8"/>
        <v>-4.4298202600988094E-2</v>
      </c>
      <c r="AN13" s="21">
        <v>38868</v>
      </c>
      <c r="AO13" s="2">
        <v>36530.04</v>
      </c>
      <c r="AP13" s="2">
        <v>1158.7180000000001</v>
      </c>
      <c r="AQ13" s="2">
        <v>1223.645</v>
      </c>
      <c r="AR13" s="2">
        <f t="shared" si="9"/>
        <v>114.61846866379679</v>
      </c>
      <c r="AS13" s="2">
        <f t="shared" si="10"/>
        <v>-6.7302380862507297E-2</v>
      </c>
      <c r="AU13" s="21">
        <v>38868</v>
      </c>
      <c r="AV13" s="2">
        <v>642.24</v>
      </c>
      <c r="AW13" s="2">
        <v>1158.7180000000001</v>
      </c>
      <c r="AX13" s="2">
        <v>1223.645</v>
      </c>
      <c r="AY13" s="2">
        <f t="shared" si="11"/>
        <v>111.25823823296756</v>
      </c>
      <c r="AZ13" s="2">
        <f t="shared" si="12"/>
        <v>-3.7915364905650839E-2</v>
      </c>
      <c r="BB13" s="13">
        <f t="shared" si="13"/>
        <v>38835</v>
      </c>
      <c r="BC13" s="3">
        <f t="shared" si="14"/>
        <v>-0.14951594836914622</v>
      </c>
    </row>
    <row r="14" spans="1:63" x14ac:dyDescent="0.25">
      <c r="A14" s="21">
        <v>38898</v>
      </c>
      <c r="B14" s="2">
        <v>36630.660000000003</v>
      </c>
      <c r="C14" s="2">
        <v>1179.3979999999999</v>
      </c>
      <c r="D14" s="2">
        <v>1238.175</v>
      </c>
      <c r="E14" s="2">
        <f t="shared" si="0"/>
        <v>114.1491042978967</v>
      </c>
      <c r="F14" s="2">
        <f t="shared" si="15"/>
        <v>1.0018279017102016E-2</v>
      </c>
      <c r="H14" s="21">
        <v>38898</v>
      </c>
      <c r="I14" s="2">
        <v>36630.660000000003</v>
      </c>
      <c r="J14" s="2">
        <v>1179.3979999999999</v>
      </c>
      <c r="K14" s="2">
        <v>1238.175</v>
      </c>
      <c r="L14" s="2">
        <f t="shared" si="1"/>
        <v>113.10026402108639</v>
      </c>
      <c r="M14" s="2">
        <f t="shared" si="2"/>
        <v>1.3036852053042992E-2</v>
      </c>
      <c r="O14" s="21">
        <v>38898</v>
      </c>
      <c r="P14" s="2">
        <v>11830.02</v>
      </c>
      <c r="Q14" s="2">
        <v>1179.3979999999999</v>
      </c>
      <c r="R14" s="2">
        <v>1238.175</v>
      </c>
      <c r="S14" s="2">
        <f t="shared" si="3"/>
        <v>115.23457052891463</v>
      </c>
      <c r="T14" s="2">
        <f t="shared" si="4"/>
        <v>7.2920205109248785E-3</v>
      </c>
      <c r="V14" s="13">
        <f t="shared" si="5"/>
        <v>38868</v>
      </c>
      <c r="W14" s="3">
        <f t="shared" si="6"/>
        <v>3.0347151581069886E-2</v>
      </c>
      <c r="AG14" s="21">
        <v>38898</v>
      </c>
      <c r="AH14" s="2">
        <v>36630.660000000003</v>
      </c>
      <c r="AI14" s="2">
        <v>1179.3979999999999</v>
      </c>
      <c r="AJ14" s="2">
        <v>1238.175</v>
      </c>
      <c r="AK14" s="2">
        <f t="shared" si="7"/>
        <v>114.1491042978967</v>
      </c>
      <c r="AL14" s="2">
        <f t="shared" si="8"/>
        <v>1.0018279017102016E-2</v>
      </c>
      <c r="AN14" s="21">
        <v>38898</v>
      </c>
      <c r="AO14" s="2">
        <v>36630.660000000003</v>
      </c>
      <c r="AP14" s="2">
        <v>1179.3979999999999</v>
      </c>
      <c r="AQ14" s="2">
        <v>1238.175</v>
      </c>
      <c r="AR14" s="2">
        <f t="shared" si="9"/>
        <v>115.31623319130952</v>
      </c>
      <c r="AS14" s="2">
        <f t="shared" si="10"/>
        <v>6.0877146209259436E-3</v>
      </c>
      <c r="AU14" s="21">
        <v>38898</v>
      </c>
      <c r="AV14" s="2">
        <v>649.29999999999995</v>
      </c>
      <c r="AW14" s="2">
        <v>1179.3979999999999</v>
      </c>
      <c r="AX14" s="2">
        <v>1238.175</v>
      </c>
      <c r="AY14" s="2">
        <f t="shared" si="11"/>
        <v>112.73948713497758</v>
      </c>
      <c r="AZ14" s="2">
        <f t="shared" si="12"/>
        <v>1.331361097870676E-2</v>
      </c>
      <c r="BB14" s="13">
        <f t="shared" si="13"/>
        <v>38868</v>
      </c>
      <c r="BC14" s="3">
        <f t="shared" si="14"/>
        <v>2.9419604616734721E-2</v>
      </c>
    </row>
    <row r="15" spans="1:63" x14ac:dyDescent="0.25">
      <c r="A15" s="21">
        <v>38929</v>
      </c>
      <c r="B15" s="2">
        <v>37077.120000000003</v>
      </c>
      <c r="C15" s="2">
        <v>1219.597</v>
      </c>
      <c r="D15" s="2">
        <v>1252.6679999999999</v>
      </c>
      <c r="E15" s="2">
        <f t="shared" si="0"/>
        <v>116.27365893056206</v>
      </c>
      <c r="F15" s="2">
        <f t="shared" si="15"/>
        <v>1.8612100775848982E-2</v>
      </c>
      <c r="H15" s="21">
        <v>38929</v>
      </c>
      <c r="I15" s="2">
        <v>37077.120000000003</v>
      </c>
      <c r="J15" s="2">
        <v>1219.597</v>
      </c>
      <c r="K15" s="2">
        <v>1252.6679999999999</v>
      </c>
      <c r="L15" s="2">
        <f t="shared" si="1"/>
        <v>115.70059044711273</v>
      </c>
      <c r="M15" s="2">
        <f t="shared" si="2"/>
        <v>2.2991338247818138E-2</v>
      </c>
      <c r="O15" s="21">
        <v>38929</v>
      </c>
      <c r="P15" s="2">
        <v>12028.15</v>
      </c>
      <c r="Q15" s="2">
        <v>1219.597</v>
      </c>
      <c r="R15" s="2">
        <v>1252.6679999999999</v>
      </c>
      <c r="S15" s="2">
        <f t="shared" si="3"/>
        <v>117.58951209884162</v>
      </c>
      <c r="T15" s="2">
        <f t="shared" si="4"/>
        <v>2.0436068439514711E-2</v>
      </c>
      <c r="V15" s="13">
        <f t="shared" si="5"/>
        <v>38898</v>
      </c>
      <c r="W15" s="3">
        <f t="shared" si="6"/>
        <v>6.2039507463181827E-2</v>
      </c>
      <c r="AG15" s="21">
        <v>38929</v>
      </c>
      <c r="AH15" s="2">
        <v>37077.120000000003</v>
      </c>
      <c r="AI15" s="2">
        <v>1219.597</v>
      </c>
      <c r="AJ15" s="2">
        <v>1252.6679999999999</v>
      </c>
      <c r="AK15" s="2">
        <f t="shared" si="7"/>
        <v>116.27365893056206</v>
      </c>
      <c r="AL15" s="2">
        <f t="shared" si="8"/>
        <v>1.8612100775848982E-2</v>
      </c>
      <c r="AN15" s="21">
        <v>38929</v>
      </c>
      <c r="AO15" s="2">
        <v>37077.120000000003</v>
      </c>
      <c r="AP15" s="2">
        <v>1219.597</v>
      </c>
      <c r="AQ15" s="2">
        <v>1252.6679999999999</v>
      </c>
      <c r="AR15" s="2">
        <f t="shared" si="9"/>
        <v>116.96308338027958</v>
      </c>
      <c r="AS15" s="2">
        <f t="shared" si="10"/>
        <v>1.4281165308599197E-2</v>
      </c>
      <c r="AU15" s="21">
        <v>38929</v>
      </c>
      <c r="AV15" s="2">
        <v>647.24</v>
      </c>
      <c r="AW15" s="2">
        <v>1219.597</v>
      </c>
      <c r="AX15" s="2">
        <v>1252.6679999999999</v>
      </c>
      <c r="AY15" s="2">
        <f t="shared" si="11"/>
        <v>114.14509843336006</v>
      </c>
      <c r="AZ15" s="2">
        <f t="shared" si="12"/>
        <v>1.2467781556426739E-2</v>
      </c>
      <c r="BB15" s="13">
        <f t="shared" si="13"/>
        <v>38898</v>
      </c>
      <c r="BC15" s="3">
        <f t="shared" si="14"/>
        <v>4.536104764087491E-2</v>
      </c>
    </row>
    <row r="16" spans="1:63" x14ac:dyDescent="0.25">
      <c r="A16" s="21">
        <v>38960</v>
      </c>
      <c r="B16" s="2">
        <v>36232.22</v>
      </c>
      <c r="C16" s="2">
        <v>1246.625</v>
      </c>
      <c r="D16" s="2">
        <v>1268.4100000000001</v>
      </c>
      <c r="E16" s="2">
        <f t="shared" si="0"/>
        <v>116.42521043468597</v>
      </c>
      <c r="F16" s="2">
        <f t="shared" si="15"/>
        <v>1.3034035870016724E-3</v>
      </c>
      <c r="H16" s="21">
        <v>38960</v>
      </c>
      <c r="I16" s="2">
        <v>36232.22</v>
      </c>
      <c r="J16" s="2">
        <v>1246.625</v>
      </c>
      <c r="K16" s="2">
        <v>1268.4100000000001</v>
      </c>
      <c r="L16" s="2">
        <f t="shared" si="1"/>
        <v>116.89152150336481</v>
      </c>
      <c r="M16" s="2">
        <f t="shared" si="2"/>
        <v>1.0293215027251579E-2</v>
      </c>
      <c r="O16" s="21">
        <v>38960</v>
      </c>
      <c r="P16" s="2">
        <v>11846.95</v>
      </c>
      <c r="Q16" s="2">
        <v>1246.625</v>
      </c>
      <c r="R16" s="2">
        <v>1268.4100000000001</v>
      </c>
      <c r="S16" s="2">
        <f t="shared" si="3"/>
        <v>118.10603515269624</v>
      </c>
      <c r="T16" s="2">
        <f t="shared" si="4"/>
        <v>4.3925945829289548E-3</v>
      </c>
      <c r="V16" s="13">
        <f t="shared" si="5"/>
        <v>38929</v>
      </c>
      <c r="W16" s="3">
        <f t="shared" si="6"/>
        <v>1.5989213197182207E-2</v>
      </c>
      <c r="AG16" s="21">
        <v>38960</v>
      </c>
      <c r="AH16" s="2">
        <v>36232.22</v>
      </c>
      <c r="AI16" s="2">
        <v>1246.625</v>
      </c>
      <c r="AJ16" s="2">
        <v>1268.4100000000001</v>
      </c>
      <c r="AK16" s="2">
        <f t="shared" si="7"/>
        <v>116.42521043468597</v>
      </c>
      <c r="AL16" s="2">
        <f t="shared" si="8"/>
        <v>1.3034035870016724E-3</v>
      </c>
      <c r="AN16" s="21">
        <v>38960</v>
      </c>
      <c r="AO16" s="2">
        <v>36232.22</v>
      </c>
      <c r="AP16" s="2">
        <v>1246.625</v>
      </c>
      <c r="AQ16" s="2">
        <v>1268.4100000000001</v>
      </c>
      <c r="AR16" s="2">
        <f t="shared" si="9"/>
        <v>115.65054126961263</v>
      </c>
      <c r="AS16" s="2">
        <f t="shared" si="10"/>
        <v>-1.1221849430896958E-2</v>
      </c>
      <c r="AU16" s="21">
        <v>38960</v>
      </c>
      <c r="AV16" s="2">
        <v>668.1</v>
      </c>
      <c r="AW16" s="2">
        <v>1246.625</v>
      </c>
      <c r="AX16" s="2">
        <v>1268.4100000000001</v>
      </c>
      <c r="AY16" s="2">
        <f t="shared" si="11"/>
        <v>116.80583460025002</v>
      </c>
      <c r="AZ16" s="2">
        <f t="shared" si="12"/>
        <v>2.3310121971144925E-2</v>
      </c>
      <c r="BB16" s="13">
        <f t="shared" si="13"/>
        <v>38929</v>
      </c>
      <c r="BC16" s="3">
        <f t="shared" si="14"/>
        <v>1.339167612724964E-2</v>
      </c>
    </row>
    <row r="17" spans="1:55" x14ac:dyDescent="0.25">
      <c r="A17" s="21">
        <v>38989</v>
      </c>
      <c r="B17" s="2">
        <v>36449.4</v>
      </c>
      <c r="C17" s="2">
        <v>1253.8810000000001</v>
      </c>
      <c r="D17" s="2">
        <v>1281.8140000000001</v>
      </c>
      <c r="E17" s="2">
        <f t="shared" si="0"/>
        <v>117.27675232618363</v>
      </c>
      <c r="F17" s="2">
        <f t="shared" si="15"/>
        <v>7.3140678751478332E-3</v>
      </c>
      <c r="H17" s="21">
        <v>38989</v>
      </c>
      <c r="I17" s="2">
        <v>36449.4</v>
      </c>
      <c r="J17" s="2">
        <v>1253.8810000000001</v>
      </c>
      <c r="K17" s="2">
        <v>1281.8140000000001</v>
      </c>
      <c r="L17" s="2">
        <f t="shared" si="1"/>
        <v>117.74241562145255</v>
      </c>
      <c r="M17" s="2">
        <f t="shared" si="2"/>
        <v>7.2793484689414045E-3</v>
      </c>
      <c r="O17" s="21">
        <v>38989</v>
      </c>
      <c r="P17" s="2">
        <v>11845.44</v>
      </c>
      <c r="Q17" s="2">
        <v>1253.8810000000001</v>
      </c>
      <c r="R17" s="2">
        <v>1281.8140000000001</v>
      </c>
      <c r="S17" s="2">
        <f t="shared" si="3"/>
        <v>118.6806729000125</v>
      </c>
      <c r="T17" s="2">
        <f t="shared" si="4"/>
        <v>4.8654393196193128E-3</v>
      </c>
      <c r="V17" s="13">
        <f t="shared" si="5"/>
        <v>38960</v>
      </c>
      <c r="W17" s="3">
        <f t="shared" si="6"/>
        <v>1.9458855663708551E-2</v>
      </c>
      <c r="AG17" s="21">
        <v>38989</v>
      </c>
      <c r="AH17" s="2">
        <v>36449.4</v>
      </c>
      <c r="AI17" s="2">
        <v>1253.8810000000001</v>
      </c>
      <c r="AJ17" s="2">
        <v>1281.8140000000001</v>
      </c>
      <c r="AK17" s="2">
        <f t="shared" si="7"/>
        <v>117.27675232618363</v>
      </c>
      <c r="AL17" s="2">
        <f t="shared" si="8"/>
        <v>7.3140678751478332E-3</v>
      </c>
      <c r="AN17" s="21">
        <v>38989</v>
      </c>
      <c r="AO17" s="2">
        <v>36449.4</v>
      </c>
      <c r="AP17" s="2">
        <v>1253.8810000000001</v>
      </c>
      <c r="AQ17" s="2">
        <v>1281.8140000000001</v>
      </c>
      <c r="AR17" s="2">
        <f t="shared" si="9"/>
        <v>116.44754031646964</v>
      </c>
      <c r="AS17" s="2">
        <f t="shared" si="10"/>
        <v>6.8914424273982759E-3</v>
      </c>
      <c r="AU17" s="21">
        <v>38989</v>
      </c>
      <c r="AV17" s="2">
        <v>687.69</v>
      </c>
      <c r="AW17" s="2">
        <v>1253.8810000000001</v>
      </c>
      <c r="AX17" s="2">
        <v>1281.8140000000001</v>
      </c>
      <c r="AY17" s="2">
        <f t="shared" si="11"/>
        <v>118.75009178179097</v>
      </c>
      <c r="AZ17" s="2">
        <f t="shared" si="12"/>
        <v>1.6645206022412019E-2</v>
      </c>
      <c r="BB17" s="13">
        <f t="shared" si="13"/>
        <v>38960</v>
      </c>
      <c r="BC17" s="3">
        <f t="shared" si="14"/>
        <v>3.085071632495813E-2</v>
      </c>
    </row>
    <row r="18" spans="1:55" x14ac:dyDescent="0.25">
      <c r="A18" s="21">
        <v>39021</v>
      </c>
      <c r="B18" s="2">
        <v>39262.79</v>
      </c>
      <c r="C18" s="2">
        <v>1288.492</v>
      </c>
      <c r="D18" s="2">
        <v>1295.854</v>
      </c>
      <c r="E18" s="2">
        <f t="shared" si="0"/>
        <v>122.25413837507621</v>
      </c>
      <c r="F18" s="2">
        <f t="shared" si="15"/>
        <v>4.2441370093954343E-2</v>
      </c>
      <c r="H18" s="21">
        <v>39021</v>
      </c>
      <c r="I18" s="2">
        <v>39262.79</v>
      </c>
      <c r="J18" s="2">
        <v>1288.492</v>
      </c>
      <c r="K18" s="2">
        <v>1295.854</v>
      </c>
      <c r="L18" s="2">
        <f t="shared" si="1"/>
        <v>121.57195865379477</v>
      </c>
      <c r="M18" s="2">
        <f t="shared" si="2"/>
        <v>3.2524753396043528E-2</v>
      </c>
      <c r="O18" s="21">
        <v>39021</v>
      </c>
      <c r="P18" s="2">
        <v>12688.29</v>
      </c>
      <c r="Q18" s="2">
        <v>1288.492</v>
      </c>
      <c r="R18" s="2">
        <v>1295.854</v>
      </c>
      <c r="S18" s="2">
        <f t="shared" si="3"/>
        <v>123.43128016855214</v>
      </c>
      <c r="T18" s="2">
        <f t="shared" si="4"/>
        <v>4.0028482755081488E-2</v>
      </c>
      <c r="V18" s="13">
        <f t="shared" si="5"/>
        <v>38989</v>
      </c>
      <c r="W18" s="3">
        <f t="shared" si="6"/>
        <v>0.11499460624507936</v>
      </c>
      <c r="AG18" s="21">
        <v>39021</v>
      </c>
      <c r="AH18" s="2">
        <v>39262.79</v>
      </c>
      <c r="AI18" s="2">
        <v>1288.492</v>
      </c>
      <c r="AJ18" s="2">
        <v>1295.854</v>
      </c>
      <c r="AK18" s="2">
        <f t="shared" si="7"/>
        <v>122.25413837507621</v>
      </c>
      <c r="AL18" s="2">
        <f t="shared" si="8"/>
        <v>4.2441370093954343E-2</v>
      </c>
      <c r="AN18" s="21">
        <v>39021</v>
      </c>
      <c r="AO18" s="2">
        <v>39262.79</v>
      </c>
      <c r="AP18" s="2">
        <v>1288.492</v>
      </c>
      <c r="AQ18" s="2">
        <v>1295.854</v>
      </c>
      <c r="AR18" s="2">
        <f t="shared" si="9"/>
        <v>123.315765554379</v>
      </c>
      <c r="AS18" s="2">
        <f t="shared" si="10"/>
        <v>5.8981282208654617E-2</v>
      </c>
      <c r="AU18" s="21">
        <v>39021</v>
      </c>
      <c r="AV18" s="2">
        <v>737.03</v>
      </c>
      <c r="AW18" s="2">
        <v>1288.492</v>
      </c>
      <c r="AX18" s="2">
        <v>1295.854</v>
      </c>
      <c r="AY18" s="2">
        <f t="shared" si="11"/>
        <v>123.53166816631682</v>
      </c>
      <c r="AZ18" s="2">
        <f t="shared" si="12"/>
        <v>4.0265875274540466E-2</v>
      </c>
      <c r="BB18" s="13">
        <f t="shared" si="13"/>
        <v>38989</v>
      </c>
      <c r="BC18" s="3">
        <f t="shared" si="14"/>
        <v>0.14168852757714945</v>
      </c>
    </row>
    <row r="19" spans="1:55" x14ac:dyDescent="0.25">
      <c r="A19" s="21">
        <v>39051</v>
      </c>
      <c r="B19" s="2">
        <v>41931.839999999997</v>
      </c>
      <c r="C19" s="2">
        <v>1315.0219999999999</v>
      </c>
      <c r="D19" s="2">
        <v>1309.0889999999999</v>
      </c>
      <c r="E19" s="2">
        <f t="shared" si="0"/>
        <v>126.70817935775344</v>
      </c>
      <c r="F19" s="2">
        <f t="shared" si="15"/>
        <v>3.643263976072704E-2</v>
      </c>
      <c r="H19" s="21">
        <v>39051</v>
      </c>
      <c r="I19" s="2">
        <v>41931.839999999997</v>
      </c>
      <c r="J19" s="2">
        <v>1315.0219999999999</v>
      </c>
      <c r="K19" s="2">
        <v>1309.0889999999999</v>
      </c>
      <c r="L19" s="2">
        <f t="shared" si="1"/>
        <v>124.8489073982626</v>
      </c>
      <c r="M19" s="2">
        <f t="shared" si="2"/>
        <v>2.6954807512805969E-2</v>
      </c>
      <c r="O19" s="21">
        <v>39051</v>
      </c>
      <c r="P19" s="2">
        <v>13624.37</v>
      </c>
      <c r="Q19" s="2">
        <v>1315.0219999999999</v>
      </c>
      <c r="R19" s="2">
        <v>1309.0889999999999</v>
      </c>
      <c r="S19" s="2">
        <f t="shared" si="3"/>
        <v>128.21437004799961</v>
      </c>
      <c r="T19" s="2">
        <f t="shared" si="4"/>
        <v>3.8751035174519145E-2</v>
      </c>
      <c r="V19" s="13">
        <f t="shared" si="5"/>
        <v>39021</v>
      </c>
      <c r="W19" s="3">
        <f t="shared" si="6"/>
        <v>0.10213848244805215</v>
      </c>
      <c r="AG19" s="21">
        <v>39051</v>
      </c>
      <c r="AH19" s="2">
        <v>41931.839999999997</v>
      </c>
      <c r="AI19" s="2">
        <v>1315.0219999999999</v>
      </c>
      <c r="AJ19" s="2">
        <v>1309.0889999999999</v>
      </c>
      <c r="AK19" s="2">
        <f t="shared" si="7"/>
        <v>126.70817935775344</v>
      </c>
      <c r="AL19" s="2">
        <f t="shared" si="8"/>
        <v>3.643263976072704E-2</v>
      </c>
      <c r="AN19" s="21">
        <v>39051</v>
      </c>
      <c r="AO19" s="2">
        <v>41931.839999999997</v>
      </c>
      <c r="AP19" s="2">
        <v>1315.0219999999999</v>
      </c>
      <c r="AQ19" s="2">
        <v>1309.0889999999999</v>
      </c>
      <c r="AR19" s="2">
        <f t="shared" si="9"/>
        <v>129.6895936989219</v>
      </c>
      <c r="AS19" s="2">
        <f t="shared" si="10"/>
        <v>5.1687050036860006E-2</v>
      </c>
      <c r="AU19" s="21">
        <v>39051</v>
      </c>
      <c r="AV19" s="2">
        <v>810.79</v>
      </c>
      <c r="AW19" s="2">
        <v>1315.0219999999999</v>
      </c>
      <c r="AX19" s="2">
        <v>1309.0889999999999</v>
      </c>
      <c r="AY19" s="2">
        <f t="shared" si="11"/>
        <v>129.61831135941472</v>
      </c>
      <c r="AZ19" s="2">
        <f t="shared" si="12"/>
        <v>4.9271925842555089E-2</v>
      </c>
      <c r="BB19" s="13">
        <f t="shared" si="13"/>
        <v>39021</v>
      </c>
      <c r="BC19" s="3">
        <f t="shared" si="14"/>
        <v>0.13739161564014213</v>
      </c>
    </row>
    <row r="20" spans="1:55" x14ac:dyDescent="0.25">
      <c r="A20" s="21">
        <v>39080</v>
      </c>
      <c r="B20" s="2">
        <v>44473.71</v>
      </c>
      <c r="C20" s="2">
        <v>1353.153</v>
      </c>
      <c r="D20" s="2">
        <v>1322.0170000000001</v>
      </c>
      <c r="E20" s="2">
        <f t="shared" si="0"/>
        <v>131.25817492950492</v>
      </c>
      <c r="F20" s="2">
        <f t="shared" si="15"/>
        <v>3.5909249069902609E-2</v>
      </c>
      <c r="H20" s="21">
        <v>39080</v>
      </c>
      <c r="I20" s="2">
        <v>44473.71</v>
      </c>
      <c r="J20" s="2">
        <v>1353.153</v>
      </c>
      <c r="K20" s="2">
        <v>1322.0170000000001</v>
      </c>
      <c r="L20" s="2">
        <f t="shared" si="1"/>
        <v>128.54252806516845</v>
      </c>
      <c r="M20" s="2">
        <f t="shared" si="2"/>
        <v>2.9584725600548391E-2</v>
      </c>
      <c r="O20" s="21">
        <v>39080</v>
      </c>
      <c r="P20" s="2">
        <v>14567.5</v>
      </c>
      <c r="Q20" s="2">
        <v>1353.153</v>
      </c>
      <c r="R20" s="2">
        <v>1322.0170000000001</v>
      </c>
      <c r="S20" s="2">
        <f t="shared" si="3"/>
        <v>133.2597482647316</v>
      </c>
      <c r="T20" s="2">
        <f t="shared" si="4"/>
        <v>3.9351113411415395E-2</v>
      </c>
      <c r="V20" s="13">
        <f t="shared" si="5"/>
        <v>39051</v>
      </c>
      <c r="W20" s="3">
        <f t="shared" si="6"/>
        <v>0.10484508808186639</v>
      </c>
      <c r="AG20" s="21">
        <v>39080</v>
      </c>
      <c r="AH20" s="2">
        <v>44473.71</v>
      </c>
      <c r="AI20" s="2">
        <v>1353.153</v>
      </c>
      <c r="AJ20" s="2">
        <v>1322.0170000000001</v>
      </c>
      <c r="AK20" s="2">
        <f t="shared" si="7"/>
        <v>131.25817492950492</v>
      </c>
      <c r="AL20" s="2">
        <f t="shared" si="8"/>
        <v>3.5909249069902609E-2</v>
      </c>
      <c r="AN20" s="21">
        <v>39080</v>
      </c>
      <c r="AO20" s="2">
        <v>44473.71</v>
      </c>
      <c r="AP20" s="2">
        <v>1353.153</v>
      </c>
      <c r="AQ20" s="2">
        <v>1322.0170000000001</v>
      </c>
      <c r="AR20" s="2">
        <f t="shared" si="9"/>
        <v>135.82496515494</v>
      </c>
      <c r="AS20" s="2">
        <f t="shared" si="10"/>
        <v>4.7308124584471881E-2</v>
      </c>
      <c r="AU20" s="21">
        <v>39080</v>
      </c>
      <c r="AV20" s="2">
        <v>872.68</v>
      </c>
      <c r="AW20" s="2">
        <v>1353.153</v>
      </c>
      <c r="AX20" s="2">
        <v>1322.0170000000001</v>
      </c>
      <c r="AY20" s="2">
        <f t="shared" si="11"/>
        <v>135.08752964170955</v>
      </c>
      <c r="AZ20" s="2">
        <f t="shared" si="12"/>
        <v>4.2194796591118897E-2</v>
      </c>
      <c r="BB20" s="13">
        <f t="shared" si="13"/>
        <v>39051</v>
      </c>
      <c r="BC20" s="3">
        <f t="shared" si="14"/>
        <v>0.12541217024549339</v>
      </c>
    </row>
    <row r="21" spans="1:55" x14ac:dyDescent="0.25">
      <c r="A21" s="21">
        <v>39113</v>
      </c>
      <c r="B21" s="2">
        <v>44641.599999999999</v>
      </c>
      <c r="C21" s="2">
        <v>1373.05</v>
      </c>
      <c r="D21" s="2">
        <v>1336.3510000000001</v>
      </c>
      <c r="E21" s="2">
        <f t="shared" si="0"/>
        <v>132.46234077121821</v>
      </c>
      <c r="F21" s="2">
        <f t="shared" si="15"/>
        <v>9.1740254834412841E-3</v>
      </c>
      <c r="H21" s="21">
        <v>39113</v>
      </c>
      <c r="I21" s="2">
        <v>44641.599999999999</v>
      </c>
      <c r="J21" s="2">
        <v>1373.05</v>
      </c>
      <c r="K21" s="2">
        <v>1336.3510000000001</v>
      </c>
      <c r="L21" s="2">
        <f t="shared" si="1"/>
        <v>130.00275226984286</v>
      </c>
      <c r="M21" s="2">
        <f t="shared" si="2"/>
        <v>1.1359852856901265E-2</v>
      </c>
      <c r="O21" s="21">
        <v>39113</v>
      </c>
      <c r="P21" s="2">
        <v>14703.49</v>
      </c>
      <c r="Q21" s="2">
        <v>1373.05</v>
      </c>
      <c r="R21" s="2">
        <v>1336.3510000000001</v>
      </c>
      <c r="S21" s="2">
        <f t="shared" si="3"/>
        <v>134.77865291629718</v>
      </c>
      <c r="T21" s="2">
        <f t="shared" si="4"/>
        <v>1.1398075347914727E-2</v>
      </c>
      <c r="V21" s="13">
        <f t="shared" si="5"/>
        <v>39080</v>
      </c>
      <c r="W21" s="3">
        <f t="shared" si="6"/>
        <v>3.1931953688257277E-2</v>
      </c>
      <c r="AG21" s="21">
        <v>39113</v>
      </c>
      <c r="AH21" s="2">
        <v>44641.599999999999</v>
      </c>
      <c r="AI21" s="2">
        <v>1373.05</v>
      </c>
      <c r="AJ21" s="2">
        <v>1336.3510000000001</v>
      </c>
      <c r="AK21" s="2">
        <f t="shared" si="7"/>
        <v>132.46234077121821</v>
      </c>
      <c r="AL21" s="2">
        <f t="shared" si="8"/>
        <v>9.1740254834412841E-3</v>
      </c>
      <c r="AN21" s="21">
        <v>39113</v>
      </c>
      <c r="AO21" s="2">
        <v>44641.599999999999</v>
      </c>
      <c r="AP21" s="2">
        <v>1373.05</v>
      </c>
      <c r="AQ21" s="2">
        <v>1336.3510000000001</v>
      </c>
      <c r="AR21" s="2">
        <f t="shared" si="9"/>
        <v>136.67814284327346</v>
      </c>
      <c r="AS21" s="2">
        <f t="shared" si="10"/>
        <v>6.2814497125782912E-3</v>
      </c>
      <c r="AU21" s="21">
        <v>39113</v>
      </c>
      <c r="AV21" s="2">
        <v>849.39</v>
      </c>
      <c r="AW21" s="2">
        <v>1373.05</v>
      </c>
      <c r="AX21" s="2">
        <v>1336.3510000000001</v>
      </c>
      <c r="AY21" s="2">
        <f t="shared" si="11"/>
        <v>134.68076058634239</v>
      </c>
      <c r="AZ21" s="2">
        <f t="shared" si="12"/>
        <v>-3.0111517802273733E-3</v>
      </c>
      <c r="BB21" s="13">
        <f t="shared" si="13"/>
        <v>39080</v>
      </c>
      <c r="BC21" s="3">
        <f t="shared" si="14"/>
        <v>1.2444323415792203E-2</v>
      </c>
    </row>
    <row r="22" spans="1:55" x14ac:dyDescent="0.25">
      <c r="A22" s="21">
        <v>39141</v>
      </c>
      <c r="B22" s="2">
        <v>43892.31</v>
      </c>
      <c r="C22" s="2">
        <v>1392.0229999999999</v>
      </c>
      <c r="D22" s="2">
        <v>1348.002</v>
      </c>
      <c r="E22" s="2">
        <f t="shared" si="0"/>
        <v>132.46858908748251</v>
      </c>
      <c r="F22" s="2">
        <f t="shared" si="15"/>
        <v>4.7170510712079856E-5</v>
      </c>
      <c r="H22" s="21">
        <v>39141</v>
      </c>
      <c r="I22" s="2">
        <v>43892.31</v>
      </c>
      <c r="J22" s="2">
        <v>1392.0229999999999</v>
      </c>
      <c r="K22" s="2">
        <v>1348.002</v>
      </c>
      <c r="L22" s="2">
        <f t="shared" si="1"/>
        <v>130.80457189083774</v>
      </c>
      <c r="M22" s="2">
        <f t="shared" si="2"/>
        <v>6.1677126598871368E-3</v>
      </c>
      <c r="O22" s="21">
        <v>39141</v>
      </c>
      <c r="P22" s="2">
        <v>14313.98</v>
      </c>
      <c r="Q22" s="2">
        <v>1392.0229999999999</v>
      </c>
      <c r="R22" s="2">
        <v>1348.002</v>
      </c>
      <c r="S22" s="2">
        <f t="shared" si="3"/>
        <v>134.26172316073288</v>
      </c>
      <c r="T22" s="2">
        <f t="shared" si="4"/>
        <v>-3.8353978495788703E-3</v>
      </c>
      <c r="V22" s="13">
        <f t="shared" si="5"/>
        <v>39113</v>
      </c>
      <c r="W22" s="3">
        <f t="shared" si="6"/>
        <v>2.3794853210203459E-3</v>
      </c>
      <c r="AG22" s="21">
        <v>39141</v>
      </c>
      <c r="AH22" s="2">
        <v>43892.31</v>
      </c>
      <c r="AI22" s="2">
        <v>1392.0229999999999</v>
      </c>
      <c r="AJ22" s="2">
        <v>1348.002</v>
      </c>
      <c r="AK22" s="2">
        <f t="shared" si="7"/>
        <v>132.46858908748251</v>
      </c>
      <c r="AL22" s="2">
        <f t="shared" si="8"/>
        <v>4.7170510712079856E-5</v>
      </c>
      <c r="AN22" s="21">
        <v>39141</v>
      </c>
      <c r="AO22" s="2">
        <v>43892.31</v>
      </c>
      <c r="AP22" s="2">
        <v>1392.0229999999999</v>
      </c>
      <c r="AQ22" s="2">
        <v>1348.002</v>
      </c>
      <c r="AR22" s="2">
        <f t="shared" si="9"/>
        <v>135.49947423740943</v>
      </c>
      <c r="AS22" s="2">
        <f t="shared" si="10"/>
        <v>-8.6236802852639235E-3</v>
      </c>
      <c r="AU22" s="21">
        <v>39141</v>
      </c>
      <c r="AV22" s="2">
        <v>854.73</v>
      </c>
      <c r="AW22" s="2">
        <v>1392.0229999999999</v>
      </c>
      <c r="AX22" s="2">
        <v>1348.002</v>
      </c>
      <c r="AY22" s="2">
        <f t="shared" si="11"/>
        <v>135.93002482286866</v>
      </c>
      <c r="AZ22" s="2">
        <f t="shared" si="12"/>
        <v>9.2757438485459691E-3</v>
      </c>
      <c r="BB22" s="13">
        <f t="shared" si="13"/>
        <v>39113</v>
      </c>
      <c r="BC22" s="3">
        <f t="shared" si="14"/>
        <v>6.9923407399412503E-4</v>
      </c>
    </row>
    <row r="23" spans="1:55" x14ac:dyDescent="0.25">
      <c r="A23" s="21">
        <v>39171</v>
      </c>
      <c r="B23" s="2">
        <v>45804.66</v>
      </c>
      <c r="C23" s="2">
        <v>1422.2439999999999</v>
      </c>
      <c r="D23" s="2">
        <v>1362.2080000000001</v>
      </c>
      <c r="E23" s="2">
        <f t="shared" si="0"/>
        <v>136.05878738045598</v>
      </c>
      <c r="F23" s="2">
        <f t="shared" si="15"/>
        <v>2.7102261130014169E-2</v>
      </c>
      <c r="H23" s="21">
        <v>39171</v>
      </c>
      <c r="I23" s="2">
        <v>45804.66</v>
      </c>
      <c r="J23" s="2">
        <v>1422.2439999999999</v>
      </c>
      <c r="K23" s="2">
        <v>1362.2080000000001</v>
      </c>
      <c r="L23" s="2">
        <f t="shared" si="1"/>
        <v>133.77781997951089</v>
      </c>
      <c r="M23" s="2">
        <f t="shared" si="2"/>
        <v>2.2730459996111362E-2</v>
      </c>
      <c r="O23" s="21">
        <v>39171</v>
      </c>
      <c r="P23" s="2">
        <v>14922.04</v>
      </c>
      <c r="Q23" s="2">
        <v>1422.2439999999999</v>
      </c>
      <c r="R23" s="2">
        <v>1362.2080000000001</v>
      </c>
      <c r="S23" s="2">
        <f t="shared" si="3"/>
        <v>137.8420357502628</v>
      </c>
      <c r="T23" s="2">
        <f t="shared" si="4"/>
        <v>2.666666645745119E-2</v>
      </c>
      <c r="V23" s="13">
        <f t="shared" si="5"/>
        <v>39141</v>
      </c>
      <c r="W23" s="3">
        <f t="shared" si="6"/>
        <v>7.6499387583576717E-2</v>
      </c>
      <c r="AG23" s="21">
        <v>39171</v>
      </c>
      <c r="AH23" s="2">
        <v>45804.66</v>
      </c>
      <c r="AI23" s="2">
        <v>1422.2439999999999</v>
      </c>
      <c r="AJ23" s="2">
        <v>1362.2080000000001</v>
      </c>
      <c r="AK23" s="2">
        <f t="shared" si="7"/>
        <v>136.05878738045598</v>
      </c>
      <c r="AL23" s="2">
        <f t="shared" si="8"/>
        <v>2.7102261130014169E-2</v>
      </c>
      <c r="AN23" s="21">
        <v>39171</v>
      </c>
      <c r="AO23" s="2">
        <v>45804.66</v>
      </c>
      <c r="AP23" s="2">
        <v>1422.2439999999999</v>
      </c>
      <c r="AQ23" s="2">
        <v>1362.2080000000001</v>
      </c>
      <c r="AR23" s="2">
        <f t="shared" si="9"/>
        <v>140.21175568670049</v>
      </c>
      <c r="AS23" s="2">
        <f t="shared" si="10"/>
        <v>3.4777119806639577E-2</v>
      </c>
      <c r="AU23" s="21">
        <v>39171</v>
      </c>
      <c r="AV23" s="2">
        <v>886.22</v>
      </c>
      <c r="AW23" s="2">
        <v>1422.2439999999999</v>
      </c>
      <c r="AX23" s="2">
        <v>1362.2080000000001</v>
      </c>
      <c r="AY23" s="2">
        <f t="shared" si="11"/>
        <v>139.2482703503664</v>
      </c>
      <c r="AZ23" s="2">
        <f t="shared" si="12"/>
        <v>2.4411424420923852E-2</v>
      </c>
      <c r="BB23" s="13">
        <f t="shared" si="13"/>
        <v>39141</v>
      </c>
      <c r="BC23" s="3">
        <f t="shared" si="14"/>
        <v>8.6290805357577605E-2</v>
      </c>
    </row>
    <row r="24" spans="1:55" x14ac:dyDescent="0.25">
      <c r="A24" s="21">
        <v>39202</v>
      </c>
      <c r="B24" s="2">
        <v>48956.39</v>
      </c>
      <c r="C24" s="2">
        <v>1483.8119999999999</v>
      </c>
      <c r="D24" s="2">
        <v>1375.0820000000001</v>
      </c>
      <c r="E24" s="2">
        <f t="shared" si="0"/>
        <v>141.95629317673615</v>
      </c>
      <c r="F24" s="2">
        <f t="shared" si="15"/>
        <v>4.3345276772085287E-2</v>
      </c>
      <c r="H24" s="21">
        <v>39202</v>
      </c>
      <c r="I24" s="2">
        <v>48956.39</v>
      </c>
      <c r="J24" s="2">
        <v>1483.8119999999999</v>
      </c>
      <c r="K24" s="2">
        <v>1375.0820000000001</v>
      </c>
      <c r="L24" s="2">
        <f t="shared" si="1"/>
        <v>138.8936886691146</v>
      </c>
      <c r="M24" s="2">
        <f t="shared" si="2"/>
        <v>3.8241531297095559E-2</v>
      </c>
      <c r="O24" s="21">
        <v>39202</v>
      </c>
      <c r="P24" s="2">
        <v>15788.34</v>
      </c>
      <c r="Q24" s="2">
        <v>1483.8119999999999</v>
      </c>
      <c r="R24" s="2">
        <v>1375.0820000000001</v>
      </c>
      <c r="S24" s="2">
        <f t="shared" si="3"/>
        <v>143.22395079582054</v>
      </c>
      <c r="T24" s="2">
        <f t="shared" si="4"/>
        <v>3.9044076912129348E-2</v>
      </c>
      <c r="V24" s="13">
        <f t="shared" si="5"/>
        <v>39171</v>
      </c>
      <c r="W24" s="3">
        <f t="shared" si="6"/>
        <v>0.12063088498131019</v>
      </c>
      <c r="AG24" s="21">
        <v>39202</v>
      </c>
      <c r="AH24" s="2">
        <v>48956.39</v>
      </c>
      <c r="AI24" s="2">
        <v>1483.8119999999999</v>
      </c>
      <c r="AJ24" s="2">
        <v>1375.0820000000001</v>
      </c>
      <c r="AK24" s="2">
        <f t="shared" si="7"/>
        <v>141.95629317673615</v>
      </c>
      <c r="AL24" s="2">
        <f t="shared" si="8"/>
        <v>4.3345276772085287E-2</v>
      </c>
      <c r="AN24" s="21">
        <v>39202</v>
      </c>
      <c r="AO24" s="2">
        <v>48956.39</v>
      </c>
      <c r="AP24" s="2">
        <v>1483.8119999999999</v>
      </c>
      <c r="AQ24" s="2">
        <v>1375.0820000000001</v>
      </c>
      <c r="AR24" s="2">
        <f t="shared" si="9"/>
        <v>147.83713632478251</v>
      </c>
      <c r="AS24" s="2">
        <f t="shared" si="10"/>
        <v>5.4384745421209628E-2</v>
      </c>
      <c r="AU24" s="21">
        <v>39202</v>
      </c>
      <c r="AV24" s="2">
        <v>951.83</v>
      </c>
      <c r="AW24" s="2">
        <v>1483.8119999999999</v>
      </c>
      <c r="AX24" s="2">
        <v>1375.0820000000001</v>
      </c>
      <c r="AY24" s="2">
        <f t="shared" si="11"/>
        <v>145.57508029838883</v>
      </c>
      <c r="AZ24" s="2">
        <f t="shared" si="12"/>
        <v>4.5435465245660535E-2</v>
      </c>
      <c r="BB24" s="13">
        <f t="shared" si="13"/>
        <v>39171</v>
      </c>
      <c r="BC24" s="3">
        <f t="shared" si="14"/>
        <v>0.14316548743895544</v>
      </c>
    </row>
    <row r="25" spans="1:55" x14ac:dyDescent="0.25">
      <c r="A25" s="21">
        <v>39233</v>
      </c>
      <c r="B25" s="2">
        <v>52268.46</v>
      </c>
      <c r="C25" s="2">
        <v>1522.3409999999999</v>
      </c>
      <c r="D25" s="2">
        <v>1389.2449999999999</v>
      </c>
      <c r="E25" s="2">
        <f t="shared" si="0"/>
        <v>147.34228299304439</v>
      </c>
      <c r="F25" s="2">
        <f t="shared" si="15"/>
        <v>3.7941183837497471E-2</v>
      </c>
      <c r="H25" s="21">
        <v>39233</v>
      </c>
      <c r="I25" s="2">
        <v>52268.46</v>
      </c>
      <c r="J25" s="2">
        <v>1522.3409999999999</v>
      </c>
      <c r="K25" s="2">
        <v>1389.2449999999999</v>
      </c>
      <c r="L25" s="2">
        <f t="shared" si="1"/>
        <v>143.00546047759815</v>
      </c>
      <c r="M25" s="2">
        <f t="shared" si="2"/>
        <v>2.9603733962880005E-2</v>
      </c>
      <c r="O25" s="21">
        <v>39233</v>
      </c>
      <c r="P25" s="2">
        <v>16809.53</v>
      </c>
      <c r="Q25" s="2">
        <v>1522.3409999999999</v>
      </c>
      <c r="R25" s="2">
        <v>1389.2449999999999</v>
      </c>
      <c r="S25" s="2">
        <f t="shared" si="3"/>
        <v>148.4876884116857</v>
      </c>
      <c r="T25" s="2">
        <f t="shared" si="4"/>
        <v>3.6751797353845615E-2</v>
      </c>
      <c r="V25" s="13">
        <f t="shared" si="5"/>
        <v>39202</v>
      </c>
      <c r="W25" s="3">
        <f t="shared" si="6"/>
        <v>0.10429671515422309</v>
      </c>
      <c r="AG25" s="21">
        <v>39233</v>
      </c>
      <c r="AH25" s="2">
        <v>52268.46</v>
      </c>
      <c r="AI25" s="2">
        <v>1522.3409999999999</v>
      </c>
      <c r="AJ25" s="2">
        <v>1389.2449999999999</v>
      </c>
      <c r="AK25" s="2">
        <f t="shared" si="7"/>
        <v>147.34228299304439</v>
      </c>
      <c r="AL25" s="2">
        <f t="shared" si="8"/>
        <v>3.7941183837497471E-2</v>
      </c>
      <c r="AN25" s="21">
        <v>39233</v>
      </c>
      <c r="AO25" s="2">
        <v>52268.46</v>
      </c>
      <c r="AP25" s="2">
        <v>1522.3409999999999</v>
      </c>
      <c r="AQ25" s="2">
        <v>1389.2449999999999</v>
      </c>
      <c r="AR25" s="2">
        <f t="shared" si="9"/>
        <v>155.52673808897649</v>
      </c>
      <c r="AS25" s="2">
        <f t="shared" si="10"/>
        <v>5.2014006462495009E-2</v>
      </c>
      <c r="AU25" s="21">
        <v>39233</v>
      </c>
      <c r="AV25" s="2">
        <v>1042.5999999999999</v>
      </c>
      <c r="AW25" s="2">
        <v>1522.3409999999999</v>
      </c>
      <c r="AX25" s="2">
        <v>1389.2449999999999</v>
      </c>
      <c r="AY25" s="2">
        <f t="shared" si="11"/>
        <v>152.71193649302333</v>
      </c>
      <c r="AZ25" s="2">
        <f t="shared" si="12"/>
        <v>4.9025260230019692E-2</v>
      </c>
      <c r="BB25" s="13">
        <f t="shared" si="13"/>
        <v>39202</v>
      </c>
      <c r="BC25" s="3">
        <f t="shared" si="14"/>
        <v>0.13898045053001218</v>
      </c>
    </row>
    <row r="26" spans="1:55" x14ac:dyDescent="0.25">
      <c r="A26" s="21">
        <v>39262</v>
      </c>
      <c r="B26" s="2">
        <v>54392.06</v>
      </c>
      <c r="C26" s="2">
        <v>1529.5050000000001</v>
      </c>
      <c r="D26" s="2">
        <v>1401.8440000000001</v>
      </c>
      <c r="E26" s="2">
        <f t="shared" si="0"/>
        <v>150.34569964335535</v>
      </c>
      <c r="F26" s="2">
        <f t="shared" si="15"/>
        <v>2.0383942676202003E-2</v>
      </c>
      <c r="H26" s="21">
        <v>39262</v>
      </c>
      <c r="I26" s="2">
        <v>54392.06</v>
      </c>
      <c r="J26" s="2">
        <v>1529.5050000000001</v>
      </c>
      <c r="K26" s="2">
        <v>1401.8440000000001</v>
      </c>
      <c r="L26" s="2">
        <f t="shared" si="1"/>
        <v>144.89304433682881</v>
      </c>
      <c r="M26" s="2">
        <f t="shared" si="2"/>
        <v>1.3199383106957164E-2</v>
      </c>
      <c r="O26" s="21">
        <v>39262</v>
      </c>
      <c r="P26" s="2">
        <v>17492.07</v>
      </c>
      <c r="Q26" s="2">
        <v>1529.5050000000001</v>
      </c>
      <c r="R26" s="2">
        <v>1401.8440000000001</v>
      </c>
      <c r="S26" s="2">
        <f t="shared" si="3"/>
        <v>151.51300605453929</v>
      </c>
      <c r="T26" s="2">
        <f t="shared" si="4"/>
        <v>2.0374198529280126E-2</v>
      </c>
      <c r="V26" s="13">
        <f t="shared" si="5"/>
        <v>39233</v>
      </c>
      <c r="W26" s="3">
        <f t="shared" si="6"/>
        <v>5.3957524312439289E-2</v>
      </c>
      <c r="AG26" s="21">
        <v>39262</v>
      </c>
      <c r="AH26" s="2">
        <v>54392.06</v>
      </c>
      <c r="AI26" s="2">
        <v>1529.5050000000001</v>
      </c>
      <c r="AJ26" s="2">
        <v>1401.8440000000001</v>
      </c>
      <c r="AK26" s="2">
        <f t="shared" si="7"/>
        <v>150.34569964335535</v>
      </c>
      <c r="AL26" s="2">
        <f t="shared" si="8"/>
        <v>2.0383942676202003E-2</v>
      </c>
      <c r="AN26" s="21">
        <v>39262</v>
      </c>
      <c r="AO26" s="2">
        <v>54392.06</v>
      </c>
      <c r="AP26" s="2">
        <v>1529.5050000000001</v>
      </c>
      <c r="AQ26" s="2">
        <v>1401.8440000000001</v>
      </c>
      <c r="AR26" s="2">
        <f t="shared" si="9"/>
        <v>160.30521586577495</v>
      </c>
      <c r="AS26" s="2">
        <f t="shared" si="10"/>
        <v>3.0724477575455312E-2</v>
      </c>
      <c r="AU26" s="21">
        <v>39262</v>
      </c>
      <c r="AV26" s="2">
        <v>1071.42</v>
      </c>
      <c r="AW26" s="2">
        <v>1529.5050000000001</v>
      </c>
      <c r="AX26" s="2">
        <v>1401.8440000000001</v>
      </c>
      <c r="AY26" s="2">
        <f t="shared" si="11"/>
        <v>155.03154413217237</v>
      </c>
      <c r="AZ26" s="2">
        <f t="shared" si="12"/>
        <v>1.5189432420398965E-2</v>
      </c>
      <c r="BB26" s="13">
        <f t="shared" si="13"/>
        <v>39233</v>
      </c>
      <c r="BC26" s="3">
        <f t="shared" si="14"/>
        <v>6.6297852672056276E-2</v>
      </c>
    </row>
    <row r="27" spans="1:55" x14ac:dyDescent="0.25">
      <c r="A27" s="21">
        <v>39294</v>
      </c>
      <c r="B27" s="2">
        <v>54182.5</v>
      </c>
      <c r="C27" s="2">
        <v>1514.9190000000001</v>
      </c>
      <c r="D27" s="2">
        <v>1415.499</v>
      </c>
      <c r="E27" s="2">
        <f t="shared" si="0"/>
        <v>150.12321650800979</v>
      </c>
      <c r="F27" s="2">
        <f t="shared" si="15"/>
        <v>-1.479810436037266E-3</v>
      </c>
      <c r="H27" s="21">
        <v>39294</v>
      </c>
      <c r="I27" s="2">
        <v>54182.5</v>
      </c>
      <c r="J27" s="2">
        <v>1514.9190000000001</v>
      </c>
      <c r="K27" s="2">
        <v>1415.499</v>
      </c>
      <c r="L27" s="2">
        <f t="shared" si="1"/>
        <v>144.51392581499752</v>
      </c>
      <c r="M27" s="2">
        <f t="shared" si="2"/>
        <v>-2.6165405217793763E-3</v>
      </c>
      <c r="O27" s="21">
        <v>39294</v>
      </c>
      <c r="P27" s="2">
        <v>17697.23</v>
      </c>
      <c r="Q27" s="2">
        <v>1514.9190000000001</v>
      </c>
      <c r="R27" s="2">
        <v>1415.499</v>
      </c>
      <c r="S27" s="2">
        <f t="shared" si="3"/>
        <v>152.23311619058552</v>
      </c>
      <c r="T27" s="2">
        <f t="shared" si="4"/>
        <v>4.7527941976612809E-3</v>
      </c>
      <c r="V27" s="13">
        <f t="shared" si="5"/>
        <v>39262</v>
      </c>
      <c r="W27" s="3">
        <f t="shared" si="6"/>
        <v>6.5644323984463855E-4</v>
      </c>
      <c r="AG27" s="21">
        <v>39294</v>
      </c>
      <c r="AH27" s="2">
        <v>54182.5</v>
      </c>
      <c r="AI27" s="2">
        <v>1514.9190000000001</v>
      </c>
      <c r="AJ27" s="2">
        <v>1415.499</v>
      </c>
      <c r="AK27" s="2">
        <f t="shared" si="7"/>
        <v>150.12321650800979</v>
      </c>
      <c r="AL27" s="2">
        <f t="shared" si="8"/>
        <v>-1.479810436037266E-3</v>
      </c>
      <c r="AN27" s="21">
        <v>39294</v>
      </c>
      <c r="AO27" s="2">
        <v>54182.5</v>
      </c>
      <c r="AP27" s="2">
        <v>1514.9190000000001</v>
      </c>
      <c r="AQ27" s="2">
        <v>1415.499</v>
      </c>
      <c r="AR27" s="2">
        <f t="shared" si="9"/>
        <v>160.03230724552577</v>
      </c>
      <c r="AS27" s="2">
        <f t="shared" si="10"/>
        <v>-1.7024313199996088E-3</v>
      </c>
      <c r="AU27" s="21">
        <v>39294</v>
      </c>
      <c r="AV27" s="2">
        <v>1077.82</v>
      </c>
      <c r="AW27" s="2">
        <v>1514.9190000000001</v>
      </c>
      <c r="AX27" s="2">
        <v>1415.499</v>
      </c>
      <c r="AY27" s="2">
        <f t="shared" si="11"/>
        <v>155.41147207708102</v>
      </c>
      <c r="AZ27" s="2">
        <f t="shared" si="12"/>
        <v>2.4506492987305781E-3</v>
      </c>
      <c r="BB27" s="13">
        <f t="shared" si="13"/>
        <v>39262</v>
      </c>
      <c r="BC27" s="3">
        <f t="shared" si="14"/>
        <v>-7.3159245730629666E-4</v>
      </c>
    </row>
    <row r="28" spans="1:55" x14ac:dyDescent="0.25">
      <c r="A28" s="21">
        <v>39325</v>
      </c>
      <c r="B28" s="2">
        <v>54637.24</v>
      </c>
      <c r="C28" s="2">
        <v>1506.232</v>
      </c>
      <c r="D28" s="2">
        <v>1429.51</v>
      </c>
      <c r="E28" s="2">
        <f t="shared" si="0"/>
        <v>150.81472781095042</v>
      </c>
      <c r="F28" s="2">
        <f t="shared" si="15"/>
        <v>4.6062915452102287E-3</v>
      </c>
      <c r="H28" s="21">
        <v>39325</v>
      </c>
      <c r="I28" s="2">
        <v>54637.24</v>
      </c>
      <c r="J28" s="2">
        <v>1506.232</v>
      </c>
      <c r="K28" s="2">
        <v>1429.51</v>
      </c>
      <c r="L28" s="2">
        <f t="shared" si="1"/>
        <v>144.77128809327246</v>
      </c>
      <c r="M28" s="2">
        <f t="shared" si="2"/>
        <v>1.7808822009611426E-3</v>
      </c>
      <c r="O28" s="21">
        <v>39325</v>
      </c>
      <c r="P28" s="2">
        <v>17866.02</v>
      </c>
      <c r="Q28" s="2">
        <v>1506.232</v>
      </c>
      <c r="R28" s="2">
        <v>1429.51</v>
      </c>
      <c r="S28" s="2">
        <f t="shared" si="3"/>
        <v>153.00406323243888</v>
      </c>
      <c r="T28" s="2">
        <f t="shared" si="4"/>
        <v>5.0642531739821476E-3</v>
      </c>
      <c r="V28" s="13">
        <f t="shared" si="5"/>
        <v>39294</v>
      </c>
      <c r="W28" s="3">
        <f t="shared" si="6"/>
        <v>1.145142692015352E-2</v>
      </c>
      <c r="AG28" s="21">
        <v>39325</v>
      </c>
      <c r="AH28" s="2">
        <v>54637.24</v>
      </c>
      <c r="AI28" s="2">
        <v>1506.232</v>
      </c>
      <c r="AJ28" s="2">
        <v>1429.51</v>
      </c>
      <c r="AK28" s="2">
        <f t="shared" si="7"/>
        <v>150.81472781095042</v>
      </c>
      <c r="AL28" s="2">
        <f t="shared" si="8"/>
        <v>4.6062915452102287E-3</v>
      </c>
      <c r="AN28" s="21">
        <v>39325</v>
      </c>
      <c r="AO28" s="2">
        <v>54637.24</v>
      </c>
      <c r="AP28" s="2">
        <v>1506.232</v>
      </c>
      <c r="AQ28" s="2">
        <v>1429.51</v>
      </c>
      <c r="AR28" s="2">
        <f t="shared" si="9"/>
        <v>161.19752615095297</v>
      </c>
      <c r="AS28" s="2">
        <f t="shared" si="10"/>
        <v>7.2811479474545471E-3</v>
      </c>
      <c r="AU28" s="21">
        <v>39325</v>
      </c>
      <c r="AV28" s="2">
        <v>1046.68</v>
      </c>
      <c r="AW28" s="2">
        <v>1506.232</v>
      </c>
      <c r="AX28" s="2">
        <v>1429.51</v>
      </c>
      <c r="AY28" s="2">
        <f t="shared" si="11"/>
        <v>153.80957333042187</v>
      </c>
      <c r="AZ28" s="2">
        <f t="shared" si="12"/>
        <v>-1.0307467815919258E-2</v>
      </c>
      <c r="BB28" s="13">
        <f t="shared" si="13"/>
        <v>39294</v>
      </c>
      <c r="BC28" s="3">
        <f t="shared" si="14"/>
        <v>1.5799716767455185E-3</v>
      </c>
    </row>
    <row r="29" spans="1:55" x14ac:dyDescent="0.25">
      <c r="A29" s="21">
        <v>39353</v>
      </c>
      <c r="B29" s="2">
        <v>60465.06</v>
      </c>
      <c r="C29" s="2">
        <v>1543.4690000000001</v>
      </c>
      <c r="D29" s="2">
        <v>1441.087</v>
      </c>
      <c r="E29" s="2">
        <f t="shared" si="0"/>
        <v>158.73426740012101</v>
      </c>
      <c r="F29" s="2">
        <f t="shared" si="15"/>
        <v>5.2511712245357715E-2</v>
      </c>
      <c r="H29" s="21">
        <v>39353</v>
      </c>
      <c r="I29" s="2">
        <v>60465.06</v>
      </c>
      <c r="J29" s="2">
        <v>1543.4690000000001</v>
      </c>
      <c r="K29" s="2">
        <v>1441.087</v>
      </c>
      <c r="L29" s="2">
        <f t="shared" si="1"/>
        <v>150.00090871988334</v>
      </c>
      <c r="M29" s="2">
        <f t="shared" si="2"/>
        <v>3.6123327321931221E-2</v>
      </c>
      <c r="O29" s="21">
        <v>39353</v>
      </c>
      <c r="P29" s="2">
        <v>19879.2</v>
      </c>
      <c r="Q29" s="2">
        <v>1543.4690000000001</v>
      </c>
      <c r="R29" s="2">
        <v>1441.087</v>
      </c>
      <c r="S29" s="2">
        <f t="shared" si="3"/>
        <v>161.40689119652922</v>
      </c>
      <c r="T29" s="2">
        <f t="shared" si="4"/>
        <v>5.4918985722131032E-2</v>
      </c>
      <c r="V29" s="13">
        <f t="shared" si="5"/>
        <v>39325</v>
      </c>
      <c r="W29" s="3">
        <f t="shared" si="6"/>
        <v>0.14355402528941996</v>
      </c>
      <c r="AG29" s="21">
        <v>39353</v>
      </c>
      <c r="AH29" s="2">
        <v>60465.06</v>
      </c>
      <c r="AI29" s="2">
        <v>1543.4690000000001</v>
      </c>
      <c r="AJ29" s="2">
        <v>1441.087</v>
      </c>
      <c r="AK29" s="2">
        <f t="shared" si="7"/>
        <v>158.73426740012101</v>
      </c>
      <c r="AL29" s="2">
        <f t="shared" si="8"/>
        <v>5.2511712245357715E-2</v>
      </c>
      <c r="AN29" s="21">
        <v>39353</v>
      </c>
      <c r="AO29" s="2">
        <v>60465.06</v>
      </c>
      <c r="AP29" s="2">
        <v>1543.4690000000001</v>
      </c>
      <c r="AQ29" s="2">
        <v>1441.087</v>
      </c>
      <c r="AR29" s="2">
        <f t="shared" si="9"/>
        <v>173.89289962769737</v>
      </c>
      <c r="AS29" s="2">
        <f t="shared" si="10"/>
        <v>7.8756627225506165E-2</v>
      </c>
      <c r="AU29" s="21">
        <v>39353</v>
      </c>
      <c r="AV29" s="2">
        <v>1089.96</v>
      </c>
      <c r="AW29" s="2">
        <v>1543.4690000000001</v>
      </c>
      <c r="AX29" s="2">
        <v>1441.087</v>
      </c>
      <c r="AY29" s="2">
        <f t="shared" si="11"/>
        <v>157.86800457781683</v>
      </c>
      <c r="AZ29" s="2">
        <f t="shared" si="12"/>
        <v>2.6386077014051712E-2</v>
      </c>
      <c r="BB29" s="13">
        <f t="shared" si="13"/>
        <v>39325</v>
      </c>
      <c r="BC29" s="3">
        <f t="shared" si="14"/>
        <v>0.1576544164849156</v>
      </c>
    </row>
    <row r="30" spans="1:55" x14ac:dyDescent="0.25">
      <c r="A30" s="21">
        <v>39386</v>
      </c>
      <c r="B30" s="2">
        <v>65317.7</v>
      </c>
      <c r="C30" s="2">
        <v>1539.675</v>
      </c>
      <c r="D30" s="2">
        <v>1454.7080000000001</v>
      </c>
      <c r="E30" s="2">
        <f t="shared" si="0"/>
        <v>164.16301870755456</v>
      </c>
      <c r="F30" s="2">
        <f t="shared" si="15"/>
        <v>3.4200247976382554E-2</v>
      </c>
      <c r="H30" s="21">
        <v>39386</v>
      </c>
      <c r="I30" s="2">
        <v>65317.7</v>
      </c>
      <c r="J30" s="2">
        <v>1539.675</v>
      </c>
      <c r="K30" s="2">
        <v>1454.7080000000001</v>
      </c>
      <c r="L30" s="2">
        <f t="shared" si="1"/>
        <v>152.64956074348524</v>
      </c>
      <c r="M30" s="2">
        <f t="shared" si="2"/>
        <v>1.7657573185426923E-2</v>
      </c>
      <c r="O30" s="21">
        <v>39386</v>
      </c>
      <c r="P30" s="2">
        <v>21614.61</v>
      </c>
      <c r="Q30" s="2">
        <v>1539.675</v>
      </c>
      <c r="R30" s="2">
        <v>1454.7080000000001</v>
      </c>
      <c r="S30" s="2">
        <f t="shared" si="3"/>
        <v>167.38173036377751</v>
      </c>
      <c r="T30" s="2">
        <f t="shared" si="4"/>
        <v>3.7017249529782123E-2</v>
      </c>
      <c r="V30" s="13">
        <f t="shared" si="5"/>
        <v>39353</v>
      </c>
      <c r="W30" s="3">
        <f t="shared" si="6"/>
        <v>8.8875070691591604E-2</v>
      </c>
      <c r="AG30" s="21">
        <v>39386</v>
      </c>
      <c r="AH30" s="2">
        <v>65317.7</v>
      </c>
      <c r="AI30" s="2">
        <v>1539.675</v>
      </c>
      <c r="AJ30" s="2">
        <v>1454.7080000000001</v>
      </c>
      <c r="AK30" s="2">
        <f t="shared" si="7"/>
        <v>164.16301870755456</v>
      </c>
      <c r="AL30" s="2">
        <f t="shared" si="8"/>
        <v>3.4200247976382554E-2</v>
      </c>
      <c r="AN30" s="21">
        <v>39386</v>
      </c>
      <c r="AO30" s="2">
        <v>65317.7</v>
      </c>
      <c r="AP30" s="2">
        <v>1539.675</v>
      </c>
      <c r="AQ30" s="2">
        <v>1454.7080000000001</v>
      </c>
      <c r="AR30" s="2">
        <f t="shared" si="9"/>
        <v>183.94795413954594</v>
      </c>
      <c r="AS30" s="2">
        <f t="shared" si="10"/>
        <v>5.7823260946112946E-2</v>
      </c>
      <c r="AU30" s="21">
        <v>39386</v>
      </c>
      <c r="AV30" s="2">
        <v>1137.6600000000001</v>
      </c>
      <c r="AW30" s="2">
        <v>1539.675</v>
      </c>
      <c r="AX30" s="2">
        <v>1454.7080000000001</v>
      </c>
      <c r="AY30" s="2">
        <f t="shared" si="11"/>
        <v>160.96274911116481</v>
      </c>
      <c r="AZ30" s="2">
        <f t="shared" si="12"/>
        <v>1.9603367646434722E-2</v>
      </c>
      <c r="BB30" s="13">
        <f t="shared" si="13"/>
        <v>39353</v>
      </c>
      <c r="BC30" s="3">
        <f t="shared" si="14"/>
        <v>0.11162687656893022</v>
      </c>
    </row>
    <row r="31" spans="1:55" x14ac:dyDescent="0.25">
      <c r="A31" s="21">
        <v>39416</v>
      </c>
      <c r="B31" s="2">
        <v>63006.16</v>
      </c>
      <c r="C31" s="2">
        <v>1532.232</v>
      </c>
      <c r="D31" s="2">
        <v>1466.9639999999999</v>
      </c>
      <c r="E31" s="2">
        <f t="shared" si="0"/>
        <v>162.01602965218569</v>
      </c>
      <c r="F31" s="2">
        <f t="shared" si="15"/>
        <v>-1.3078396537003179E-2</v>
      </c>
      <c r="H31" s="21">
        <v>39416</v>
      </c>
      <c r="I31" s="2">
        <v>63006.16</v>
      </c>
      <c r="J31" s="2">
        <v>1532.232</v>
      </c>
      <c r="K31" s="2">
        <v>1466.9639999999999</v>
      </c>
      <c r="L31" s="2">
        <f t="shared" si="1"/>
        <v>151.5859921067244</v>
      </c>
      <c r="M31" s="2">
        <f t="shared" si="2"/>
        <v>-6.9673874695785898E-3</v>
      </c>
      <c r="O31" s="21">
        <v>39416</v>
      </c>
      <c r="P31" s="2">
        <v>21016.47</v>
      </c>
      <c r="Q31" s="2">
        <v>1532.232</v>
      </c>
      <c r="R31" s="2">
        <v>1466.9639999999999</v>
      </c>
      <c r="S31" s="2">
        <f t="shared" si="3"/>
        <v>165.70926832172646</v>
      </c>
      <c r="T31" s="2">
        <f t="shared" si="4"/>
        <v>-9.9919031689793998E-3</v>
      </c>
      <c r="V31" s="13">
        <f t="shared" si="5"/>
        <v>39386</v>
      </c>
      <c r="W31" s="3">
        <f t="shared" si="6"/>
        <v>-3.0037687175561167E-2</v>
      </c>
      <c r="AG31" s="21">
        <v>39416</v>
      </c>
      <c r="AH31" s="2">
        <v>63006.16</v>
      </c>
      <c r="AI31" s="2">
        <v>1532.232</v>
      </c>
      <c r="AJ31" s="2">
        <v>1466.9639999999999</v>
      </c>
      <c r="AK31" s="2">
        <f t="shared" si="7"/>
        <v>162.01602965218569</v>
      </c>
      <c r="AL31" s="2">
        <f t="shared" si="8"/>
        <v>-1.3078396537003179E-2</v>
      </c>
      <c r="AN31" s="21">
        <v>39416</v>
      </c>
      <c r="AO31" s="2">
        <v>63006.16</v>
      </c>
      <c r="AP31" s="2">
        <v>1532.232</v>
      </c>
      <c r="AQ31" s="2">
        <v>1466.9639999999999</v>
      </c>
      <c r="AR31" s="2">
        <f t="shared" si="9"/>
        <v>179.61214823967794</v>
      </c>
      <c r="AS31" s="2">
        <f t="shared" si="10"/>
        <v>-2.3570829695549567E-2</v>
      </c>
      <c r="AU31" s="21">
        <v>39416</v>
      </c>
      <c r="AV31" s="2">
        <v>1068.21</v>
      </c>
      <c r="AW31" s="2">
        <v>1532.232</v>
      </c>
      <c r="AX31" s="2">
        <v>1466.9639999999999</v>
      </c>
      <c r="AY31" s="2">
        <f t="shared" si="11"/>
        <v>157.20567462349715</v>
      </c>
      <c r="AZ31" s="2">
        <f t="shared" si="12"/>
        <v>-2.3341266898174971E-2</v>
      </c>
      <c r="BB31" s="13">
        <f t="shared" si="13"/>
        <v>39386</v>
      </c>
      <c r="BC31" s="3">
        <f t="shared" si="14"/>
        <v>-5.9990493130727719E-2</v>
      </c>
    </row>
    <row r="32" spans="1:55" x14ac:dyDescent="0.25">
      <c r="A32" s="21">
        <v>39447</v>
      </c>
      <c r="B32" s="2">
        <v>63886.1</v>
      </c>
      <c r="C32" s="2">
        <v>1543.1849999999999</v>
      </c>
      <c r="D32" s="2">
        <v>1479.4690000000001</v>
      </c>
      <c r="E32" s="2">
        <f t="shared" si="0"/>
        <v>163.68288547425459</v>
      </c>
      <c r="F32" s="2">
        <f t="shared" si="15"/>
        <v>1.0288215466378814E-2</v>
      </c>
      <c r="H32" s="21">
        <v>39447</v>
      </c>
      <c r="I32" s="2">
        <v>63886.1</v>
      </c>
      <c r="J32" s="2">
        <v>1543.1849999999999</v>
      </c>
      <c r="K32" s="2">
        <v>1479.4690000000001</v>
      </c>
      <c r="L32" s="2">
        <f t="shared" si="1"/>
        <v>152.93885271963273</v>
      </c>
      <c r="M32" s="2">
        <f t="shared" si="2"/>
        <v>8.9247073169917094E-3</v>
      </c>
      <c r="O32" s="21">
        <v>39447</v>
      </c>
      <c r="P32" s="2">
        <v>21534.73</v>
      </c>
      <c r="Q32" s="2">
        <v>1543.1849999999999</v>
      </c>
      <c r="R32" s="2">
        <v>1479.4690000000001</v>
      </c>
      <c r="S32" s="2">
        <f t="shared" si="3"/>
        <v>168.12294378832141</v>
      </c>
      <c r="T32" s="2">
        <f t="shared" si="4"/>
        <v>1.4565723999871816E-2</v>
      </c>
      <c r="V32" s="13">
        <f t="shared" si="5"/>
        <v>39416</v>
      </c>
      <c r="W32" s="3">
        <f t="shared" si="6"/>
        <v>3.3778646783242341E-2</v>
      </c>
      <c r="AG32" s="21">
        <v>39447</v>
      </c>
      <c r="AH32" s="2">
        <v>63886.1</v>
      </c>
      <c r="AI32" s="2">
        <v>1543.1849999999999</v>
      </c>
      <c r="AJ32" s="2">
        <v>1479.4690000000001</v>
      </c>
      <c r="AK32" s="2">
        <f t="shared" si="7"/>
        <v>163.68288547425459</v>
      </c>
      <c r="AL32" s="2">
        <f t="shared" si="8"/>
        <v>1.0288215466378814E-2</v>
      </c>
      <c r="AN32" s="21">
        <v>39447</v>
      </c>
      <c r="AO32" s="2">
        <v>63886.1</v>
      </c>
      <c r="AP32" s="2">
        <v>1543.1849999999999</v>
      </c>
      <c r="AQ32" s="2">
        <v>1479.4690000000001</v>
      </c>
      <c r="AR32" s="2">
        <f t="shared" si="9"/>
        <v>181.80267579870636</v>
      </c>
      <c r="AS32" s="2">
        <f t="shared" si="10"/>
        <v>1.2195876395316763E-2</v>
      </c>
      <c r="AU32" s="21">
        <v>39447</v>
      </c>
      <c r="AV32" s="2">
        <v>1054.02</v>
      </c>
      <c r="AW32" s="2">
        <v>1543.1849999999999</v>
      </c>
      <c r="AX32" s="2">
        <v>1479.4690000000001</v>
      </c>
      <c r="AY32" s="2">
        <f t="shared" si="11"/>
        <v>157.10950862903692</v>
      </c>
      <c r="AZ32" s="2">
        <f t="shared" si="12"/>
        <v>-6.1172088533396722E-4</v>
      </c>
      <c r="BB32" s="13">
        <f t="shared" si="13"/>
        <v>39416</v>
      </c>
      <c r="BC32" s="3">
        <f t="shared" si="14"/>
        <v>2.1872370976361612E-2</v>
      </c>
    </row>
    <row r="33" spans="1:55" x14ac:dyDescent="0.25">
      <c r="A33" s="21">
        <v>39478</v>
      </c>
      <c r="B33" s="2">
        <v>59490.400000000001</v>
      </c>
      <c r="C33" s="2">
        <v>1564.471</v>
      </c>
      <c r="D33" s="2">
        <v>1493.5809999999999</v>
      </c>
      <c r="E33" s="2">
        <f t="shared" si="0"/>
        <v>160.3237078082085</v>
      </c>
      <c r="F33" s="2">
        <f t="shared" si="15"/>
        <v>-2.0522473417506282E-2</v>
      </c>
      <c r="H33" s="21">
        <v>39478</v>
      </c>
      <c r="I33" s="2">
        <v>59490.400000000001</v>
      </c>
      <c r="J33" s="2">
        <v>1564.471</v>
      </c>
      <c r="K33" s="2">
        <v>1493.5809999999999</v>
      </c>
      <c r="L33" s="2">
        <f t="shared" si="1"/>
        <v>152.32668277207529</v>
      </c>
      <c r="M33" s="2">
        <f t="shared" si="2"/>
        <v>-4.0027104733136431E-3</v>
      </c>
      <c r="O33" s="21">
        <v>39478</v>
      </c>
      <c r="P33" s="2">
        <v>19670.43</v>
      </c>
      <c r="Q33" s="2">
        <v>1564.471</v>
      </c>
      <c r="R33" s="2">
        <v>1493.5809999999999</v>
      </c>
      <c r="S33" s="2">
        <f t="shared" si="3"/>
        <v>163.47786129249857</v>
      </c>
      <c r="T33" s="2">
        <f t="shared" si="4"/>
        <v>-2.7629081380298268E-2</v>
      </c>
      <c r="V33" s="13">
        <f t="shared" si="5"/>
        <v>39447</v>
      </c>
      <c r="W33" s="3">
        <f t="shared" si="6"/>
        <v>-5.2154265271118189E-2</v>
      </c>
      <c r="AG33" s="21">
        <v>39478</v>
      </c>
      <c r="AH33" s="2">
        <v>59490.400000000001</v>
      </c>
      <c r="AI33" s="2">
        <v>1564.471</v>
      </c>
      <c r="AJ33" s="2">
        <v>1493.5809999999999</v>
      </c>
      <c r="AK33" s="2">
        <f t="shared" si="7"/>
        <v>160.3237078082085</v>
      </c>
      <c r="AL33" s="2">
        <f t="shared" si="8"/>
        <v>-2.0522473417506282E-2</v>
      </c>
      <c r="AN33" s="21">
        <v>39478</v>
      </c>
      <c r="AO33" s="2">
        <v>59490.400000000001</v>
      </c>
      <c r="AP33" s="2">
        <v>1564.471</v>
      </c>
      <c r="AQ33" s="2">
        <v>1493.5809999999999</v>
      </c>
      <c r="AR33" s="2">
        <f t="shared" si="9"/>
        <v>173.64398646732238</v>
      </c>
      <c r="AS33" s="2">
        <f t="shared" si="10"/>
        <v>-4.4876618540077684E-2</v>
      </c>
      <c r="AU33" s="21">
        <v>39478</v>
      </c>
      <c r="AV33" s="2">
        <v>936.61</v>
      </c>
      <c r="AW33" s="2">
        <v>1564.471</v>
      </c>
      <c r="AX33" s="2">
        <v>1493.5809999999999</v>
      </c>
      <c r="AY33" s="2">
        <f t="shared" si="11"/>
        <v>151.20888444910139</v>
      </c>
      <c r="AZ33" s="2">
        <f t="shared" si="12"/>
        <v>-3.7557396948315482E-2</v>
      </c>
      <c r="BB33" s="13">
        <f t="shared" si="13"/>
        <v>39447</v>
      </c>
      <c r="BC33" s="3">
        <f t="shared" si="14"/>
        <v>-0.10295648890589945</v>
      </c>
    </row>
    <row r="34" spans="1:55" x14ac:dyDescent="0.25">
      <c r="A34" s="21">
        <v>39507</v>
      </c>
      <c r="B34" s="2">
        <v>63489.3</v>
      </c>
      <c r="C34" s="2">
        <v>1598.336</v>
      </c>
      <c r="D34" s="2">
        <v>1505.771</v>
      </c>
      <c r="E34" s="2">
        <f t="shared" si="0"/>
        <v>166.0681167971122</v>
      </c>
      <c r="F34" s="2">
        <f t="shared" si="15"/>
        <v>3.5830065730363313E-2</v>
      </c>
      <c r="H34" s="21">
        <v>39507</v>
      </c>
      <c r="I34" s="2">
        <v>63489.3</v>
      </c>
      <c r="J34" s="2">
        <v>1598.336</v>
      </c>
      <c r="K34" s="2">
        <v>1505.771</v>
      </c>
      <c r="L34" s="2">
        <f t="shared" si="1"/>
        <v>156.39616243709708</v>
      </c>
      <c r="M34" s="2">
        <f t="shared" si="2"/>
        <v>2.6715474866021393E-2</v>
      </c>
      <c r="O34" s="21">
        <v>39507</v>
      </c>
      <c r="P34" s="2">
        <v>21034.89</v>
      </c>
      <c r="Q34" s="2">
        <v>1598.336</v>
      </c>
      <c r="R34" s="2">
        <v>1505.771</v>
      </c>
      <c r="S34" s="2">
        <f t="shared" si="3"/>
        <v>169.47566549155312</v>
      </c>
      <c r="T34" s="2">
        <f t="shared" si="4"/>
        <v>3.6688785573987429E-2</v>
      </c>
      <c r="V34" s="13">
        <f t="shared" si="5"/>
        <v>39478</v>
      </c>
      <c r="W34" s="3">
        <f t="shared" si="6"/>
        <v>9.9234326170372131E-2</v>
      </c>
      <c r="AG34" s="21">
        <v>39507</v>
      </c>
      <c r="AH34" s="2">
        <v>63489.3</v>
      </c>
      <c r="AI34" s="2">
        <v>1598.336</v>
      </c>
      <c r="AJ34" s="2">
        <v>1505.771</v>
      </c>
      <c r="AK34" s="2">
        <f t="shared" si="7"/>
        <v>166.0681167971122</v>
      </c>
      <c r="AL34" s="2">
        <f t="shared" si="8"/>
        <v>3.5830065730363313E-2</v>
      </c>
      <c r="AN34" s="21">
        <v>39507</v>
      </c>
      <c r="AO34" s="2">
        <v>63489.3</v>
      </c>
      <c r="AP34" s="2">
        <v>1598.336</v>
      </c>
      <c r="AQ34" s="2">
        <v>1505.771</v>
      </c>
      <c r="AR34" s="2">
        <f t="shared" si="9"/>
        <v>182.47385649035812</v>
      </c>
      <c r="AS34" s="2">
        <f t="shared" si="10"/>
        <v>5.0850422192405716E-2</v>
      </c>
      <c r="AU34" s="21">
        <v>39507</v>
      </c>
      <c r="AV34" s="2">
        <v>1008.72</v>
      </c>
      <c r="AW34" s="2">
        <v>1598.336</v>
      </c>
      <c r="AX34" s="2">
        <v>1505.771</v>
      </c>
      <c r="AY34" s="2">
        <f t="shared" si="11"/>
        <v>157.21770405137966</v>
      </c>
      <c r="AZ34" s="2">
        <f t="shared" si="12"/>
        <v>3.9738535365631253E-2</v>
      </c>
      <c r="BB34" s="13">
        <f t="shared" si="13"/>
        <v>39478</v>
      </c>
      <c r="BC34" s="3">
        <f t="shared" si="14"/>
        <v>0.12641902328840027</v>
      </c>
    </row>
    <row r="35" spans="1:55" x14ac:dyDescent="0.25">
      <c r="A35" s="21">
        <v>39538</v>
      </c>
      <c r="B35" s="2">
        <v>60968.07</v>
      </c>
      <c r="C35" s="2">
        <v>1566.393</v>
      </c>
      <c r="D35" s="2">
        <v>1518.62</v>
      </c>
      <c r="E35" s="2">
        <f t="shared" si="0"/>
        <v>162.85967459871898</v>
      </c>
      <c r="F35" s="2">
        <f t="shared" si="15"/>
        <v>-1.932003722492397E-2</v>
      </c>
      <c r="H35" s="21">
        <v>39538</v>
      </c>
      <c r="I35" s="2">
        <v>60968.07</v>
      </c>
      <c r="J35" s="2">
        <v>1566.393</v>
      </c>
      <c r="K35" s="2">
        <v>1518.62</v>
      </c>
      <c r="L35" s="2">
        <f t="shared" si="1"/>
        <v>153.99159506280097</v>
      </c>
      <c r="M35" s="2">
        <f t="shared" si="2"/>
        <v>-1.5374848952980113E-2</v>
      </c>
      <c r="O35" s="21">
        <v>39538</v>
      </c>
      <c r="P35" s="2">
        <v>20077.53</v>
      </c>
      <c r="Q35" s="2">
        <v>1566.393</v>
      </c>
      <c r="R35" s="2">
        <v>1518.62</v>
      </c>
      <c r="S35" s="2">
        <f t="shared" si="3"/>
        <v>165.80808009984997</v>
      </c>
      <c r="T35" s="2">
        <f t="shared" si="4"/>
        <v>-2.1640778816625718E-2</v>
      </c>
      <c r="V35" s="13">
        <f t="shared" si="5"/>
        <v>39507</v>
      </c>
      <c r="W35" s="3">
        <f t="shared" si="6"/>
        <v>-5.6335664994529799E-2</v>
      </c>
      <c r="AG35" s="21">
        <v>39538</v>
      </c>
      <c r="AH35" s="2">
        <v>60968.07</v>
      </c>
      <c r="AI35" s="2">
        <v>1566.393</v>
      </c>
      <c r="AJ35" s="2">
        <v>1518.62</v>
      </c>
      <c r="AK35" s="2">
        <f t="shared" si="7"/>
        <v>162.85967459871898</v>
      </c>
      <c r="AL35" s="2">
        <f t="shared" si="8"/>
        <v>-1.932003722492397E-2</v>
      </c>
      <c r="AN35" s="21">
        <v>39538</v>
      </c>
      <c r="AO35" s="2">
        <v>60968.07</v>
      </c>
      <c r="AP35" s="2">
        <v>1566.393</v>
      </c>
      <c r="AQ35" s="2">
        <v>1518.62</v>
      </c>
      <c r="AR35" s="2">
        <f t="shared" si="9"/>
        <v>177.34822925396946</v>
      </c>
      <c r="AS35" s="2">
        <f t="shared" si="10"/>
        <v>-2.8089652594477193E-2</v>
      </c>
      <c r="AU35" s="21">
        <v>39538</v>
      </c>
      <c r="AV35" s="2">
        <v>903.41</v>
      </c>
      <c r="AW35" s="2">
        <v>1566.393</v>
      </c>
      <c r="AX35" s="2">
        <v>1518.62</v>
      </c>
      <c r="AY35" s="2">
        <f t="shared" si="11"/>
        <v>150.11217902304719</v>
      </c>
      <c r="AZ35" s="2">
        <f t="shared" si="12"/>
        <v>-4.5195450927144769E-2</v>
      </c>
      <c r="BB35" s="13">
        <f t="shared" si="13"/>
        <v>39507</v>
      </c>
      <c r="BC35" s="3">
        <f t="shared" si="14"/>
        <v>-9.2605140746545939E-2</v>
      </c>
    </row>
    <row r="36" spans="1:55" x14ac:dyDescent="0.25">
      <c r="A36" s="21">
        <v>39568</v>
      </c>
      <c r="B36" s="2">
        <v>67868.460000000006</v>
      </c>
      <c r="C36" s="2">
        <v>1606.6669999999999</v>
      </c>
      <c r="D36" s="2">
        <v>1532.3040000000001</v>
      </c>
      <c r="E36" s="2">
        <f t="shared" si="0"/>
        <v>171.92913282698589</v>
      </c>
      <c r="F36" s="2">
        <f t="shared" si="15"/>
        <v>5.5688790061835275E-2</v>
      </c>
      <c r="H36" s="21">
        <v>39568</v>
      </c>
      <c r="I36" s="2">
        <v>67868.460000000006</v>
      </c>
      <c r="J36" s="2">
        <v>1606.6669999999999</v>
      </c>
      <c r="K36" s="2">
        <v>1532.3040000000001</v>
      </c>
      <c r="L36" s="2">
        <f t="shared" si="1"/>
        <v>159.87329969704447</v>
      </c>
      <c r="M36" s="2">
        <f t="shared" si="2"/>
        <v>3.8194971821967343E-2</v>
      </c>
      <c r="O36" s="21">
        <v>39568</v>
      </c>
      <c r="P36" s="2">
        <v>22451.18</v>
      </c>
      <c r="Q36" s="2">
        <v>1606.6669999999999</v>
      </c>
      <c r="R36" s="2">
        <v>1532.3040000000001</v>
      </c>
      <c r="S36" s="2">
        <f t="shared" si="3"/>
        <v>175.37625343588721</v>
      </c>
      <c r="T36" s="2">
        <f t="shared" si="4"/>
        <v>5.7706315218626507E-2</v>
      </c>
      <c r="V36" s="13">
        <f t="shared" si="5"/>
        <v>39538</v>
      </c>
      <c r="W36" s="3">
        <f t="shared" si="6"/>
        <v>0.15159007710242914</v>
      </c>
      <c r="AG36" s="21">
        <v>39568</v>
      </c>
      <c r="AH36" s="2">
        <v>67868.460000000006</v>
      </c>
      <c r="AI36" s="2">
        <v>1606.6669999999999</v>
      </c>
      <c r="AJ36" s="2">
        <v>1532.3040000000001</v>
      </c>
      <c r="AK36" s="2">
        <f t="shared" si="7"/>
        <v>171.92913282698589</v>
      </c>
      <c r="AL36" s="2">
        <f t="shared" si="8"/>
        <v>5.5688790061835275E-2</v>
      </c>
      <c r="AN36" s="21">
        <v>39568</v>
      </c>
      <c r="AO36" s="2">
        <v>67868.460000000006</v>
      </c>
      <c r="AP36" s="2">
        <v>1606.6669999999999</v>
      </c>
      <c r="AQ36" s="2">
        <v>1532.3040000000001</v>
      </c>
      <c r="AR36" s="2">
        <f t="shared" si="9"/>
        <v>192.17446427796929</v>
      </c>
      <c r="AS36" s="2">
        <f t="shared" si="10"/>
        <v>8.3599566155059382E-2</v>
      </c>
      <c r="AU36" s="21">
        <v>39568</v>
      </c>
      <c r="AV36" s="2">
        <v>1000</v>
      </c>
      <c r="AW36" s="2">
        <v>1606.6669999999999</v>
      </c>
      <c r="AX36" s="2">
        <v>1532.3040000000001</v>
      </c>
      <c r="AY36" s="2">
        <f t="shared" si="11"/>
        <v>158.09566765155611</v>
      </c>
      <c r="AZ36" s="2">
        <f t="shared" si="12"/>
        <v>5.3183483715090032E-2</v>
      </c>
      <c r="BB36" s="13">
        <f t="shared" si="13"/>
        <v>39538</v>
      </c>
      <c r="BC36" s="3">
        <f t="shared" si="14"/>
        <v>0.19247183993198469</v>
      </c>
    </row>
    <row r="37" spans="1:55" x14ac:dyDescent="0.25">
      <c r="A37" s="21">
        <v>39598</v>
      </c>
      <c r="B37" s="2">
        <v>72592.5</v>
      </c>
      <c r="C37" s="2">
        <v>1626.472</v>
      </c>
      <c r="D37" s="2">
        <v>1545.7170000000001</v>
      </c>
      <c r="E37" s="2">
        <f t="shared" si="0"/>
        <v>177.80333284597904</v>
      </c>
      <c r="F37" s="2">
        <f t="shared" si="15"/>
        <v>3.4166402880100803E-2</v>
      </c>
      <c r="H37" s="21">
        <v>39598</v>
      </c>
      <c r="I37" s="2">
        <v>72592.5</v>
      </c>
      <c r="J37" s="2">
        <v>1626.472</v>
      </c>
      <c r="K37" s="2">
        <v>1545.7170000000001</v>
      </c>
      <c r="L37" s="2">
        <f t="shared" si="1"/>
        <v>163.50411673948199</v>
      </c>
      <c r="M37" s="2">
        <f t="shared" si="2"/>
        <v>2.2710590507094165E-2</v>
      </c>
      <c r="O37" s="21">
        <v>39598</v>
      </c>
      <c r="P37" s="2">
        <v>24080.74</v>
      </c>
      <c r="Q37" s="2">
        <v>1626.472</v>
      </c>
      <c r="R37" s="2">
        <v>1545.7170000000001</v>
      </c>
      <c r="S37" s="2">
        <f t="shared" si="3"/>
        <v>181.57703590244611</v>
      </c>
      <c r="T37" s="2">
        <f t="shared" si="4"/>
        <v>3.5357024369469463E-2</v>
      </c>
      <c r="V37" s="13">
        <f t="shared" si="5"/>
        <v>39568</v>
      </c>
      <c r="W37" s="3">
        <f t="shared" si="6"/>
        <v>9.2234017756664427E-2</v>
      </c>
      <c r="AG37" s="21">
        <v>39598</v>
      </c>
      <c r="AH37" s="2">
        <v>72592.5</v>
      </c>
      <c r="AI37" s="2">
        <v>1626.472</v>
      </c>
      <c r="AJ37" s="2">
        <v>1545.7170000000001</v>
      </c>
      <c r="AK37" s="2">
        <f t="shared" si="7"/>
        <v>177.80333284597904</v>
      </c>
      <c r="AL37" s="2">
        <f t="shared" si="8"/>
        <v>3.4166402880100803E-2</v>
      </c>
      <c r="AN37" s="21">
        <v>39598</v>
      </c>
      <c r="AO37" s="2">
        <v>72592.5</v>
      </c>
      <c r="AP37" s="2">
        <v>1626.472</v>
      </c>
      <c r="AQ37" s="2">
        <v>1545.7170000000001</v>
      </c>
      <c r="AR37" s="2">
        <f t="shared" si="9"/>
        <v>202.11131559595063</v>
      </c>
      <c r="AS37" s="2">
        <f t="shared" si="10"/>
        <v>5.1707449037600883E-2</v>
      </c>
      <c r="AU37" s="21">
        <v>39598</v>
      </c>
      <c r="AV37" s="2">
        <v>1103.1300000000001</v>
      </c>
      <c r="AW37" s="2">
        <v>1626.472</v>
      </c>
      <c r="AX37" s="2">
        <v>1545.7170000000001</v>
      </c>
      <c r="AY37" s="2">
        <f t="shared" si="11"/>
        <v>165.61723879733586</v>
      </c>
      <c r="AZ37" s="2">
        <f t="shared" si="12"/>
        <v>4.7576073762864414E-2</v>
      </c>
      <c r="BB37" s="13">
        <f t="shared" si="13"/>
        <v>39568</v>
      </c>
      <c r="BC37" s="3">
        <f t="shared" si="14"/>
        <v>0.1334499256805661</v>
      </c>
    </row>
    <row r="38" spans="1:55" x14ac:dyDescent="0.25">
      <c r="A38" s="21">
        <v>39629</v>
      </c>
      <c r="B38" s="2">
        <v>65017.58</v>
      </c>
      <c r="C38" s="2">
        <v>1629.354</v>
      </c>
      <c r="D38" s="2">
        <v>1560.4259999999999</v>
      </c>
      <c r="E38" s="2">
        <f t="shared" si="0"/>
        <v>170.98403510083841</v>
      </c>
      <c r="F38" s="2">
        <f t="shared" si="15"/>
        <v>-3.835303667253407E-2</v>
      </c>
      <c r="H38" s="21">
        <v>39629</v>
      </c>
      <c r="I38" s="2">
        <v>65017.58</v>
      </c>
      <c r="J38" s="2">
        <v>1629.354</v>
      </c>
      <c r="K38" s="2">
        <v>1560.4259999999999</v>
      </c>
      <c r="L38" s="2">
        <f t="shared" si="1"/>
        <v>160.70346358095284</v>
      </c>
      <c r="M38" s="2">
        <f t="shared" si="2"/>
        <v>-1.7128945829489584E-2</v>
      </c>
      <c r="O38" s="21">
        <v>39629</v>
      </c>
      <c r="P38" s="2">
        <v>21694.78</v>
      </c>
      <c r="Q38" s="2">
        <v>1629.354</v>
      </c>
      <c r="R38" s="2">
        <v>1560.4259999999999</v>
      </c>
      <c r="S38" s="2">
        <f t="shared" si="3"/>
        <v>174.99554065318225</v>
      </c>
      <c r="T38" s="2">
        <f t="shared" si="4"/>
        <v>-3.6246297427169206E-2</v>
      </c>
      <c r="V38" s="13">
        <f t="shared" ref="V38:V69" si="16">H37</f>
        <v>39598</v>
      </c>
      <c r="W38" s="3">
        <f t="shared" ref="W38:W69" si="17">F38+M38+T38</f>
        <v>-9.1728279929192857E-2</v>
      </c>
      <c r="AG38" s="21">
        <v>39629</v>
      </c>
      <c r="AH38" s="2">
        <v>65017.58</v>
      </c>
      <c r="AI38" s="2">
        <v>1629.354</v>
      </c>
      <c r="AJ38" s="2">
        <v>1560.4259999999999</v>
      </c>
      <c r="AK38" s="2">
        <f t="shared" si="7"/>
        <v>170.98403510083841</v>
      </c>
      <c r="AL38" s="2">
        <f t="shared" si="8"/>
        <v>-3.835303667253407E-2</v>
      </c>
      <c r="AN38" s="21">
        <v>39629</v>
      </c>
      <c r="AO38" s="2">
        <v>65017.58</v>
      </c>
      <c r="AP38" s="2">
        <v>1629.354</v>
      </c>
      <c r="AQ38" s="2">
        <v>1560.4259999999999</v>
      </c>
      <c r="AR38" s="2">
        <f t="shared" si="9"/>
        <v>187.76877372530845</v>
      </c>
      <c r="AS38" s="2">
        <f t="shared" si="10"/>
        <v>-7.096357682078E-2</v>
      </c>
      <c r="AU38" s="21">
        <v>39629</v>
      </c>
      <c r="AV38" s="2">
        <v>998.38</v>
      </c>
      <c r="AW38" s="2">
        <v>1629.354</v>
      </c>
      <c r="AX38" s="2">
        <v>1560.4259999999999</v>
      </c>
      <c r="AY38" s="2">
        <f t="shared" si="11"/>
        <v>159.88746878489928</v>
      </c>
      <c r="AZ38" s="2">
        <f t="shared" si="12"/>
        <v>-3.4596459004174206E-2</v>
      </c>
      <c r="BB38" s="13">
        <f t="shared" ref="BB38:BB69" si="18">AN37</f>
        <v>39598</v>
      </c>
      <c r="BC38" s="3">
        <f t="shared" ref="BC38:BC69" si="19">AL38+AS38+AZ38</f>
        <v>-0.14391307249748828</v>
      </c>
    </row>
    <row r="39" spans="1:55" x14ac:dyDescent="0.25">
      <c r="A39" s="21">
        <v>39660</v>
      </c>
      <c r="B39" s="2">
        <v>59505.17</v>
      </c>
      <c r="C39" s="2">
        <v>1643.4359999999999</v>
      </c>
      <c r="D39" s="2">
        <v>1577.0840000000001</v>
      </c>
      <c r="E39" s="2">
        <f t="shared" si="0"/>
        <v>166.17631333464203</v>
      </c>
      <c r="F39" s="2">
        <f t="shared" si="15"/>
        <v>-2.8117957114306046E-2</v>
      </c>
      <c r="H39" s="21">
        <v>39660</v>
      </c>
      <c r="I39" s="2">
        <v>59505.17</v>
      </c>
      <c r="J39" s="2">
        <v>1643.4359999999999</v>
      </c>
      <c r="K39" s="2">
        <v>1577.0840000000001</v>
      </c>
      <c r="L39" s="2">
        <f t="shared" si="1"/>
        <v>159.18758896656212</v>
      </c>
      <c r="M39" s="2">
        <f t="shared" si="2"/>
        <v>-9.4327438912174891E-3</v>
      </c>
      <c r="O39" s="21">
        <v>39660</v>
      </c>
      <c r="P39" s="2">
        <v>19366.95</v>
      </c>
      <c r="Q39" s="2">
        <v>1643.4359999999999</v>
      </c>
      <c r="R39" s="2">
        <v>1577.0840000000001</v>
      </c>
      <c r="S39" s="2">
        <f t="shared" si="3"/>
        <v>168.49896429115256</v>
      </c>
      <c r="T39" s="2">
        <f t="shared" si="4"/>
        <v>-3.7124239496508268E-2</v>
      </c>
      <c r="V39" s="13">
        <f t="shared" si="16"/>
        <v>39629</v>
      </c>
      <c r="W39" s="3">
        <f t="shared" si="17"/>
        <v>-7.46749405020318E-2</v>
      </c>
      <c r="AG39" s="21">
        <v>39660</v>
      </c>
      <c r="AH39" s="2">
        <v>59505.17</v>
      </c>
      <c r="AI39" s="2">
        <v>1643.4359999999999</v>
      </c>
      <c r="AJ39" s="2">
        <v>1577.0840000000001</v>
      </c>
      <c r="AK39" s="2">
        <f t="shared" si="7"/>
        <v>166.17631333464203</v>
      </c>
      <c r="AL39" s="2">
        <f t="shared" si="8"/>
        <v>-2.8117957114306046E-2</v>
      </c>
      <c r="AN39" s="21">
        <v>39660</v>
      </c>
      <c r="AO39" s="2">
        <v>59505.17</v>
      </c>
      <c r="AP39" s="2">
        <v>1643.4359999999999</v>
      </c>
      <c r="AQ39" s="2">
        <v>1577.0840000000001</v>
      </c>
      <c r="AR39" s="2">
        <f t="shared" si="9"/>
        <v>177.18818414014632</v>
      </c>
      <c r="AS39" s="2">
        <f t="shared" si="10"/>
        <v>-5.6349037037653295E-2</v>
      </c>
      <c r="AU39" s="21">
        <v>39660</v>
      </c>
      <c r="AV39" s="2">
        <v>971.38</v>
      </c>
      <c r="AW39" s="2">
        <v>1643.4359999999999</v>
      </c>
      <c r="AX39" s="2">
        <v>1577.0840000000001</v>
      </c>
      <c r="AY39" s="2">
        <f t="shared" si="11"/>
        <v>159.08449302193856</v>
      </c>
      <c r="AZ39" s="2">
        <f t="shared" si="12"/>
        <v>-5.0221306839310711E-3</v>
      </c>
      <c r="BB39" s="13">
        <f t="shared" si="18"/>
        <v>39629</v>
      </c>
      <c r="BC39" s="3">
        <f t="shared" si="19"/>
        <v>-8.9489124835890416E-2</v>
      </c>
    </row>
    <row r="40" spans="1:55" x14ac:dyDescent="0.25">
      <c r="A40" s="21">
        <v>39689</v>
      </c>
      <c r="B40" s="2">
        <v>55680.41</v>
      </c>
      <c r="C40" s="2">
        <v>1652.6320000000001</v>
      </c>
      <c r="D40" s="2">
        <v>1593.0519999999999</v>
      </c>
      <c r="E40" s="2">
        <f t="shared" si="0"/>
        <v>162.68756535073439</v>
      </c>
      <c r="F40" s="2">
        <f t="shared" si="15"/>
        <v>-2.0994255522338537E-2</v>
      </c>
      <c r="H40" s="21">
        <v>39689</v>
      </c>
      <c r="I40" s="2">
        <v>55680.41</v>
      </c>
      <c r="J40" s="2">
        <v>1652.6320000000001</v>
      </c>
      <c r="K40" s="2">
        <v>1593.0519999999999</v>
      </c>
      <c r="L40" s="2">
        <f t="shared" si="1"/>
        <v>158.07010519901843</v>
      </c>
      <c r="M40" s="2">
        <f t="shared" si="2"/>
        <v>-7.0199176631692301E-3</v>
      </c>
      <c r="O40" s="21">
        <v>39689</v>
      </c>
      <c r="P40" s="2">
        <v>18231.87</v>
      </c>
      <c r="Q40" s="2">
        <v>1652.6320000000001</v>
      </c>
      <c r="R40" s="2">
        <v>1593.0519999999999</v>
      </c>
      <c r="S40" s="2">
        <f t="shared" si="3"/>
        <v>165.34340543234603</v>
      </c>
      <c r="T40" s="2">
        <f t="shared" si="4"/>
        <v>-1.8727467388784592E-2</v>
      </c>
      <c r="V40" s="13">
        <f t="shared" si="16"/>
        <v>39660</v>
      </c>
      <c r="W40" s="3">
        <f t="shared" si="17"/>
        <v>-4.6741640574292358E-2</v>
      </c>
      <c r="AG40" s="21">
        <v>39689</v>
      </c>
      <c r="AH40" s="2">
        <v>55680.41</v>
      </c>
      <c r="AI40" s="2">
        <v>1652.6320000000001</v>
      </c>
      <c r="AJ40" s="2">
        <v>1593.0519999999999</v>
      </c>
      <c r="AK40" s="2">
        <f t="shared" si="7"/>
        <v>162.68756535073439</v>
      </c>
      <c r="AL40" s="2">
        <f t="shared" si="8"/>
        <v>-2.0994255522338537E-2</v>
      </c>
      <c r="AN40" s="21">
        <v>39689</v>
      </c>
      <c r="AO40" s="2">
        <v>55680.41</v>
      </c>
      <c r="AP40" s="2">
        <v>1652.6320000000001</v>
      </c>
      <c r="AQ40" s="2">
        <v>1593.0519999999999</v>
      </c>
      <c r="AR40" s="2">
        <f t="shared" si="9"/>
        <v>169.67386279763386</v>
      </c>
      <c r="AS40" s="2">
        <f t="shared" si="10"/>
        <v>-4.2408704502378179E-2</v>
      </c>
      <c r="AU40" s="21">
        <v>39689</v>
      </c>
      <c r="AV40" s="2">
        <v>869.5</v>
      </c>
      <c r="AW40" s="2">
        <v>1652.6320000000001</v>
      </c>
      <c r="AX40" s="2">
        <v>1593.0519999999999</v>
      </c>
      <c r="AY40" s="2">
        <f t="shared" si="11"/>
        <v>153.16074280079459</v>
      </c>
      <c r="AZ40" s="2">
        <f t="shared" si="12"/>
        <v>-3.7236503122444732E-2</v>
      </c>
      <c r="BB40" s="13">
        <f t="shared" si="18"/>
        <v>39660</v>
      </c>
      <c r="BC40" s="3">
        <f t="shared" si="19"/>
        <v>-0.10063946314716143</v>
      </c>
    </row>
    <row r="41" spans="1:55" x14ac:dyDescent="0.25">
      <c r="A41" s="21">
        <v>39721</v>
      </c>
      <c r="B41" s="2">
        <v>49541.27</v>
      </c>
      <c r="C41" s="2">
        <v>1625.088</v>
      </c>
      <c r="D41" s="2">
        <v>1609.645</v>
      </c>
      <c r="E41" s="2">
        <f t="shared" si="0"/>
        <v>155.20752298853787</v>
      </c>
      <c r="F41" s="2">
        <f t="shared" si="15"/>
        <v>-4.5977959938551395E-2</v>
      </c>
      <c r="H41" s="21">
        <v>39721</v>
      </c>
      <c r="I41" s="2">
        <v>49541.27</v>
      </c>
      <c r="J41" s="2">
        <v>1625.088</v>
      </c>
      <c r="K41" s="2">
        <v>1609.645</v>
      </c>
      <c r="L41" s="2">
        <f t="shared" si="1"/>
        <v>153.76111995423437</v>
      </c>
      <c r="M41" s="2">
        <f t="shared" si="2"/>
        <v>-2.7259963162286863E-2</v>
      </c>
      <c r="O41" s="21">
        <v>39721</v>
      </c>
      <c r="P41" s="2">
        <v>16532.900000000001</v>
      </c>
      <c r="Q41" s="2">
        <v>1625.088</v>
      </c>
      <c r="R41" s="2">
        <v>1609.645</v>
      </c>
      <c r="S41" s="2">
        <f t="shared" si="3"/>
        <v>158.87021181867885</v>
      </c>
      <c r="T41" s="2">
        <f t="shared" si="4"/>
        <v>-3.914999571189922E-2</v>
      </c>
      <c r="V41" s="13">
        <f t="shared" si="16"/>
        <v>39689</v>
      </c>
      <c r="W41" s="3">
        <f t="shared" si="17"/>
        <v>-0.11238791881273749</v>
      </c>
      <c r="AG41" s="21">
        <v>39721</v>
      </c>
      <c r="AH41" s="2">
        <v>49541.27</v>
      </c>
      <c r="AI41" s="2">
        <v>1625.088</v>
      </c>
      <c r="AJ41" s="2">
        <v>1609.645</v>
      </c>
      <c r="AK41" s="2">
        <f t="shared" si="7"/>
        <v>155.20752298853787</v>
      </c>
      <c r="AL41" s="2">
        <f t="shared" si="8"/>
        <v>-4.5977959938551395E-2</v>
      </c>
      <c r="AN41" s="21">
        <v>39721</v>
      </c>
      <c r="AO41" s="2">
        <v>49541.27</v>
      </c>
      <c r="AP41" s="2">
        <v>1625.088</v>
      </c>
      <c r="AQ41" s="2">
        <v>1609.645</v>
      </c>
      <c r="AR41" s="2">
        <f t="shared" si="9"/>
        <v>156.64915151605365</v>
      </c>
      <c r="AS41" s="2">
        <f t="shared" si="10"/>
        <v>-7.676321542295797E-2</v>
      </c>
      <c r="AU41" s="21">
        <v>39721</v>
      </c>
      <c r="AV41" s="2">
        <v>667.48</v>
      </c>
      <c r="AW41" s="2">
        <v>1625.088</v>
      </c>
      <c r="AX41" s="2">
        <v>1609.645</v>
      </c>
      <c r="AY41" s="2">
        <f t="shared" si="11"/>
        <v>138.63935258272147</v>
      </c>
      <c r="AZ41" s="2">
        <f t="shared" si="12"/>
        <v>-9.481143766036762E-2</v>
      </c>
      <c r="BB41" s="13">
        <f t="shared" si="18"/>
        <v>39689</v>
      </c>
      <c r="BC41" s="3">
        <f t="shared" si="19"/>
        <v>-0.21755261302187698</v>
      </c>
    </row>
    <row r="42" spans="1:55" x14ac:dyDescent="0.25">
      <c r="A42" s="21">
        <v>39752</v>
      </c>
      <c r="B42" s="2">
        <v>37256.839999999997</v>
      </c>
      <c r="C42" s="2">
        <v>1562.7739999999999</v>
      </c>
      <c r="D42" s="2">
        <v>1628.0319999999999</v>
      </c>
      <c r="E42" s="2">
        <f t="shared" si="0"/>
        <v>138.55965023650108</v>
      </c>
      <c r="F42" s="2">
        <f t="shared" si="15"/>
        <v>-0.10726202204300507</v>
      </c>
      <c r="H42" s="21">
        <v>39752</v>
      </c>
      <c r="I42" s="2">
        <v>37256.839999999997</v>
      </c>
      <c r="J42" s="2">
        <v>1562.7739999999999</v>
      </c>
      <c r="K42" s="2">
        <v>1628.0319999999999</v>
      </c>
      <c r="L42" s="2">
        <f t="shared" si="1"/>
        <v>143.71462841503831</v>
      </c>
      <c r="M42" s="2">
        <f t="shared" si="2"/>
        <v>-6.5338308814258936E-2</v>
      </c>
      <c r="O42" s="21">
        <v>39752</v>
      </c>
      <c r="P42" s="2">
        <v>12381.49</v>
      </c>
      <c r="Q42" s="2">
        <v>1562.7739999999999</v>
      </c>
      <c r="R42" s="2">
        <v>1628.0319999999999</v>
      </c>
      <c r="S42" s="2">
        <f t="shared" si="3"/>
        <v>141.63016189123786</v>
      </c>
      <c r="T42" s="2">
        <f t="shared" si="4"/>
        <v>-0.10851656663690572</v>
      </c>
      <c r="V42" s="13">
        <f t="shared" si="16"/>
        <v>39721</v>
      </c>
      <c r="W42" s="3">
        <f t="shared" si="17"/>
        <v>-0.28111689749416974</v>
      </c>
      <c r="AG42" s="21">
        <v>39752</v>
      </c>
      <c r="AH42" s="2">
        <v>37256.839999999997</v>
      </c>
      <c r="AI42" s="2">
        <v>1562.7739999999999</v>
      </c>
      <c r="AJ42" s="2">
        <v>1628.0319999999999</v>
      </c>
      <c r="AK42" s="2">
        <f t="shared" si="7"/>
        <v>138.55965023650108</v>
      </c>
      <c r="AL42" s="2">
        <f t="shared" si="8"/>
        <v>-0.10726202204300507</v>
      </c>
      <c r="AN42" s="21">
        <v>39752</v>
      </c>
      <c r="AO42" s="2">
        <v>37256.839999999997</v>
      </c>
      <c r="AP42" s="2">
        <v>1562.7739999999999</v>
      </c>
      <c r="AQ42" s="2">
        <v>1628.0319999999999</v>
      </c>
      <c r="AR42" s="2">
        <f t="shared" si="9"/>
        <v>129.21606386625476</v>
      </c>
      <c r="AS42" s="2">
        <f t="shared" si="10"/>
        <v>-0.17512439348889491</v>
      </c>
      <c r="AU42" s="21">
        <v>39752</v>
      </c>
      <c r="AV42" s="2">
        <v>487.72</v>
      </c>
      <c r="AW42" s="2">
        <v>1562.7739999999999</v>
      </c>
      <c r="AX42" s="2">
        <v>1628.0319999999999</v>
      </c>
      <c r="AY42" s="2">
        <f t="shared" si="11"/>
        <v>122.58475314523241</v>
      </c>
      <c r="AZ42" s="2">
        <f t="shared" si="12"/>
        <v>-0.11580117144524181</v>
      </c>
      <c r="BB42" s="13">
        <f t="shared" si="18"/>
        <v>39721</v>
      </c>
      <c r="BC42" s="3">
        <f t="shared" si="19"/>
        <v>-0.39818758697714179</v>
      </c>
    </row>
    <row r="43" spans="1:55" x14ac:dyDescent="0.25">
      <c r="A43" s="21">
        <v>39780</v>
      </c>
      <c r="B43" s="2">
        <v>36595.870000000003</v>
      </c>
      <c r="C43" s="2">
        <v>1615.2349999999999</v>
      </c>
      <c r="D43" s="2">
        <v>1644.338</v>
      </c>
      <c r="E43" s="2">
        <f t="shared" si="0"/>
        <v>139.38811455816543</v>
      </c>
      <c r="F43" s="2">
        <f t="shared" si="15"/>
        <v>5.9791167215729624E-3</v>
      </c>
      <c r="H43" s="21">
        <v>39780</v>
      </c>
      <c r="I43" s="2">
        <v>36595.870000000003</v>
      </c>
      <c r="J43" s="2">
        <v>1615.2349999999999</v>
      </c>
      <c r="K43" s="2">
        <v>1644.338</v>
      </c>
      <c r="L43" s="2">
        <f t="shared" si="1"/>
        <v>146.04871610027021</v>
      </c>
      <c r="M43" s="2">
        <f t="shared" si="2"/>
        <v>1.6241128067291746E-2</v>
      </c>
      <c r="O43" s="21">
        <v>39780</v>
      </c>
      <c r="P43" s="2">
        <v>12102.3</v>
      </c>
      <c r="Q43" s="2">
        <v>1615.2349999999999</v>
      </c>
      <c r="R43" s="2">
        <v>1644.338</v>
      </c>
      <c r="S43" s="2">
        <f t="shared" si="3"/>
        <v>142.20459755892458</v>
      </c>
      <c r="T43" s="2">
        <f t="shared" si="4"/>
        <v>4.055885130794688E-3</v>
      </c>
      <c r="V43" s="13">
        <f t="shared" si="16"/>
        <v>39752</v>
      </c>
      <c r="W43" s="3">
        <f t="shared" si="17"/>
        <v>2.6276129919659399E-2</v>
      </c>
      <c r="AG43" s="21">
        <v>39780</v>
      </c>
      <c r="AH43" s="2">
        <v>36595.870000000003</v>
      </c>
      <c r="AI43" s="2">
        <v>1615.2349999999999</v>
      </c>
      <c r="AJ43" s="2">
        <v>1644.338</v>
      </c>
      <c r="AK43" s="2">
        <f t="shared" si="7"/>
        <v>139.38811455816543</v>
      </c>
      <c r="AL43" s="2">
        <f t="shared" si="8"/>
        <v>5.9791167215729624E-3</v>
      </c>
      <c r="AN43" s="21">
        <v>39780</v>
      </c>
      <c r="AO43" s="2">
        <v>36595.870000000003</v>
      </c>
      <c r="AP43" s="2">
        <v>1615.2349999999999</v>
      </c>
      <c r="AQ43" s="2">
        <v>1644.338</v>
      </c>
      <c r="AR43" s="2">
        <f t="shared" si="9"/>
        <v>128.30398422538519</v>
      </c>
      <c r="AS43" s="2">
        <f t="shared" si="10"/>
        <v>-7.058562330250406E-3</v>
      </c>
      <c r="AU43" s="21">
        <v>39780</v>
      </c>
      <c r="AV43" s="2">
        <v>475.48</v>
      </c>
      <c r="AW43" s="2">
        <v>1615.2349999999999</v>
      </c>
      <c r="AX43" s="2">
        <v>1644.338</v>
      </c>
      <c r="AY43" s="2">
        <f t="shared" si="11"/>
        <v>122.95703462883901</v>
      </c>
      <c r="AZ43" s="2">
        <f t="shared" si="12"/>
        <v>3.0369313805735259E-3</v>
      </c>
      <c r="BB43" s="13">
        <f t="shared" si="18"/>
        <v>39752</v>
      </c>
      <c r="BC43" s="3">
        <f t="shared" si="19"/>
        <v>1.9574857718960823E-3</v>
      </c>
    </row>
    <row r="44" spans="1:55" x14ac:dyDescent="0.25">
      <c r="A44" s="21">
        <v>39813</v>
      </c>
      <c r="B44" s="2">
        <v>37550.31</v>
      </c>
      <c r="C44" s="2">
        <v>1713.39</v>
      </c>
      <c r="D44" s="2">
        <v>1662.884</v>
      </c>
      <c r="E44" s="2">
        <f t="shared" si="0"/>
        <v>143.85498797096207</v>
      </c>
      <c r="F44" s="2">
        <f t="shared" si="15"/>
        <v>3.2046300554073849E-2</v>
      </c>
      <c r="H44" s="21">
        <v>39813</v>
      </c>
      <c r="I44" s="2">
        <v>37550.31</v>
      </c>
      <c r="J44" s="2">
        <v>1713.39</v>
      </c>
      <c r="K44" s="2">
        <v>1662.884</v>
      </c>
      <c r="L44" s="2">
        <f t="shared" si="1"/>
        <v>151.74225621739234</v>
      </c>
      <c r="M44" s="2">
        <f t="shared" si="2"/>
        <v>3.8983842303777577E-2</v>
      </c>
      <c r="O44" s="21">
        <v>39813</v>
      </c>
      <c r="P44" s="2">
        <v>12539.75</v>
      </c>
      <c r="Q44" s="2">
        <v>1713.39</v>
      </c>
      <c r="R44" s="2">
        <v>1662.884</v>
      </c>
      <c r="S44" s="2">
        <f t="shared" si="3"/>
        <v>147.33427202949497</v>
      </c>
      <c r="T44" s="2">
        <f t="shared" si="4"/>
        <v>3.6072493847780301E-2</v>
      </c>
      <c r="V44" s="13">
        <f t="shared" si="16"/>
        <v>39780</v>
      </c>
      <c r="W44" s="3">
        <f t="shared" si="17"/>
        <v>0.10710263670563172</v>
      </c>
      <c r="AG44" s="21">
        <v>39813</v>
      </c>
      <c r="AH44" s="2">
        <v>37550.31</v>
      </c>
      <c r="AI44" s="2">
        <v>1713.39</v>
      </c>
      <c r="AJ44" s="2">
        <v>1662.884</v>
      </c>
      <c r="AK44" s="2">
        <f t="shared" si="7"/>
        <v>143.85498797096207</v>
      </c>
      <c r="AL44" s="2">
        <f t="shared" si="8"/>
        <v>3.2046300554073849E-2</v>
      </c>
      <c r="AN44" s="21">
        <v>39813</v>
      </c>
      <c r="AO44" s="2">
        <v>37550.31</v>
      </c>
      <c r="AP44" s="2">
        <v>1713.39</v>
      </c>
      <c r="AQ44" s="2">
        <v>1662.884</v>
      </c>
      <c r="AR44" s="2">
        <f t="shared" si="9"/>
        <v>131.71545146650749</v>
      </c>
      <c r="AS44" s="2">
        <f t="shared" si="10"/>
        <v>2.6588942359962359E-2</v>
      </c>
      <c r="AU44" s="21">
        <v>39813</v>
      </c>
      <c r="AV44" s="2">
        <v>493.78</v>
      </c>
      <c r="AW44" s="2">
        <v>1713.39</v>
      </c>
      <c r="AX44" s="2">
        <v>1662.884</v>
      </c>
      <c r="AY44" s="2">
        <f t="shared" si="11"/>
        <v>127.50755821347835</v>
      </c>
      <c r="AZ44" s="2">
        <f t="shared" si="12"/>
        <v>3.7009054409742753E-2</v>
      </c>
      <c r="BB44" s="13">
        <f t="shared" si="18"/>
        <v>39780</v>
      </c>
      <c r="BC44" s="3">
        <f t="shared" si="19"/>
        <v>9.5644297323778965E-2</v>
      </c>
    </row>
    <row r="45" spans="1:55" x14ac:dyDescent="0.25">
      <c r="A45" s="21">
        <v>39843</v>
      </c>
      <c r="B45" s="2">
        <v>39300.79</v>
      </c>
      <c r="C45" s="2">
        <v>1787.3240000000001</v>
      </c>
      <c r="D45" s="2">
        <v>1680.6</v>
      </c>
      <c r="E45" s="2">
        <f t="shared" si="0"/>
        <v>148.85943226446022</v>
      </c>
      <c r="F45" s="2">
        <f t="shared" si="15"/>
        <v>3.4788117979672517E-2</v>
      </c>
      <c r="H45" s="21">
        <v>39843</v>
      </c>
      <c r="I45" s="2">
        <v>39300.79</v>
      </c>
      <c r="J45" s="2">
        <v>1787.3240000000001</v>
      </c>
      <c r="K45" s="2">
        <v>1680.6</v>
      </c>
      <c r="L45" s="2">
        <f t="shared" si="1"/>
        <v>156.91588954857238</v>
      </c>
      <c r="M45" s="2">
        <f t="shared" si="2"/>
        <v>3.4094875482595245E-2</v>
      </c>
      <c r="O45" s="21">
        <v>39843</v>
      </c>
      <c r="P45" s="2">
        <v>12979.2</v>
      </c>
      <c r="Q45" s="2">
        <v>1787.3240000000001</v>
      </c>
      <c r="R45" s="2">
        <v>1680.6</v>
      </c>
      <c r="S45" s="2">
        <f t="shared" si="3"/>
        <v>151.77775155466861</v>
      </c>
      <c r="T45" s="2">
        <f t="shared" si="4"/>
        <v>3.0159171141688826E-2</v>
      </c>
      <c r="V45" s="13">
        <f t="shared" si="16"/>
        <v>39813</v>
      </c>
      <c r="W45" s="3">
        <f t="shared" si="17"/>
        <v>9.9042164603956581E-2</v>
      </c>
      <c r="AG45" s="21">
        <v>39843</v>
      </c>
      <c r="AH45" s="2">
        <v>39300.79</v>
      </c>
      <c r="AI45" s="2">
        <v>1787.3240000000001</v>
      </c>
      <c r="AJ45" s="2">
        <v>1680.6</v>
      </c>
      <c r="AK45" s="2">
        <f t="shared" si="7"/>
        <v>148.85943226446022</v>
      </c>
      <c r="AL45" s="2">
        <f t="shared" si="8"/>
        <v>3.4788117979672517E-2</v>
      </c>
      <c r="AN45" s="21">
        <v>39843</v>
      </c>
      <c r="AO45" s="2">
        <v>39300.79</v>
      </c>
      <c r="AP45" s="2">
        <v>1787.3240000000001</v>
      </c>
      <c r="AQ45" s="2">
        <v>1680.6</v>
      </c>
      <c r="AR45" s="2">
        <f t="shared" si="9"/>
        <v>136.86258507598254</v>
      </c>
      <c r="AS45" s="2">
        <f t="shared" si="10"/>
        <v>3.907767503483723E-2</v>
      </c>
      <c r="AU45" s="21">
        <v>39843</v>
      </c>
      <c r="AV45" s="2">
        <v>493.93</v>
      </c>
      <c r="AW45" s="2">
        <v>1787.3240000000001</v>
      </c>
      <c r="AX45" s="2">
        <v>1680.6</v>
      </c>
      <c r="AY45" s="2">
        <f t="shared" si="11"/>
        <v>129.58119570822848</v>
      </c>
      <c r="AZ45" s="2">
        <f t="shared" si="12"/>
        <v>1.6262859424210418E-2</v>
      </c>
      <c r="BB45" s="13">
        <f t="shared" si="18"/>
        <v>39813</v>
      </c>
      <c r="BC45" s="3">
        <f t="shared" si="19"/>
        <v>9.0128652438720161E-2</v>
      </c>
    </row>
    <row r="46" spans="1:55" x14ac:dyDescent="0.25">
      <c r="A46" s="21">
        <v>39871</v>
      </c>
      <c r="B46" s="2">
        <v>38183.31</v>
      </c>
      <c r="C46" s="2">
        <v>1811.539</v>
      </c>
      <c r="D46" s="2">
        <v>1694.9590000000001</v>
      </c>
      <c r="E46" s="2">
        <f t="shared" si="0"/>
        <v>148.15295049656632</v>
      </c>
      <c r="F46" s="2">
        <f t="shared" si="15"/>
        <v>-4.7459657553898587E-3</v>
      </c>
      <c r="H46" s="21">
        <v>39871</v>
      </c>
      <c r="I46" s="2">
        <v>38183.31</v>
      </c>
      <c r="J46" s="2">
        <v>1811.539</v>
      </c>
      <c r="K46" s="2">
        <v>1694.9590000000001</v>
      </c>
      <c r="L46" s="2">
        <f t="shared" si="1"/>
        <v>157.48870762555046</v>
      </c>
      <c r="M46" s="2">
        <f t="shared" si="2"/>
        <v>3.6504784736971939E-3</v>
      </c>
      <c r="O46" s="21">
        <v>39871</v>
      </c>
      <c r="P46" s="2">
        <v>12856.53</v>
      </c>
      <c r="Q46" s="2">
        <v>1811.539</v>
      </c>
      <c r="R46" s="2">
        <v>1694.9590000000001</v>
      </c>
      <c r="S46" s="2">
        <f t="shared" si="3"/>
        <v>152.20988368261479</v>
      </c>
      <c r="T46" s="2">
        <f t="shared" si="4"/>
        <v>2.8471374988744405E-3</v>
      </c>
      <c r="V46" s="13">
        <f t="shared" si="16"/>
        <v>39843</v>
      </c>
      <c r="W46" s="3">
        <f t="shared" si="17"/>
        <v>1.7516502171817756E-3</v>
      </c>
      <c r="AG46" s="21">
        <v>39871</v>
      </c>
      <c r="AH46" s="2">
        <v>38183.31</v>
      </c>
      <c r="AI46" s="2">
        <v>1811.539</v>
      </c>
      <c r="AJ46" s="2">
        <v>1694.9590000000001</v>
      </c>
      <c r="AK46" s="2">
        <f t="shared" si="7"/>
        <v>148.15295049656632</v>
      </c>
      <c r="AL46" s="2">
        <f t="shared" si="8"/>
        <v>-4.7459657553898587E-3</v>
      </c>
      <c r="AN46" s="21">
        <v>39871</v>
      </c>
      <c r="AO46" s="2">
        <v>38183.31</v>
      </c>
      <c r="AP46" s="2">
        <v>1811.539</v>
      </c>
      <c r="AQ46" s="2">
        <v>1694.9590000000001</v>
      </c>
      <c r="AR46" s="2">
        <f t="shared" si="9"/>
        <v>134.55779031650033</v>
      </c>
      <c r="AS46" s="2">
        <f t="shared" si="10"/>
        <v>-1.6840210625881681E-2</v>
      </c>
      <c r="AU46" s="21">
        <v>39871</v>
      </c>
      <c r="AV46" s="2">
        <v>469.32</v>
      </c>
      <c r="AW46" s="2">
        <v>1811.539</v>
      </c>
      <c r="AX46" s="2">
        <v>1694.9590000000001</v>
      </c>
      <c r="AY46" s="2">
        <f t="shared" si="11"/>
        <v>127.85746754385289</v>
      </c>
      <c r="AZ46" s="2">
        <f t="shared" si="12"/>
        <v>-1.3302301734094277E-2</v>
      </c>
      <c r="BB46" s="13">
        <f t="shared" si="18"/>
        <v>39843</v>
      </c>
      <c r="BC46" s="3">
        <f t="shared" si="19"/>
        <v>-3.4888478115365815E-2</v>
      </c>
    </row>
    <row r="47" spans="1:55" x14ac:dyDescent="0.25">
      <c r="A47" s="21">
        <v>39903</v>
      </c>
      <c r="B47" s="2">
        <v>40925.870000000003</v>
      </c>
      <c r="C47" s="2">
        <v>1840.89</v>
      </c>
      <c r="D47" s="2">
        <v>1711.492</v>
      </c>
      <c r="E47" s="2">
        <f t="shared" si="0"/>
        <v>153.56311069544253</v>
      </c>
      <c r="F47" s="2">
        <f t="shared" si="15"/>
        <v>3.6517397599864831E-2</v>
      </c>
      <c r="H47" s="21">
        <v>39903</v>
      </c>
      <c r="I47" s="2">
        <v>40925.870000000003</v>
      </c>
      <c r="J47" s="2">
        <v>1840.89</v>
      </c>
      <c r="K47" s="2">
        <v>1711.492</v>
      </c>
      <c r="L47" s="2">
        <f t="shared" si="1"/>
        <v>161.48775814463011</v>
      </c>
      <c r="M47" s="2">
        <f t="shared" si="2"/>
        <v>2.5392617536667463E-2</v>
      </c>
      <c r="O47" s="21">
        <v>39903</v>
      </c>
      <c r="P47" s="2">
        <v>13807.22</v>
      </c>
      <c r="Q47" s="2">
        <v>1840.89</v>
      </c>
      <c r="R47" s="2">
        <v>1711.492</v>
      </c>
      <c r="S47" s="2">
        <f t="shared" si="3"/>
        <v>157.89726250423237</v>
      </c>
      <c r="T47" s="2">
        <f t="shared" si="4"/>
        <v>3.7365371315024445E-2</v>
      </c>
      <c r="V47" s="13">
        <f t="shared" si="16"/>
        <v>39871</v>
      </c>
      <c r="W47" s="3">
        <f t="shared" si="17"/>
        <v>9.9275386451556744E-2</v>
      </c>
      <c r="AG47" s="21">
        <v>39903</v>
      </c>
      <c r="AH47" s="2">
        <v>40925.870000000003</v>
      </c>
      <c r="AI47" s="2">
        <v>1840.89</v>
      </c>
      <c r="AJ47" s="2">
        <v>1711.492</v>
      </c>
      <c r="AK47" s="2">
        <f t="shared" si="7"/>
        <v>153.56311069544253</v>
      </c>
      <c r="AL47" s="2">
        <f t="shared" si="8"/>
        <v>3.6517397599864831E-2</v>
      </c>
      <c r="AN47" s="21">
        <v>39903</v>
      </c>
      <c r="AO47" s="2">
        <v>40925.870000000003</v>
      </c>
      <c r="AP47" s="2">
        <v>1840.89</v>
      </c>
      <c r="AQ47" s="2">
        <v>1711.492</v>
      </c>
      <c r="AR47" s="2">
        <f t="shared" si="9"/>
        <v>141.80364261308108</v>
      </c>
      <c r="AS47" s="2">
        <f t="shared" si="10"/>
        <v>5.3849370441781327E-2</v>
      </c>
      <c r="AU47" s="21">
        <v>39903</v>
      </c>
      <c r="AV47" s="2">
        <v>481.76</v>
      </c>
      <c r="AW47" s="2">
        <v>1840.89</v>
      </c>
      <c r="AX47" s="2">
        <v>1711.492</v>
      </c>
      <c r="AY47" s="2">
        <f t="shared" si="11"/>
        <v>130.20870412129</v>
      </c>
      <c r="AZ47" s="2">
        <f t="shared" si="12"/>
        <v>1.8389513124297065E-2</v>
      </c>
      <c r="BB47" s="13">
        <f t="shared" si="18"/>
        <v>39871</v>
      </c>
      <c r="BC47" s="3">
        <f t="shared" si="19"/>
        <v>0.10875628116594323</v>
      </c>
    </row>
    <row r="48" spans="1:55" x14ac:dyDescent="0.25">
      <c r="A48" s="21">
        <v>39933</v>
      </c>
      <c r="B48" s="2">
        <v>47289.53</v>
      </c>
      <c r="C48" s="2">
        <v>1837.2049999999999</v>
      </c>
      <c r="D48" s="2">
        <v>1725.91</v>
      </c>
      <c r="E48" s="2">
        <f t="shared" ref="E48:E111" si="20">($B$2*B48/B47+$C$2*C48/C47+$D$2*D48/D47)*E47</f>
        <v>163.4101435052392</v>
      </c>
      <c r="F48" s="2">
        <f t="shared" ref="F48:F111" si="21">((B48/B47)-1)*$B$2+((C48/C47)-1)*$C$2+((D48/D47)-1)*$D$2</f>
        <v>6.4123686770880858E-2</v>
      </c>
      <c r="H48" s="21">
        <v>39933</v>
      </c>
      <c r="I48" s="2">
        <v>47289.53</v>
      </c>
      <c r="J48" s="2">
        <v>1837.2049999999999</v>
      </c>
      <c r="K48" s="2">
        <v>1725.91</v>
      </c>
      <c r="L48" s="2">
        <f t="shared" ref="L48:L111" si="22">($I$2*I48/I47+$J$2*J48/J47+$K$2*K48/K47)*L47</f>
        <v>166.75627453145381</v>
      </c>
      <c r="M48" s="2">
        <f t="shared" ref="M48:M111" si="23">((I48/I47)-1)*$I$2+((J48/J47)-1)*$J$2+((K48/K47)-1)*$K$2</f>
        <v>3.2624865484262737E-2</v>
      </c>
      <c r="O48" s="21">
        <v>39933</v>
      </c>
      <c r="P48" s="2">
        <v>15626.47</v>
      </c>
      <c r="Q48" s="2">
        <v>1837.2049999999999</v>
      </c>
      <c r="R48" s="2">
        <v>1725.91</v>
      </c>
      <c r="S48" s="2">
        <f t="shared" ref="S48:S111" si="24">($P$2*P48/P47+$Q$2*Q48/Q47+$R$2*R48/R47)*S47</f>
        <v>166.52335632066544</v>
      </c>
      <c r="T48" s="2">
        <f t="shared" si="4"/>
        <v>5.4631053633383039E-2</v>
      </c>
      <c r="V48" s="13">
        <f t="shared" si="16"/>
        <v>39903</v>
      </c>
      <c r="W48" s="3">
        <f t="shared" si="17"/>
        <v>0.15137960588852661</v>
      </c>
      <c r="AG48" s="21">
        <v>39933</v>
      </c>
      <c r="AH48" s="2">
        <v>47289.53</v>
      </c>
      <c r="AI48" s="2">
        <v>1837.2049999999999</v>
      </c>
      <c r="AJ48" s="2">
        <v>1725.91</v>
      </c>
      <c r="AK48" s="2">
        <f t="shared" ref="AK48:AK111" si="25">($AH$2*AH48/AH47+$AI$2*AI48/AI47+$AJ$2*AJ48/AJ47)*AK47</f>
        <v>163.4101435052392</v>
      </c>
      <c r="AL48" s="2">
        <f t="shared" ref="AL48:AL111" si="26">((AH48/AH47)-1)*$B$2+((AI48/AI47)-1)*$C$2+((AJ48/AJ47)-1)*$D$2</f>
        <v>6.4123686770880858E-2</v>
      </c>
      <c r="AN48" s="21">
        <v>39933</v>
      </c>
      <c r="AO48" s="2">
        <v>47289.53</v>
      </c>
      <c r="AP48" s="2">
        <v>1837.2049999999999</v>
      </c>
      <c r="AQ48" s="2">
        <v>1725.91</v>
      </c>
      <c r="AR48" s="2">
        <f t="shared" ref="AR48:AR111" si="27">($AO$2*AO48/AO47+$AP$2*AP48/AP47+$AQ$2*AQ48/AQ47)*AR47</f>
        <v>157.44874220613158</v>
      </c>
      <c r="AS48" s="2">
        <f t="shared" si="10"/>
        <v>0.11032932091694585</v>
      </c>
      <c r="AU48" s="21">
        <v>39933</v>
      </c>
      <c r="AV48" s="2">
        <v>638.16</v>
      </c>
      <c r="AW48" s="2">
        <v>1837.2049999999999</v>
      </c>
      <c r="AX48" s="2">
        <v>1725.91</v>
      </c>
      <c r="AY48" s="2">
        <f t="shared" ref="AY48:AY111" si="28">($AV$2*AV48/AV47+$AW$2*AW48/AW47+$AX$2*AX48/AX47)*AY47</f>
        <v>147.36811941245736</v>
      </c>
      <c r="AZ48" s="2">
        <f t="shared" ref="AZ48:AZ111" si="29">((AV48/AV47)-1)*$AV$2+((AW48/AW47)-1)*$AW$2+((AX48/AX47)-1)*$AX$2</f>
        <v>0.13178393416144654</v>
      </c>
      <c r="BB48" s="13">
        <f t="shared" si="18"/>
        <v>39903</v>
      </c>
      <c r="BC48" s="3">
        <f t="shared" si="19"/>
        <v>0.30623694184927325</v>
      </c>
    </row>
    <row r="49" spans="1:55" x14ac:dyDescent="0.25">
      <c r="A49" s="21">
        <v>39962</v>
      </c>
      <c r="B49" s="2">
        <v>53197.73</v>
      </c>
      <c r="C49" s="2">
        <v>1920.117</v>
      </c>
      <c r="D49" s="2">
        <v>1739.2059999999999</v>
      </c>
      <c r="E49" s="2">
        <f t="shared" si="20"/>
        <v>174.16655960925246</v>
      </c>
      <c r="F49" s="2">
        <f t="shared" si="21"/>
        <v>6.5824653679888587E-2</v>
      </c>
      <c r="H49" s="21">
        <v>39962</v>
      </c>
      <c r="I49" s="2">
        <v>53197.73</v>
      </c>
      <c r="J49" s="2">
        <v>1920.117</v>
      </c>
      <c r="K49" s="2">
        <v>1739.2059999999999</v>
      </c>
      <c r="L49" s="2">
        <f t="shared" si="22"/>
        <v>175.07127414858047</v>
      </c>
      <c r="M49" s="2">
        <f t="shared" si="23"/>
        <v>4.9863188899427466E-2</v>
      </c>
      <c r="O49" s="21">
        <v>39962</v>
      </c>
      <c r="P49" s="2">
        <v>17349.349999999999</v>
      </c>
      <c r="Q49" s="2">
        <v>1920.117</v>
      </c>
      <c r="R49" s="2">
        <v>1739.2059999999999</v>
      </c>
      <c r="S49" s="2">
        <f t="shared" si="24"/>
        <v>176.50668701005998</v>
      </c>
      <c r="T49" s="2">
        <f t="shared" ref="T49:T112" si="30">((P49/P48)-1)*$P$2+((Q49/Q48)-1)*$Q$2+((R49/R48)-1)*$R$2</f>
        <v>5.9951534187013197E-2</v>
      </c>
      <c r="V49" s="13">
        <f t="shared" si="16"/>
        <v>39933</v>
      </c>
      <c r="W49" s="3">
        <f t="shared" si="17"/>
        <v>0.17563937676632924</v>
      </c>
      <c r="AG49" s="21">
        <v>39962</v>
      </c>
      <c r="AH49" s="2">
        <v>53197.73</v>
      </c>
      <c r="AI49" s="2">
        <v>1920.117</v>
      </c>
      <c r="AJ49" s="2">
        <v>1739.2059999999999</v>
      </c>
      <c r="AK49" s="2">
        <f t="shared" si="25"/>
        <v>174.16655960925246</v>
      </c>
      <c r="AL49" s="2">
        <f t="shared" si="26"/>
        <v>6.5824653679888587E-2</v>
      </c>
      <c r="AN49" s="21">
        <v>39962</v>
      </c>
      <c r="AO49" s="2">
        <v>53197.73</v>
      </c>
      <c r="AP49" s="2">
        <v>1920.117</v>
      </c>
      <c r="AQ49" s="2">
        <v>1739.2059999999999</v>
      </c>
      <c r="AR49" s="2">
        <f t="shared" si="27"/>
        <v>172.17168227471049</v>
      </c>
      <c r="AS49" s="2">
        <f t="shared" ref="AS49:AS112" si="31">((AO49/AO48)-1)*$AO$2+((AP49/AP48)-1)*$AP$2+((AQ49/AQ48)-1)*$AQ$2</f>
        <v>9.3509416857098196E-2</v>
      </c>
      <c r="AU49" s="21">
        <v>39962</v>
      </c>
      <c r="AV49" s="2">
        <v>716.18</v>
      </c>
      <c r="AW49" s="2">
        <v>1920.117</v>
      </c>
      <c r="AX49" s="2">
        <v>1739.2059999999999</v>
      </c>
      <c r="AY49" s="2">
        <f t="shared" si="28"/>
        <v>156.9106548626514</v>
      </c>
      <c r="AZ49" s="2">
        <f t="shared" si="29"/>
        <v>6.4753051665714476E-2</v>
      </c>
      <c r="BB49" s="13">
        <f t="shared" si="18"/>
        <v>39933</v>
      </c>
      <c r="BC49" s="3">
        <f t="shared" si="19"/>
        <v>0.22408712220270127</v>
      </c>
    </row>
    <row r="50" spans="1:55" x14ac:dyDescent="0.25">
      <c r="A50" s="21">
        <v>39994</v>
      </c>
      <c r="B50" s="2">
        <v>51465.46</v>
      </c>
      <c r="C50" s="2">
        <v>1929.0809999999999</v>
      </c>
      <c r="D50" s="2">
        <v>1752.5250000000001</v>
      </c>
      <c r="E50" s="2">
        <f t="shared" si="20"/>
        <v>172.54207764485616</v>
      </c>
      <c r="F50" s="2">
        <f t="shared" si="21"/>
        <v>-9.3271749068298375E-3</v>
      </c>
      <c r="H50" s="21">
        <v>39994</v>
      </c>
      <c r="I50" s="2">
        <v>51465.46</v>
      </c>
      <c r="J50" s="2">
        <v>1929.0809999999999</v>
      </c>
      <c r="K50" s="2">
        <v>1752.5250000000001</v>
      </c>
      <c r="L50" s="2">
        <f t="shared" si="22"/>
        <v>174.74198071845959</v>
      </c>
      <c r="M50" s="2">
        <f t="shared" si="23"/>
        <v>-1.8809106846472859E-3</v>
      </c>
      <c r="O50" s="21">
        <v>39994</v>
      </c>
      <c r="P50" s="2">
        <v>16660.03</v>
      </c>
      <c r="Q50" s="2">
        <v>1929.0809999999999</v>
      </c>
      <c r="R50" s="2">
        <v>1752.5250000000001</v>
      </c>
      <c r="S50" s="2">
        <f t="shared" si="24"/>
        <v>174.35423529775977</v>
      </c>
      <c r="T50" s="2">
        <f t="shared" si="30"/>
        <v>-1.219473181873003E-2</v>
      </c>
      <c r="V50" s="13">
        <f t="shared" si="16"/>
        <v>39962</v>
      </c>
      <c r="W50" s="3">
        <f t="shared" si="17"/>
        <v>-2.3402817410207152E-2</v>
      </c>
      <c r="AG50" s="21">
        <v>39994</v>
      </c>
      <c r="AH50" s="2">
        <v>51465.46</v>
      </c>
      <c r="AI50" s="2">
        <v>1929.0809999999999</v>
      </c>
      <c r="AJ50" s="2">
        <v>1752.5250000000001</v>
      </c>
      <c r="AK50" s="2">
        <f t="shared" si="25"/>
        <v>172.54207764485616</v>
      </c>
      <c r="AL50" s="2">
        <f t="shared" si="26"/>
        <v>-9.3271749068298375E-3</v>
      </c>
      <c r="AN50" s="21">
        <v>39994</v>
      </c>
      <c r="AO50" s="2">
        <v>51465.46</v>
      </c>
      <c r="AP50" s="2">
        <v>1929.0809999999999</v>
      </c>
      <c r="AQ50" s="2">
        <v>1752.5250000000001</v>
      </c>
      <c r="AR50" s="2">
        <f t="shared" si="27"/>
        <v>168.59128021690969</v>
      </c>
      <c r="AS50" s="2">
        <f t="shared" si="31"/>
        <v>-2.0795533914154559E-2</v>
      </c>
      <c r="AU50" s="21">
        <v>39994</v>
      </c>
      <c r="AV50" s="2">
        <v>720.48</v>
      </c>
      <c r="AW50" s="2">
        <v>1929.0809999999999</v>
      </c>
      <c r="AX50" s="2">
        <v>1752.5250000000001</v>
      </c>
      <c r="AY50" s="2">
        <f t="shared" si="28"/>
        <v>157.86774681160131</v>
      </c>
      <c r="AZ50" s="2">
        <f t="shared" si="29"/>
        <v>6.0995982063019698E-3</v>
      </c>
      <c r="BB50" s="13">
        <f t="shared" si="18"/>
        <v>39962</v>
      </c>
      <c r="BC50" s="3">
        <f t="shared" si="19"/>
        <v>-2.4023110614682427E-2</v>
      </c>
    </row>
    <row r="51" spans="1:55" x14ac:dyDescent="0.25">
      <c r="A51" s="21">
        <v>40025</v>
      </c>
      <c r="B51" s="2">
        <v>54765.72</v>
      </c>
      <c r="C51" s="2">
        <v>1953.568</v>
      </c>
      <c r="D51" s="2">
        <v>1766.396</v>
      </c>
      <c r="E51" s="2">
        <f t="shared" si="20"/>
        <v>178.03458077461974</v>
      </c>
      <c r="F51" s="2">
        <f t="shared" si="21"/>
        <v>3.1832832922464284E-2</v>
      </c>
      <c r="H51" s="21">
        <v>40025</v>
      </c>
      <c r="I51" s="2">
        <v>54765.72</v>
      </c>
      <c r="J51" s="2">
        <v>1953.568</v>
      </c>
      <c r="K51" s="2">
        <v>1766.396</v>
      </c>
      <c r="L51" s="2">
        <f t="shared" si="22"/>
        <v>178.50704298759374</v>
      </c>
      <c r="M51" s="2">
        <f t="shared" si="23"/>
        <v>2.1546409475581865E-2</v>
      </c>
      <c r="O51" s="21">
        <v>40025</v>
      </c>
      <c r="P51" s="2">
        <v>17489.18</v>
      </c>
      <c r="Q51" s="2">
        <v>1953.568</v>
      </c>
      <c r="R51" s="2">
        <v>1766.396</v>
      </c>
      <c r="S51" s="2">
        <f t="shared" si="24"/>
        <v>178.90314943073417</v>
      </c>
      <c r="T51" s="2">
        <f t="shared" si="30"/>
        <v>2.6090069594270605E-2</v>
      </c>
      <c r="V51" s="13">
        <f t="shared" si="16"/>
        <v>39994</v>
      </c>
      <c r="W51" s="3">
        <f t="shared" si="17"/>
        <v>7.9469311992316743E-2</v>
      </c>
      <c r="AG51" s="21">
        <v>40025</v>
      </c>
      <c r="AH51" s="2">
        <v>54765.72</v>
      </c>
      <c r="AI51" s="2">
        <v>1953.568</v>
      </c>
      <c r="AJ51" s="2">
        <v>1766.396</v>
      </c>
      <c r="AK51" s="2">
        <f t="shared" si="25"/>
        <v>178.03458077461974</v>
      </c>
      <c r="AL51" s="2">
        <f t="shared" si="26"/>
        <v>3.1832832922464284E-2</v>
      </c>
      <c r="AN51" s="21">
        <v>40025</v>
      </c>
      <c r="AO51" s="2">
        <v>54765.72</v>
      </c>
      <c r="AP51" s="2">
        <v>1953.568</v>
      </c>
      <c r="AQ51" s="2">
        <v>1766.396</v>
      </c>
      <c r="AR51" s="2">
        <f t="shared" si="27"/>
        <v>176.63988566456121</v>
      </c>
      <c r="AS51" s="2">
        <f t="shared" si="31"/>
        <v>4.7740342426347164E-2</v>
      </c>
      <c r="AU51" s="21">
        <v>40025</v>
      </c>
      <c r="AV51" s="2">
        <v>835.28</v>
      </c>
      <c r="AW51" s="2">
        <v>1953.568</v>
      </c>
      <c r="AX51" s="2">
        <v>1766.396</v>
      </c>
      <c r="AY51" s="2">
        <f t="shared" si="28"/>
        <v>168.90551709613183</v>
      </c>
      <c r="AZ51" s="2">
        <f t="shared" si="29"/>
        <v>6.9917830003002251E-2</v>
      </c>
      <c r="BB51" s="13">
        <f t="shared" si="18"/>
        <v>39994</v>
      </c>
      <c r="BC51" s="3">
        <f t="shared" si="19"/>
        <v>0.1494910053518137</v>
      </c>
    </row>
    <row r="52" spans="1:55" x14ac:dyDescent="0.25">
      <c r="A52" s="21">
        <v>40056</v>
      </c>
      <c r="B52" s="2">
        <v>56488.98</v>
      </c>
      <c r="C52" s="2">
        <v>1986.6389999999999</v>
      </c>
      <c r="D52" s="2">
        <v>1778.645</v>
      </c>
      <c r="E52" s="2">
        <f t="shared" si="20"/>
        <v>181.54992784388588</v>
      </c>
      <c r="F52" s="2">
        <f t="shared" si="21"/>
        <v>1.9745304838930822E-2</v>
      </c>
      <c r="H52" s="21">
        <v>40056</v>
      </c>
      <c r="I52" s="2">
        <v>56488.98</v>
      </c>
      <c r="J52" s="2">
        <v>1986.6389999999999</v>
      </c>
      <c r="K52" s="2">
        <v>1778.645</v>
      </c>
      <c r="L52" s="2">
        <f t="shared" si="22"/>
        <v>181.5127089715165</v>
      </c>
      <c r="M52" s="2">
        <f t="shared" si="23"/>
        <v>1.6837800535028057E-2</v>
      </c>
      <c r="O52" s="21">
        <v>40056</v>
      </c>
      <c r="P52" s="2">
        <v>17823.95</v>
      </c>
      <c r="Q52" s="2">
        <v>1986.6389999999999</v>
      </c>
      <c r="R52" s="2">
        <v>1778.645</v>
      </c>
      <c r="S52" s="2">
        <f t="shared" si="24"/>
        <v>181.55369100672857</v>
      </c>
      <c r="T52" s="2">
        <f t="shared" si="30"/>
        <v>1.4815510986969049E-2</v>
      </c>
      <c r="V52" s="13">
        <f t="shared" si="16"/>
        <v>40025</v>
      </c>
      <c r="W52" s="3">
        <f t="shared" si="17"/>
        <v>5.1398616360927935E-2</v>
      </c>
      <c r="AG52" s="21">
        <v>40056</v>
      </c>
      <c r="AH52" s="2">
        <v>56488.98</v>
      </c>
      <c r="AI52" s="2">
        <v>1986.6389999999999</v>
      </c>
      <c r="AJ52" s="2">
        <v>1778.645</v>
      </c>
      <c r="AK52" s="2">
        <f t="shared" si="25"/>
        <v>181.54992784388588</v>
      </c>
      <c r="AL52" s="2">
        <f t="shared" si="26"/>
        <v>1.9745304838930822E-2</v>
      </c>
      <c r="AN52" s="21">
        <v>40056</v>
      </c>
      <c r="AO52" s="2">
        <v>56488.98</v>
      </c>
      <c r="AP52" s="2">
        <v>1986.6389999999999</v>
      </c>
      <c r="AQ52" s="2">
        <v>1778.645</v>
      </c>
      <c r="AR52" s="2">
        <f t="shared" si="27"/>
        <v>181.07460074581067</v>
      </c>
      <c r="AS52" s="2">
        <f t="shared" si="31"/>
        <v>2.5105966665258016E-2</v>
      </c>
      <c r="AU52" s="21">
        <v>40056</v>
      </c>
      <c r="AV52" s="2">
        <v>901.95</v>
      </c>
      <c r="AW52" s="2">
        <v>1986.6389999999999</v>
      </c>
      <c r="AX52" s="2">
        <v>1778.645</v>
      </c>
      <c r="AY52" s="2">
        <f t="shared" si="28"/>
        <v>175.50734289851422</v>
      </c>
      <c r="AZ52" s="2">
        <f t="shared" si="29"/>
        <v>3.9085909778927008E-2</v>
      </c>
      <c r="BB52" s="13">
        <f t="shared" si="18"/>
        <v>40025</v>
      </c>
      <c r="BC52" s="3">
        <f t="shared" si="19"/>
        <v>8.393718128311585E-2</v>
      </c>
    </row>
    <row r="53" spans="1:55" x14ac:dyDescent="0.25">
      <c r="A53" s="21">
        <v>40086</v>
      </c>
      <c r="B53" s="2">
        <v>61517.89</v>
      </c>
      <c r="C53" s="2">
        <v>2004.383</v>
      </c>
      <c r="D53" s="2">
        <v>1790.9760000000001</v>
      </c>
      <c r="E53" s="2">
        <f t="shared" si="20"/>
        <v>188.87895141736453</v>
      </c>
      <c r="F53" s="2">
        <f t="shared" si="21"/>
        <v>4.0369190230584072E-2</v>
      </c>
      <c r="H53" s="21">
        <v>40086</v>
      </c>
      <c r="I53" s="2">
        <v>61517.89</v>
      </c>
      <c r="J53" s="2">
        <v>2004.383</v>
      </c>
      <c r="K53" s="2">
        <v>1790.9760000000001</v>
      </c>
      <c r="L53" s="2">
        <f t="shared" si="22"/>
        <v>185.93265229844584</v>
      </c>
      <c r="M53" s="2">
        <f t="shared" si="23"/>
        <v>2.4350599756752911E-2</v>
      </c>
      <c r="O53" s="21">
        <v>40086</v>
      </c>
      <c r="P53" s="2">
        <v>19573.61</v>
      </c>
      <c r="Q53" s="2">
        <v>2004.383</v>
      </c>
      <c r="R53" s="2">
        <v>1790.9760000000001</v>
      </c>
      <c r="S53" s="2">
        <f t="shared" si="24"/>
        <v>189.54654006574597</v>
      </c>
      <c r="T53" s="2">
        <f t="shared" si="30"/>
        <v>4.4024712550301159E-2</v>
      </c>
      <c r="V53" s="13">
        <f t="shared" si="16"/>
        <v>40056</v>
      </c>
      <c r="W53" s="3">
        <f t="shared" si="17"/>
        <v>0.10874450253763815</v>
      </c>
      <c r="AG53" s="21">
        <v>40086</v>
      </c>
      <c r="AH53" s="2">
        <v>61517.89</v>
      </c>
      <c r="AI53" s="2">
        <v>2004.383</v>
      </c>
      <c r="AJ53" s="2">
        <v>1790.9760000000001</v>
      </c>
      <c r="AK53" s="2">
        <f t="shared" si="25"/>
        <v>188.87895141736453</v>
      </c>
      <c r="AL53" s="2">
        <f t="shared" si="26"/>
        <v>4.0369190230584072E-2</v>
      </c>
      <c r="AN53" s="21">
        <v>40086</v>
      </c>
      <c r="AO53" s="2">
        <v>61517.89</v>
      </c>
      <c r="AP53" s="2">
        <v>2004.383</v>
      </c>
      <c r="AQ53" s="2">
        <v>1790.9760000000001</v>
      </c>
      <c r="AR53" s="2">
        <f t="shared" si="27"/>
        <v>192.77146988250161</v>
      </c>
      <c r="AS53" s="2">
        <f t="shared" si="31"/>
        <v>6.4596962183066348E-2</v>
      </c>
      <c r="AU53" s="21">
        <v>40086</v>
      </c>
      <c r="AV53" s="2">
        <v>968.41</v>
      </c>
      <c r="AW53" s="2">
        <v>2004.383</v>
      </c>
      <c r="AX53" s="2">
        <v>1790.9760000000001</v>
      </c>
      <c r="AY53" s="2">
        <f t="shared" si="28"/>
        <v>181.51553134767207</v>
      </c>
      <c r="AZ53" s="2">
        <f t="shared" si="29"/>
        <v>3.4233259702598474E-2</v>
      </c>
      <c r="BB53" s="13">
        <f t="shared" si="18"/>
        <v>40056</v>
      </c>
      <c r="BC53" s="3">
        <f t="shared" si="19"/>
        <v>0.13919941211624889</v>
      </c>
    </row>
    <row r="54" spans="1:55" x14ac:dyDescent="0.25">
      <c r="A54" s="21">
        <v>40116</v>
      </c>
      <c r="B54" s="2">
        <v>61545.5</v>
      </c>
      <c r="C54" s="2">
        <v>1981.8789999999999</v>
      </c>
      <c r="D54" s="2">
        <v>1803.3989999999999</v>
      </c>
      <c r="E54" s="2">
        <f t="shared" si="20"/>
        <v>188.66971865703454</v>
      </c>
      <c r="F54" s="2">
        <f t="shared" si="21"/>
        <v>-1.107761128277629E-3</v>
      </c>
      <c r="H54" s="21">
        <v>40116</v>
      </c>
      <c r="I54" s="2">
        <v>61545.5</v>
      </c>
      <c r="J54" s="2">
        <v>1981.8789999999999</v>
      </c>
      <c r="K54" s="2">
        <v>1803.3989999999999</v>
      </c>
      <c r="L54" s="2">
        <f t="shared" si="22"/>
        <v>185.29248568061413</v>
      </c>
      <c r="M54" s="2">
        <f t="shared" si="23"/>
        <v>-3.4430026674613476E-3</v>
      </c>
      <c r="O54" s="21">
        <v>40116</v>
      </c>
      <c r="P54" s="2">
        <v>19642.810000000001</v>
      </c>
      <c r="Q54" s="2">
        <v>1981.8789999999999</v>
      </c>
      <c r="R54" s="2">
        <v>1803.3989999999999</v>
      </c>
      <c r="S54" s="2">
        <f t="shared" si="24"/>
        <v>189.57058647192559</v>
      </c>
      <c r="T54" s="2">
        <f t="shared" si="30"/>
        <v>1.2686280726231835E-4</v>
      </c>
      <c r="V54" s="13">
        <f t="shared" si="16"/>
        <v>40086</v>
      </c>
      <c r="W54" s="3">
        <f t="shared" si="17"/>
        <v>-4.4239009884766579E-3</v>
      </c>
      <c r="AG54" s="21">
        <v>40116</v>
      </c>
      <c r="AH54" s="2">
        <v>61545.5</v>
      </c>
      <c r="AI54" s="2">
        <v>1981.8789999999999</v>
      </c>
      <c r="AJ54" s="2">
        <v>1803.3989999999999</v>
      </c>
      <c r="AK54" s="2">
        <f t="shared" si="25"/>
        <v>188.66971865703454</v>
      </c>
      <c r="AL54" s="2">
        <f t="shared" si="26"/>
        <v>-1.107761128277629E-3</v>
      </c>
      <c r="AN54" s="21">
        <v>40116</v>
      </c>
      <c r="AO54" s="2">
        <v>61545.5</v>
      </c>
      <c r="AP54" s="2">
        <v>1981.8789999999999</v>
      </c>
      <c r="AQ54" s="2">
        <v>1803.3989999999999</v>
      </c>
      <c r="AR54" s="2">
        <f t="shared" si="27"/>
        <v>192.88303011106206</v>
      </c>
      <c r="AS54" s="2">
        <f t="shared" si="31"/>
        <v>5.7871752821322389E-4</v>
      </c>
      <c r="AU54" s="21">
        <v>40116</v>
      </c>
      <c r="AV54" s="2">
        <v>993.83</v>
      </c>
      <c r="AW54" s="2">
        <v>1981.8789999999999</v>
      </c>
      <c r="AX54" s="2">
        <v>1803.3989999999999</v>
      </c>
      <c r="AY54" s="2">
        <f t="shared" si="28"/>
        <v>183.18772483071811</v>
      </c>
      <c r="AZ54" s="2">
        <f t="shared" si="29"/>
        <v>9.2123989095079916E-3</v>
      </c>
      <c r="BB54" s="13">
        <f t="shared" si="18"/>
        <v>40086</v>
      </c>
      <c r="BC54" s="3">
        <f t="shared" si="19"/>
        <v>8.6833553094435856E-3</v>
      </c>
    </row>
    <row r="55" spans="1:55" x14ac:dyDescent="0.25">
      <c r="A55" s="21">
        <v>40147</v>
      </c>
      <c r="B55" s="2">
        <v>67044.44</v>
      </c>
      <c r="C55" s="2">
        <v>2002.5</v>
      </c>
      <c r="D55" s="2">
        <v>1815.31</v>
      </c>
      <c r="E55" s="2">
        <f t="shared" si="20"/>
        <v>196.37534450704376</v>
      </c>
      <c r="F55" s="2">
        <f t="shared" si="21"/>
        <v>4.0841879157177317E-2</v>
      </c>
      <c r="H55" s="21">
        <v>40147</v>
      </c>
      <c r="I55" s="2">
        <v>67044.44</v>
      </c>
      <c r="J55" s="2">
        <v>2002.5</v>
      </c>
      <c r="K55" s="2">
        <v>1815.31</v>
      </c>
      <c r="L55" s="2">
        <f t="shared" si="22"/>
        <v>189.9346780757603</v>
      </c>
      <c r="M55" s="2">
        <f t="shared" si="23"/>
        <v>2.5053322470657724E-2</v>
      </c>
      <c r="O55" s="21">
        <v>40147</v>
      </c>
      <c r="P55" s="2">
        <v>21304.13</v>
      </c>
      <c r="Q55" s="2">
        <v>2002.5</v>
      </c>
      <c r="R55" s="2">
        <v>1815.31</v>
      </c>
      <c r="S55" s="2">
        <f t="shared" si="24"/>
        <v>196.95122424926311</v>
      </c>
      <c r="T55" s="2">
        <f t="shared" si="30"/>
        <v>3.8933454364929031E-2</v>
      </c>
      <c r="V55" s="13">
        <f t="shared" si="16"/>
        <v>40116</v>
      </c>
      <c r="W55" s="3">
        <f t="shared" si="17"/>
        <v>0.10482865599276409</v>
      </c>
      <c r="AG55" s="21">
        <v>40147</v>
      </c>
      <c r="AH55" s="2">
        <v>67044.44</v>
      </c>
      <c r="AI55" s="2">
        <v>2002.5</v>
      </c>
      <c r="AJ55" s="2">
        <v>1815.31</v>
      </c>
      <c r="AK55" s="2">
        <f t="shared" si="25"/>
        <v>196.37534450704376</v>
      </c>
      <c r="AL55" s="2">
        <f t="shared" si="26"/>
        <v>4.0841879157177317E-2</v>
      </c>
      <c r="AN55" s="21">
        <v>40147</v>
      </c>
      <c r="AO55" s="2">
        <v>67044.44</v>
      </c>
      <c r="AP55" s="2">
        <v>2002.5</v>
      </c>
      <c r="AQ55" s="2">
        <v>1815.31</v>
      </c>
      <c r="AR55" s="2">
        <f t="shared" si="27"/>
        <v>205.4020484799139</v>
      </c>
      <c r="AS55" s="2">
        <f t="shared" si="31"/>
        <v>6.4904716405810345E-2</v>
      </c>
      <c r="AU55" s="21">
        <v>40147</v>
      </c>
      <c r="AV55" s="2">
        <v>1118.99</v>
      </c>
      <c r="AW55" s="2">
        <v>2002.5</v>
      </c>
      <c r="AX55" s="2">
        <v>1815.31</v>
      </c>
      <c r="AY55" s="2">
        <f t="shared" si="28"/>
        <v>193.35055286730091</v>
      </c>
      <c r="AZ55" s="2">
        <f t="shared" si="29"/>
        <v>5.5477669401561645E-2</v>
      </c>
      <c r="BB55" s="13">
        <f t="shared" si="18"/>
        <v>40116</v>
      </c>
      <c r="BC55" s="3">
        <f t="shared" si="19"/>
        <v>0.16122426496454931</v>
      </c>
    </row>
    <row r="56" spans="1:55" x14ac:dyDescent="0.25">
      <c r="A56" s="21">
        <v>40178</v>
      </c>
      <c r="B56" s="2">
        <v>68588.41</v>
      </c>
      <c r="C56" s="2">
        <v>2038.086</v>
      </c>
      <c r="D56" s="2">
        <v>1828.5050000000001</v>
      </c>
      <c r="E56" s="2">
        <f t="shared" si="20"/>
        <v>199.65942299932308</v>
      </c>
      <c r="F56" s="2">
        <f t="shared" si="21"/>
        <v>1.6723476669249136E-2</v>
      </c>
      <c r="H56" s="21">
        <v>40178</v>
      </c>
      <c r="I56" s="2">
        <v>68588.41</v>
      </c>
      <c r="J56" s="2">
        <v>2038.086</v>
      </c>
      <c r="K56" s="2">
        <v>1828.5050000000001</v>
      </c>
      <c r="L56" s="2">
        <f t="shared" si="22"/>
        <v>192.91130078143382</v>
      </c>
      <c r="M56" s="2">
        <f t="shared" si="23"/>
        <v>1.56718232596063E-2</v>
      </c>
      <c r="O56" s="21">
        <v>40178</v>
      </c>
      <c r="P56" s="2">
        <v>21672.84</v>
      </c>
      <c r="Q56" s="2">
        <v>2038.086</v>
      </c>
      <c r="R56" s="2">
        <v>1828.5050000000001</v>
      </c>
      <c r="S56" s="2">
        <f t="shared" si="24"/>
        <v>199.79414513397973</v>
      </c>
      <c r="T56" s="2">
        <f t="shared" si="30"/>
        <v>1.4434644392555818E-2</v>
      </c>
      <c r="V56" s="13">
        <f t="shared" si="16"/>
        <v>40147</v>
      </c>
      <c r="W56" s="3">
        <f t="shared" si="17"/>
        <v>4.6829944321411257E-2</v>
      </c>
      <c r="AG56" s="21">
        <v>40178</v>
      </c>
      <c r="AH56" s="2">
        <v>68588.41</v>
      </c>
      <c r="AI56" s="2">
        <v>2038.086</v>
      </c>
      <c r="AJ56" s="2">
        <v>1828.5050000000001</v>
      </c>
      <c r="AK56" s="2">
        <f t="shared" si="25"/>
        <v>199.65942299932308</v>
      </c>
      <c r="AL56" s="2">
        <f t="shared" si="26"/>
        <v>1.6723476669249136E-2</v>
      </c>
      <c r="AN56" s="21">
        <v>40178</v>
      </c>
      <c r="AO56" s="2">
        <v>68588.41</v>
      </c>
      <c r="AP56" s="2">
        <v>2038.086</v>
      </c>
      <c r="AQ56" s="2">
        <v>1828.5050000000001</v>
      </c>
      <c r="AR56" s="2">
        <f t="shared" si="27"/>
        <v>209.37681686488244</v>
      </c>
      <c r="AS56" s="2">
        <f t="shared" si="31"/>
        <v>1.9351162339343555E-2</v>
      </c>
      <c r="AU56" s="21">
        <v>40178</v>
      </c>
      <c r="AV56" s="2">
        <v>1172.8800000000001</v>
      </c>
      <c r="AW56" s="2">
        <v>2038.086</v>
      </c>
      <c r="AX56" s="2">
        <v>1828.5050000000001</v>
      </c>
      <c r="AY56" s="2">
        <f t="shared" si="28"/>
        <v>198.52764068764424</v>
      </c>
      <c r="AZ56" s="2">
        <f t="shared" si="29"/>
        <v>2.6775655634646348E-2</v>
      </c>
      <c r="BB56" s="13">
        <f t="shared" si="18"/>
        <v>40147</v>
      </c>
      <c r="BC56" s="3">
        <f t="shared" si="19"/>
        <v>6.2850294643239032E-2</v>
      </c>
    </row>
    <row r="57" spans="1:55" x14ac:dyDescent="0.25">
      <c r="A57" s="21">
        <v>40207</v>
      </c>
      <c r="B57" s="2">
        <v>65401.77</v>
      </c>
      <c r="C57" s="2">
        <v>2062.2089999999998</v>
      </c>
      <c r="D57" s="2">
        <v>1840.5840000000001</v>
      </c>
      <c r="E57" s="2">
        <f t="shared" si="20"/>
        <v>197.0535647250415</v>
      </c>
      <c r="F57" s="2">
        <f t="shared" si="21"/>
        <v>-1.3051516603303238E-2</v>
      </c>
      <c r="H57" s="21">
        <v>40207</v>
      </c>
      <c r="I57" s="2">
        <v>65401.77</v>
      </c>
      <c r="J57" s="2">
        <v>2062.2089999999998</v>
      </c>
      <c r="K57" s="2">
        <v>1840.5840000000001</v>
      </c>
      <c r="L57" s="2">
        <f t="shared" si="22"/>
        <v>192.64272386809719</v>
      </c>
      <c r="M57" s="2">
        <f t="shared" si="23"/>
        <v>-1.3922300676461503E-3</v>
      </c>
      <c r="O57" s="21">
        <v>40207</v>
      </c>
      <c r="P57" s="2">
        <v>20758</v>
      </c>
      <c r="Q57" s="2">
        <v>2062.2089999999998</v>
      </c>
      <c r="R57" s="2">
        <v>1840.5840000000001</v>
      </c>
      <c r="S57" s="2">
        <f t="shared" si="24"/>
        <v>197.52609626316405</v>
      </c>
      <c r="T57" s="2">
        <f t="shared" si="30"/>
        <v>-1.1351928602786264E-2</v>
      </c>
      <c r="V57" s="13">
        <f t="shared" si="16"/>
        <v>40178</v>
      </c>
      <c r="W57" s="3">
        <f t="shared" si="17"/>
        <v>-2.5795675273735653E-2</v>
      </c>
      <c r="AG57" s="21">
        <v>40207</v>
      </c>
      <c r="AH57" s="2">
        <v>65401.77</v>
      </c>
      <c r="AI57" s="2">
        <v>2062.2089999999998</v>
      </c>
      <c r="AJ57" s="2">
        <v>1840.5840000000001</v>
      </c>
      <c r="AK57" s="2">
        <f t="shared" si="25"/>
        <v>197.0535647250415</v>
      </c>
      <c r="AL57" s="2">
        <f t="shared" si="26"/>
        <v>-1.3051516603303238E-2</v>
      </c>
      <c r="AN57" s="21">
        <v>40207</v>
      </c>
      <c r="AO57" s="2">
        <v>65401.77</v>
      </c>
      <c r="AP57" s="2">
        <v>2062.2089999999998</v>
      </c>
      <c r="AQ57" s="2">
        <v>1840.5840000000001</v>
      </c>
      <c r="AR57" s="2">
        <f t="shared" si="27"/>
        <v>203.09186287656919</v>
      </c>
      <c r="AS57" s="2">
        <f t="shared" si="31"/>
        <v>-3.0017430212291141E-2</v>
      </c>
      <c r="AU57" s="21">
        <v>40207</v>
      </c>
      <c r="AV57" s="2">
        <v>1129.8699999999999</v>
      </c>
      <c r="AW57" s="2">
        <v>2062.2089999999998</v>
      </c>
      <c r="AX57" s="2">
        <v>1840.5840000000001</v>
      </c>
      <c r="AY57" s="2">
        <f t="shared" si="28"/>
        <v>196.71398094407601</v>
      </c>
      <c r="AZ57" s="2">
        <f t="shared" si="29"/>
        <v>-9.135552799026914E-3</v>
      </c>
      <c r="BB57" s="13">
        <f t="shared" si="18"/>
        <v>40178</v>
      </c>
      <c r="BC57" s="3">
        <f t="shared" si="19"/>
        <v>-5.2204499614621293E-2</v>
      </c>
    </row>
    <row r="58" spans="1:55" x14ac:dyDescent="0.25">
      <c r="A58" s="21">
        <v>40235</v>
      </c>
      <c r="B58" s="2">
        <v>66503.27</v>
      </c>
      <c r="C58" s="2">
        <v>2098.3820000000001</v>
      </c>
      <c r="D58" s="2">
        <v>1851.5170000000001</v>
      </c>
      <c r="E58" s="2">
        <f t="shared" si="20"/>
        <v>199.76917551160145</v>
      </c>
      <c r="F58" s="2">
        <f t="shared" si="21"/>
        <v>1.3781079222541216E-2</v>
      </c>
      <c r="H58" s="21">
        <v>40235</v>
      </c>
      <c r="I58" s="2">
        <v>66503.27</v>
      </c>
      <c r="J58" s="2">
        <v>2098.3820000000001</v>
      </c>
      <c r="K58" s="2">
        <v>1851.5170000000001</v>
      </c>
      <c r="L58" s="2">
        <f t="shared" si="22"/>
        <v>195.32447407591607</v>
      </c>
      <c r="M58" s="2">
        <f t="shared" si="23"/>
        <v>1.3920848677654064E-2</v>
      </c>
      <c r="O58" s="21">
        <v>40235</v>
      </c>
      <c r="P58" s="2">
        <v>20994.29</v>
      </c>
      <c r="Q58" s="2">
        <v>2098.3820000000001</v>
      </c>
      <c r="R58" s="2">
        <v>1851.5170000000001</v>
      </c>
      <c r="S58" s="2">
        <f t="shared" si="24"/>
        <v>199.8169033828741</v>
      </c>
      <c r="T58" s="2">
        <f t="shared" si="30"/>
        <v>1.1597490979915893E-2</v>
      </c>
      <c r="V58" s="13">
        <f t="shared" si="16"/>
        <v>40207</v>
      </c>
      <c r="W58" s="3">
        <f t="shared" si="17"/>
        <v>3.9299418880111174E-2</v>
      </c>
      <c r="AG58" s="21">
        <v>40235</v>
      </c>
      <c r="AH58" s="2">
        <v>66503.27</v>
      </c>
      <c r="AI58" s="2">
        <v>2098.3820000000001</v>
      </c>
      <c r="AJ58" s="2">
        <v>1851.5170000000001</v>
      </c>
      <c r="AK58" s="2">
        <f t="shared" si="25"/>
        <v>199.76917551160145</v>
      </c>
      <c r="AL58" s="2">
        <f t="shared" si="26"/>
        <v>1.3781079222541216E-2</v>
      </c>
      <c r="AN58" s="21">
        <v>40235</v>
      </c>
      <c r="AO58" s="2">
        <v>66503.27</v>
      </c>
      <c r="AP58" s="2">
        <v>2098.3820000000001</v>
      </c>
      <c r="AQ58" s="2">
        <v>1851.5170000000001</v>
      </c>
      <c r="AR58" s="2">
        <f t="shared" si="27"/>
        <v>206.08371445172185</v>
      </c>
      <c r="AS58" s="2">
        <f t="shared" si="31"/>
        <v>1.4731518696891398E-2</v>
      </c>
      <c r="AU58" s="21">
        <v>40235</v>
      </c>
      <c r="AV58" s="2">
        <v>1165.42</v>
      </c>
      <c r="AW58" s="2">
        <v>2098.3820000000001</v>
      </c>
      <c r="AX58" s="2">
        <v>1851.5170000000001</v>
      </c>
      <c r="AY58" s="2">
        <f t="shared" si="28"/>
        <v>200.57543255804703</v>
      </c>
      <c r="AZ58" s="2">
        <f t="shared" si="29"/>
        <v>1.9629777179227561E-2</v>
      </c>
      <c r="BB58" s="13">
        <f t="shared" si="18"/>
        <v>40207</v>
      </c>
      <c r="BC58" s="3">
        <f t="shared" si="19"/>
        <v>4.8142375098660178E-2</v>
      </c>
    </row>
    <row r="59" spans="1:55" x14ac:dyDescent="0.25">
      <c r="A59" s="21">
        <v>40268</v>
      </c>
      <c r="B59" s="2">
        <v>70371.539999999994</v>
      </c>
      <c r="C59" s="2">
        <v>2139.7730000000001</v>
      </c>
      <c r="D59" s="2">
        <v>1865.587</v>
      </c>
      <c r="E59" s="2">
        <f t="shared" si="20"/>
        <v>206.05470424941166</v>
      </c>
      <c r="F59" s="2">
        <f t="shared" si="21"/>
        <v>3.146395694787843E-2</v>
      </c>
      <c r="H59" s="21">
        <v>40268</v>
      </c>
      <c r="I59" s="2">
        <v>70371.539999999994</v>
      </c>
      <c r="J59" s="2">
        <v>2139.7730000000001</v>
      </c>
      <c r="K59" s="2">
        <v>1865.587</v>
      </c>
      <c r="L59" s="2">
        <f t="shared" si="22"/>
        <v>199.9684450595683</v>
      </c>
      <c r="M59" s="2">
        <f t="shared" si="23"/>
        <v>2.3775673814676646E-2</v>
      </c>
      <c r="O59" s="21">
        <v>40268</v>
      </c>
      <c r="P59" s="2">
        <v>22088.74</v>
      </c>
      <c r="Q59" s="2">
        <v>2139.7730000000001</v>
      </c>
      <c r="R59" s="2">
        <v>1865.587</v>
      </c>
      <c r="S59" s="2">
        <f t="shared" si="24"/>
        <v>205.62151410650918</v>
      </c>
      <c r="T59" s="2">
        <f t="shared" si="30"/>
        <v>2.9049648079635705E-2</v>
      </c>
      <c r="V59" s="13">
        <f t="shared" si="16"/>
        <v>40235</v>
      </c>
      <c r="W59" s="3">
        <f t="shared" si="17"/>
        <v>8.4289278842190785E-2</v>
      </c>
      <c r="AG59" s="21">
        <v>40268</v>
      </c>
      <c r="AH59" s="2">
        <v>70371.539999999994</v>
      </c>
      <c r="AI59" s="2">
        <v>2139.7730000000001</v>
      </c>
      <c r="AJ59" s="2">
        <v>1865.587</v>
      </c>
      <c r="AK59" s="2">
        <f t="shared" si="25"/>
        <v>206.05470424941166</v>
      </c>
      <c r="AL59" s="2">
        <f t="shared" si="26"/>
        <v>3.146395694787843E-2</v>
      </c>
      <c r="AN59" s="21">
        <v>40268</v>
      </c>
      <c r="AO59" s="2">
        <v>70371.539999999994</v>
      </c>
      <c r="AP59" s="2">
        <v>2139.7730000000001</v>
      </c>
      <c r="AQ59" s="2">
        <v>1865.587</v>
      </c>
      <c r="AR59" s="2">
        <f t="shared" si="27"/>
        <v>215.19446609048197</v>
      </c>
      <c r="AS59" s="2">
        <f t="shared" si="31"/>
        <v>4.420898401894071E-2</v>
      </c>
      <c r="AU59" s="21">
        <v>40268</v>
      </c>
      <c r="AV59" s="2">
        <v>1149.6199999999999</v>
      </c>
      <c r="AW59" s="2">
        <v>2139.7730000000001</v>
      </c>
      <c r="AX59" s="2">
        <v>1865.587</v>
      </c>
      <c r="AY59" s="2">
        <f t="shared" si="28"/>
        <v>201.13190380512208</v>
      </c>
      <c r="AZ59" s="2">
        <f t="shared" si="29"/>
        <v>2.7743739099951531E-3</v>
      </c>
      <c r="BB59" s="13">
        <f t="shared" si="18"/>
        <v>40235</v>
      </c>
      <c r="BC59" s="3">
        <f t="shared" si="19"/>
        <v>7.8447314876814306E-2</v>
      </c>
    </row>
    <row r="60" spans="1:55" x14ac:dyDescent="0.25">
      <c r="A60" s="21">
        <v>40298</v>
      </c>
      <c r="B60" s="2">
        <v>67529.73</v>
      </c>
      <c r="C60" s="2">
        <v>2154.2750000000001</v>
      </c>
      <c r="D60" s="2">
        <v>1877.9559999999999</v>
      </c>
      <c r="E60" s="2">
        <f t="shared" si="20"/>
        <v>203.5550657449451</v>
      </c>
      <c r="F60" s="2">
        <f t="shared" si="21"/>
        <v>-1.2130946068772854E-2</v>
      </c>
      <c r="H60" s="21">
        <v>40298</v>
      </c>
      <c r="I60" s="2">
        <v>67529.73</v>
      </c>
      <c r="J60" s="2">
        <v>2154.2750000000001</v>
      </c>
      <c r="K60" s="2">
        <v>1877.9559999999999</v>
      </c>
      <c r="L60" s="2">
        <f t="shared" si="22"/>
        <v>199.42875296911842</v>
      </c>
      <c r="M60" s="2">
        <f t="shared" si="23"/>
        <v>-2.6988862682265197E-3</v>
      </c>
      <c r="O60" s="21">
        <v>40298</v>
      </c>
      <c r="P60" s="2">
        <v>21270.5</v>
      </c>
      <c r="Q60" s="2">
        <v>2154.2750000000001</v>
      </c>
      <c r="R60" s="2">
        <v>1877.9559999999999</v>
      </c>
      <c r="S60" s="2">
        <f t="shared" si="24"/>
        <v>203.40181105740342</v>
      </c>
      <c r="T60" s="2">
        <f t="shared" si="30"/>
        <v>-1.0795091451160045E-2</v>
      </c>
      <c r="V60" s="13">
        <f t="shared" si="16"/>
        <v>40268</v>
      </c>
      <c r="W60" s="3">
        <f t="shared" si="17"/>
        <v>-2.5624923788159421E-2</v>
      </c>
      <c r="AG60" s="21">
        <v>40298</v>
      </c>
      <c r="AH60" s="2">
        <v>67529.73</v>
      </c>
      <c r="AI60" s="2">
        <v>2154.2750000000001</v>
      </c>
      <c r="AJ60" s="2">
        <v>1877.9559999999999</v>
      </c>
      <c r="AK60" s="2">
        <f t="shared" si="25"/>
        <v>203.5550657449451</v>
      </c>
      <c r="AL60" s="2">
        <f t="shared" si="26"/>
        <v>-1.2130946068772854E-2</v>
      </c>
      <c r="AN60" s="21">
        <v>40298</v>
      </c>
      <c r="AO60" s="2">
        <v>67529.73</v>
      </c>
      <c r="AP60" s="2">
        <v>2154.2750000000001</v>
      </c>
      <c r="AQ60" s="2">
        <v>1877.9559999999999</v>
      </c>
      <c r="AR60" s="2">
        <f t="shared" si="27"/>
        <v>209.54253217953899</v>
      </c>
      <c r="AS60" s="2">
        <f t="shared" si="31"/>
        <v>-2.6264308806930502E-2</v>
      </c>
      <c r="AU60" s="21">
        <v>40298</v>
      </c>
      <c r="AV60" s="2">
        <v>1144.1500000000001</v>
      </c>
      <c r="AW60" s="2">
        <v>2154.2750000000001</v>
      </c>
      <c r="AX60" s="2">
        <v>1877.9559999999999</v>
      </c>
      <c r="AY60" s="2">
        <f t="shared" si="28"/>
        <v>201.5581011372183</v>
      </c>
      <c r="AZ60" s="2">
        <f t="shared" si="29"/>
        <v>2.1189941726457383E-3</v>
      </c>
      <c r="BB60" s="13">
        <f t="shared" si="18"/>
        <v>40268</v>
      </c>
      <c r="BC60" s="3">
        <f t="shared" si="19"/>
        <v>-3.6276260703057617E-2</v>
      </c>
    </row>
    <row r="61" spans="1:55" x14ac:dyDescent="0.25">
      <c r="A61" s="21">
        <v>40329</v>
      </c>
      <c r="B61" s="2">
        <v>63046.51</v>
      </c>
      <c r="C61" s="2">
        <v>2146.87</v>
      </c>
      <c r="D61" s="2">
        <v>1892.0650000000001</v>
      </c>
      <c r="E61" s="2">
        <f t="shared" si="20"/>
        <v>198.3984353673988</v>
      </c>
      <c r="F61" s="2">
        <f t="shared" si="21"/>
        <v>-2.5332852113872449E-2</v>
      </c>
      <c r="H61" s="21">
        <v>40329</v>
      </c>
      <c r="I61" s="2">
        <v>63046.51</v>
      </c>
      <c r="J61" s="2">
        <v>2146.87</v>
      </c>
      <c r="K61" s="2">
        <v>1892.0650000000001</v>
      </c>
      <c r="L61" s="2">
        <f t="shared" si="22"/>
        <v>196.88752098016641</v>
      </c>
      <c r="M61" s="2">
        <f t="shared" si="23"/>
        <v>-1.2742555680251011E-2</v>
      </c>
      <c r="O61" s="21">
        <v>40329</v>
      </c>
      <c r="P61" s="2">
        <v>19997.53</v>
      </c>
      <c r="Q61" s="2">
        <v>2146.87</v>
      </c>
      <c r="R61" s="2">
        <v>1892.0650000000001</v>
      </c>
      <c r="S61" s="2">
        <f t="shared" si="24"/>
        <v>198.78133284119448</v>
      </c>
      <c r="T61" s="2">
        <f t="shared" si="30"/>
        <v>-2.2716013157350733E-2</v>
      </c>
      <c r="V61" s="13">
        <f t="shared" si="16"/>
        <v>40298</v>
      </c>
      <c r="W61" s="3">
        <f t="shared" si="17"/>
        <v>-6.079142095147419E-2</v>
      </c>
      <c r="AG61" s="21">
        <v>40329</v>
      </c>
      <c r="AH61" s="2">
        <v>63046.51</v>
      </c>
      <c r="AI61" s="2">
        <v>2146.87</v>
      </c>
      <c r="AJ61" s="2">
        <v>1892.0650000000001</v>
      </c>
      <c r="AK61" s="2">
        <f t="shared" si="25"/>
        <v>198.3984353673988</v>
      </c>
      <c r="AL61" s="2">
        <f t="shared" si="26"/>
        <v>-2.5332852113872449E-2</v>
      </c>
      <c r="AN61" s="21">
        <v>40329</v>
      </c>
      <c r="AO61" s="2">
        <v>63046.51</v>
      </c>
      <c r="AP61" s="2">
        <v>2146.87</v>
      </c>
      <c r="AQ61" s="2">
        <v>1892.0650000000001</v>
      </c>
      <c r="AR61" s="2">
        <f t="shared" si="27"/>
        <v>200.04746280353081</v>
      </c>
      <c r="AS61" s="2">
        <f t="shared" si="31"/>
        <v>-4.5313327453123706E-2</v>
      </c>
      <c r="AU61" s="21">
        <v>40329</v>
      </c>
      <c r="AV61" s="2">
        <v>1103.6500000000001</v>
      </c>
      <c r="AW61" s="2">
        <v>2146.87</v>
      </c>
      <c r="AX61" s="2">
        <v>1892.0650000000001</v>
      </c>
      <c r="AY61" s="2">
        <f t="shared" si="28"/>
        <v>198.95068479688456</v>
      </c>
      <c r="AZ61" s="2">
        <f t="shared" si="29"/>
        <v>-1.2936301372271032E-2</v>
      </c>
      <c r="BB61" s="13">
        <f t="shared" si="18"/>
        <v>40298</v>
      </c>
      <c r="BC61" s="3">
        <f t="shared" si="19"/>
        <v>-8.3582480939267179E-2</v>
      </c>
    </row>
    <row r="62" spans="1:55" x14ac:dyDescent="0.25">
      <c r="A62" s="21">
        <v>40359</v>
      </c>
      <c r="B62" s="2">
        <v>60935.9</v>
      </c>
      <c r="C62" s="2">
        <v>2174.2399999999998</v>
      </c>
      <c r="D62" s="2">
        <v>1907.008</v>
      </c>
      <c r="E62" s="2">
        <f t="shared" si="20"/>
        <v>196.97058984211171</v>
      </c>
      <c r="F62" s="2">
        <f t="shared" si="21"/>
        <v>-7.1968587990272961E-3</v>
      </c>
      <c r="H62" s="21">
        <v>40359</v>
      </c>
      <c r="I62" s="2">
        <v>60935.9</v>
      </c>
      <c r="J62" s="2">
        <v>2174.2399999999998</v>
      </c>
      <c r="K62" s="2">
        <v>1907.008</v>
      </c>
      <c r="L62" s="2">
        <f t="shared" si="22"/>
        <v>197.29080686730197</v>
      </c>
      <c r="M62" s="2">
        <f t="shared" si="23"/>
        <v>2.0483059826640108E-3</v>
      </c>
      <c r="O62" s="21">
        <v>40359</v>
      </c>
      <c r="P62" s="2">
        <v>19055.669999999998</v>
      </c>
      <c r="Q62" s="2">
        <v>2174.2399999999998</v>
      </c>
      <c r="R62" s="2">
        <v>1907.008</v>
      </c>
      <c r="S62" s="2">
        <f t="shared" si="24"/>
        <v>196.2676290078962</v>
      </c>
      <c r="T62" s="2">
        <f t="shared" si="30"/>
        <v>-1.2645572888408375E-2</v>
      </c>
      <c r="V62" s="13">
        <f t="shared" si="16"/>
        <v>40329</v>
      </c>
      <c r="W62" s="3">
        <f t="shared" si="17"/>
        <v>-1.7794125704771659E-2</v>
      </c>
      <c r="AG62" s="21">
        <v>40359</v>
      </c>
      <c r="AH62" s="2">
        <v>60935.9</v>
      </c>
      <c r="AI62" s="2">
        <v>2174.2399999999998</v>
      </c>
      <c r="AJ62" s="2">
        <v>1907.008</v>
      </c>
      <c r="AK62" s="2">
        <f t="shared" si="25"/>
        <v>196.97058984211171</v>
      </c>
      <c r="AL62" s="2">
        <f t="shared" si="26"/>
        <v>-7.1968587990272961E-3</v>
      </c>
      <c r="AN62" s="21">
        <v>40359</v>
      </c>
      <c r="AO62" s="2">
        <v>60935.9</v>
      </c>
      <c r="AP62" s="2">
        <v>2174.2399999999998</v>
      </c>
      <c r="AQ62" s="2">
        <v>1907.008</v>
      </c>
      <c r="AR62" s="2">
        <f t="shared" si="27"/>
        <v>195.93058629275805</v>
      </c>
      <c r="AS62" s="2">
        <f t="shared" si="31"/>
        <v>-2.0579498750333932E-2</v>
      </c>
      <c r="AU62" s="21">
        <v>40359</v>
      </c>
      <c r="AV62" s="2">
        <v>1136.98</v>
      </c>
      <c r="AW62" s="2">
        <v>2174.2399999999998</v>
      </c>
      <c r="AX62" s="2">
        <v>1907.008</v>
      </c>
      <c r="AY62" s="2">
        <f t="shared" si="28"/>
        <v>202.58628383349426</v>
      </c>
      <c r="AZ62" s="2">
        <f t="shared" si="29"/>
        <v>1.8273870433376027E-2</v>
      </c>
      <c r="BB62" s="13">
        <f t="shared" si="18"/>
        <v>40329</v>
      </c>
      <c r="BC62" s="3">
        <f t="shared" si="19"/>
        <v>-9.502487115985201E-3</v>
      </c>
    </row>
    <row r="63" spans="1:55" x14ac:dyDescent="0.25">
      <c r="A63" s="21">
        <v>40389</v>
      </c>
      <c r="B63" s="2">
        <v>67515.399999999994</v>
      </c>
      <c r="C63" s="2">
        <v>2208.6239999999998</v>
      </c>
      <c r="D63" s="2">
        <v>1923.3910000000001</v>
      </c>
      <c r="E63" s="2">
        <f t="shared" si="20"/>
        <v>206.91981240424363</v>
      </c>
      <c r="F63" s="2">
        <f t="shared" si="21"/>
        <v>5.0511208653571373E-2</v>
      </c>
      <c r="H63" s="21">
        <v>40389</v>
      </c>
      <c r="I63" s="2">
        <v>67515.399999999994</v>
      </c>
      <c r="J63" s="2">
        <v>2208.6239999999998</v>
      </c>
      <c r="K63" s="2">
        <v>1923.3910000000001</v>
      </c>
      <c r="L63" s="2">
        <f t="shared" si="22"/>
        <v>203.61974552679231</v>
      </c>
      <c r="M63" s="2">
        <f t="shared" si="23"/>
        <v>3.2079237547785057E-2</v>
      </c>
      <c r="O63" s="21">
        <v>40389</v>
      </c>
      <c r="P63" s="2">
        <v>21151.279999999999</v>
      </c>
      <c r="Q63" s="2">
        <v>2208.6239999999998</v>
      </c>
      <c r="R63" s="2">
        <v>1923.3910000000001</v>
      </c>
      <c r="S63" s="2">
        <f t="shared" si="24"/>
        <v>206.33827388309479</v>
      </c>
      <c r="T63" s="2">
        <f t="shared" si="30"/>
        <v>5.1310778685737322E-2</v>
      </c>
      <c r="V63" s="13">
        <f t="shared" si="16"/>
        <v>40359</v>
      </c>
      <c r="W63" s="3">
        <f t="shared" si="17"/>
        <v>0.13390122488709374</v>
      </c>
      <c r="AG63" s="21">
        <v>40389</v>
      </c>
      <c r="AH63" s="2">
        <v>67515.399999999994</v>
      </c>
      <c r="AI63" s="2">
        <v>2208.6239999999998</v>
      </c>
      <c r="AJ63" s="2">
        <v>1923.3910000000001</v>
      </c>
      <c r="AK63" s="2">
        <f t="shared" si="25"/>
        <v>206.91981240424363</v>
      </c>
      <c r="AL63" s="2">
        <f t="shared" si="26"/>
        <v>5.0511208653571373E-2</v>
      </c>
      <c r="AN63" s="21">
        <v>40389</v>
      </c>
      <c r="AO63" s="2">
        <v>67515.399999999994</v>
      </c>
      <c r="AP63" s="2">
        <v>2208.6239999999998</v>
      </c>
      <c r="AQ63" s="2">
        <v>1923.3910000000001</v>
      </c>
      <c r="AR63" s="2">
        <f t="shared" si="27"/>
        <v>211.38588424956598</v>
      </c>
      <c r="AS63" s="2">
        <f t="shared" si="31"/>
        <v>7.8881497009939627E-2</v>
      </c>
      <c r="AU63" s="21">
        <v>40389</v>
      </c>
      <c r="AV63" s="2">
        <v>1271.47</v>
      </c>
      <c r="AW63" s="2">
        <v>2208.6239999999998</v>
      </c>
      <c r="AX63" s="2">
        <v>1923.3910000000001</v>
      </c>
      <c r="AY63" s="2">
        <f t="shared" si="28"/>
        <v>213.65486466964538</v>
      </c>
      <c r="AZ63" s="2">
        <f t="shared" si="29"/>
        <v>5.4636378271533691E-2</v>
      </c>
      <c r="BB63" s="13">
        <f t="shared" si="18"/>
        <v>40359</v>
      </c>
      <c r="BC63" s="3">
        <f t="shared" si="19"/>
        <v>0.18402908393504469</v>
      </c>
    </row>
    <row r="64" spans="1:55" x14ac:dyDescent="0.25">
      <c r="A64" s="21">
        <v>40421</v>
      </c>
      <c r="B64" s="2">
        <v>65145.45</v>
      </c>
      <c r="C64" s="2">
        <v>2252.7829999999999</v>
      </c>
      <c r="D64" s="2">
        <v>1940.473</v>
      </c>
      <c r="E64" s="2">
        <f t="shared" si="20"/>
        <v>205.80691097863451</v>
      </c>
      <c r="F64" s="2">
        <f t="shared" si="21"/>
        <v>-5.3784188796524935E-3</v>
      </c>
      <c r="H64" s="21">
        <v>40421</v>
      </c>
      <c r="I64" s="2">
        <v>65145.45</v>
      </c>
      <c r="J64" s="2">
        <v>2252.7829999999999</v>
      </c>
      <c r="K64" s="2">
        <v>1940.473</v>
      </c>
      <c r="L64" s="2">
        <f t="shared" si="22"/>
        <v>204.76833046957574</v>
      </c>
      <c r="M64" s="2">
        <f t="shared" si="23"/>
        <v>5.6408328171311467E-3</v>
      </c>
      <c r="O64" s="21">
        <v>40421</v>
      </c>
      <c r="P64" s="2">
        <v>20435.61</v>
      </c>
      <c r="Q64" s="2">
        <v>2252.7829999999999</v>
      </c>
      <c r="R64" s="2">
        <v>1940.473</v>
      </c>
      <c r="S64" s="2">
        <f t="shared" si="24"/>
        <v>205.33303816042175</v>
      </c>
      <c r="T64" s="2">
        <f t="shared" si="30"/>
        <v>-4.8717850729069322E-3</v>
      </c>
      <c r="V64" s="13">
        <f t="shared" si="16"/>
        <v>40389</v>
      </c>
      <c r="W64" s="3">
        <f t="shared" si="17"/>
        <v>-4.609371135428279E-3</v>
      </c>
      <c r="AG64" s="21">
        <v>40421</v>
      </c>
      <c r="AH64" s="2">
        <v>65145.45</v>
      </c>
      <c r="AI64" s="2">
        <v>2252.7829999999999</v>
      </c>
      <c r="AJ64" s="2">
        <v>1940.473</v>
      </c>
      <c r="AK64" s="2">
        <f t="shared" si="25"/>
        <v>205.80691097863451</v>
      </c>
      <c r="AL64" s="2">
        <f t="shared" si="26"/>
        <v>-5.3784188796524935E-3</v>
      </c>
      <c r="AN64" s="21">
        <v>40421</v>
      </c>
      <c r="AO64" s="2">
        <v>65145.45</v>
      </c>
      <c r="AP64" s="2">
        <v>2252.7829999999999</v>
      </c>
      <c r="AQ64" s="2">
        <v>1940.473</v>
      </c>
      <c r="AR64" s="2">
        <f t="shared" si="27"/>
        <v>206.9898979655579</v>
      </c>
      <c r="AS64" s="2">
        <f t="shared" si="31"/>
        <v>-2.0796025712001086E-2</v>
      </c>
      <c r="AU64" s="21">
        <v>40421</v>
      </c>
      <c r="AV64" s="2">
        <v>1275.96</v>
      </c>
      <c r="AW64" s="2">
        <v>2252.7829999999999</v>
      </c>
      <c r="AX64" s="2">
        <v>1940.473</v>
      </c>
      <c r="AY64" s="2">
        <f t="shared" si="28"/>
        <v>215.80745112563403</v>
      </c>
      <c r="AZ64" s="2">
        <f t="shared" si="29"/>
        <v>1.0075064096092578E-2</v>
      </c>
      <c r="BB64" s="13">
        <f t="shared" si="18"/>
        <v>40389</v>
      </c>
      <c r="BC64" s="3">
        <f t="shared" si="19"/>
        <v>-1.6099380495560998E-2</v>
      </c>
    </row>
    <row r="65" spans="1:55" x14ac:dyDescent="0.25">
      <c r="A65" s="21">
        <v>40451</v>
      </c>
      <c r="B65" s="2">
        <v>69429.78</v>
      </c>
      <c r="C65" s="2">
        <v>2264.4569999999999</v>
      </c>
      <c r="D65" s="2">
        <v>1956.921</v>
      </c>
      <c r="E65" s="2">
        <f t="shared" si="20"/>
        <v>212.06421038509737</v>
      </c>
      <c r="F65" s="2">
        <f t="shared" si="21"/>
        <v>3.0403738031481733E-2</v>
      </c>
      <c r="H65" s="21">
        <v>40451</v>
      </c>
      <c r="I65" s="2">
        <v>69429.78</v>
      </c>
      <c r="J65" s="2">
        <v>2264.4569999999999</v>
      </c>
      <c r="K65" s="2">
        <v>1956.921</v>
      </c>
      <c r="L65" s="2">
        <f t="shared" si="22"/>
        <v>208.51293380074193</v>
      </c>
      <c r="M65" s="2">
        <f t="shared" si="23"/>
        <v>1.828702379210221E-2</v>
      </c>
      <c r="O65" s="21">
        <v>40451</v>
      </c>
      <c r="P65" s="2">
        <v>21852.36</v>
      </c>
      <c r="Q65" s="2">
        <v>2264.4569999999999</v>
      </c>
      <c r="R65" s="2">
        <v>1956.921</v>
      </c>
      <c r="S65" s="2">
        <f t="shared" si="24"/>
        <v>211.86848086085948</v>
      </c>
      <c r="T65" s="2">
        <f t="shared" si="30"/>
        <v>3.1828500464361413E-2</v>
      </c>
      <c r="V65" s="13">
        <f t="shared" si="16"/>
        <v>40421</v>
      </c>
      <c r="W65" s="3">
        <f t="shared" si="17"/>
        <v>8.0519262287945356E-2</v>
      </c>
      <c r="AG65" s="21">
        <v>40451</v>
      </c>
      <c r="AH65" s="2">
        <v>69429.78</v>
      </c>
      <c r="AI65" s="2">
        <v>2264.4569999999999</v>
      </c>
      <c r="AJ65" s="2">
        <v>1956.921</v>
      </c>
      <c r="AK65" s="2">
        <f t="shared" si="25"/>
        <v>212.06421038509737</v>
      </c>
      <c r="AL65" s="2">
        <f t="shared" si="26"/>
        <v>3.0403738031481733E-2</v>
      </c>
      <c r="AN65" s="21">
        <v>40451</v>
      </c>
      <c r="AO65" s="2">
        <v>69429.78</v>
      </c>
      <c r="AP65" s="2">
        <v>2264.4569999999999</v>
      </c>
      <c r="AQ65" s="2">
        <v>1956.921</v>
      </c>
      <c r="AR65" s="2">
        <f t="shared" si="27"/>
        <v>216.97703313749585</v>
      </c>
      <c r="AS65" s="2">
        <f t="shared" si="31"/>
        <v>4.8249384487351811E-2</v>
      </c>
      <c r="AU65" s="21">
        <v>40451</v>
      </c>
      <c r="AV65" s="2">
        <v>1341.47</v>
      </c>
      <c r="AW65" s="2">
        <v>2264.4569999999999</v>
      </c>
      <c r="AX65" s="2">
        <v>1956.921</v>
      </c>
      <c r="AY65" s="2">
        <f t="shared" si="28"/>
        <v>221.12369278420002</v>
      </c>
      <c r="AZ65" s="2">
        <f t="shared" si="29"/>
        <v>2.4634189555721546E-2</v>
      </c>
      <c r="BB65" s="13">
        <f t="shared" si="18"/>
        <v>40421</v>
      </c>
      <c r="BC65" s="3">
        <f t="shared" si="19"/>
        <v>0.1032873120745551</v>
      </c>
    </row>
    <row r="66" spans="1:55" x14ac:dyDescent="0.25">
      <c r="A66" s="21">
        <v>40480</v>
      </c>
      <c r="B66" s="2">
        <v>70673.3</v>
      </c>
      <c r="C66" s="2">
        <v>2309.625</v>
      </c>
      <c r="D66" s="2">
        <v>1972.7159999999999</v>
      </c>
      <c r="E66" s="2">
        <f t="shared" si="20"/>
        <v>215.36595365973022</v>
      </c>
      <c r="F66" s="2">
        <f t="shared" si="21"/>
        <v>1.5569545038444143E-2</v>
      </c>
      <c r="H66" s="21">
        <v>40480</v>
      </c>
      <c r="I66" s="2">
        <v>70673.3</v>
      </c>
      <c r="J66" s="2">
        <v>2309.625</v>
      </c>
      <c r="K66" s="2">
        <v>1972.7159999999999</v>
      </c>
      <c r="L66" s="2">
        <f t="shared" si="22"/>
        <v>211.84429318305192</v>
      </c>
      <c r="M66" s="2">
        <f t="shared" si="23"/>
        <v>1.5976751761084974E-2</v>
      </c>
      <c r="O66" s="21">
        <v>40480</v>
      </c>
      <c r="P66" s="2">
        <v>22218.87</v>
      </c>
      <c r="Q66" s="2">
        <v>2309.625</v>
      </c>
      <c r="R66" s="2">
        <v>1972.7159999999999</v>
      </c>
      <c r="S66" s="2">
        <f t="shared" si="24"/>
        <v>215.07070294418804</v>
      </c>
      <c r="T66" s="2">
        <f t="shared" si="30"/>
        <v>1.5114197592380751E-2</v>
      </c>
      <c r="V66" s="13">
        <f t="shared" si="16"/>
        <v>40451</v>
      </c>
      <c r="W66" s="3">
        <f t="shared" si="17"/>
        <v>4.6660494391909869E-2</v>
      </c>
      <c r="AG66" s="21">
        <v>40480</v>
      </c>
      <c r="AH66" s="2">
        <v>70673.3</v>
      </c>
      <c r="AI66" s="2">
        <v>2309.625</v>
      </c>
      <c r="AJ66" s="2">
        <v>1972.7159999999999</v>
      </c>
      <c r="AK66" s="2">
        <f t="shared" si="25"/>
        <v>215.36595365973022</v>
      </c>
      <c r="AL66" s="2">
        <f t="shared" si="26"/>
        <v>1.5569545038444143E-2</v>
      </c>
      <c r="AN66" s="21">
        <v>40480</v>
      </c>
      <c r="AO66" s="2">
        <v>70673.3</v>
      </c>
      <c r="AP66" s="2">
        <v>2309.625</v>
      </c>
      <c r="AQ66" s="2">
        <v>1972.7159999999999</v>
      </c>
      <c r="AR66" s="2">
        <f t="shared" si="27"/>
        <v>220.48039856682612</v>
      </c>
      <c r="AS66" s="2">
        <f t="shared" si="31"/>
        <v>1.6146250037027032E-2</v>
      </c>
      <c r="AU66" s="21">
        <v>40480</v>
      </c>
      <c r="AV66" s="2">
        <v>1426.71</v>
      </c>
      <c r="AW66" s="2">
        <v>2309.625</v>
      </c>
      <c r="AX66" s="2">
        <v>1972.7159999999999</v>
      </c>
      <c r="AY66" s="2">
        <f t="shared" si="28"/>
        <v>228.60259369073424</v>
      </c>
      <c r="AZ66" s="2">
        <f t="shared" si="29"/>
        <v>3.3822250399160314E-2</v>
      </c>
      <c r="BB66" s="13">
        <f t="shared" si="18"/>
        <v>40451</v>
      </c>
      <c r="BC66" s="3">
        <f t="shared" si="19"/>
        <v>6.553804547463149E-2</v>
      </c>
    </row>
    <row r="67" spans="1:55" x14ac:dyDescent="0.25">
      <c r="A67" s="21">
        <v>40512</v>
      </c>
      <c r="B67" s="2">
        <v>67705.399999999994</v>
      </c>
      <c r="C67" s="2">
        <v>2329.7649999999999</v>
      </c>
      <c r="D67" s="2">
        <v>1988.6420000000001</v>
      </c>
      <c r="E67" s="2">
        <f t="shared" si="20"/>
        <v>212.83326986203153</v>
      </c>
      <c r="F67" s="2">
        <f t="shared" si="21"/>
        <v>-1.1759907982949923E-2</v>
      </c>
      <c r="H67" s="21">
        <v>40512</v>
      </c>
      <c r="I67" s="2">
        <v>67705.399999999994</v>
      </c>
      <c r="J67" s="2">
        <v>2329.7649999999999</v>
      </c>
      <c r="K67" s="2">
        <v>1988.6420000000001</v>
      </c>
      <c r="L67" s="2">
        <f t="shared" si="22"/>
        <v>211.50174661081499</v>
      </c>
      <c r="M67" s="2">
        <f t="shared" si="23"/>
        <v>-1.6169733302228593E-3</v>
      </c>
      <c r="O67" s="21">
        <v>40512</v>
      </c>
      <c r="P67" s="2">
        <v>21494.23</v>
      </c>
      <c r="Q67" s="2">
        <v>2329.7649999999999</v>
      </c>
      <c r="R67" s="2">
        <v>1988.6420000000001</v>
      </c>
      <c r="S67" s="2">
        <f t="shared" si="24"/>
        <v>213.34851596443193</v>
      </c>
      <c r="T67" s="2">
        <f t="shared" si="30"/>
        <v>-8.0075387125274414E-3</v>
      </c>
      <c r="V67" s="13">
        <f t="shared" si="16"/>
        <v>40480</v>
      </c>
      <c r="W67" s="3">
        <f t="shared" si="17"/>
        <v>-2.1384420025700224E-2</v>
      </c>
      <c r="AG67" s="21">
        <v>40512</v>
      </c>
      <c r="AH67" s="2">
        <v>67705.399999999994</v>
      </c>
      <c r="AI67" s="2">
        <v>2329.7649999999999</v>
      </c>
      <c r="AJ67" s="2">
        <v>1988.6420000000001</v>
      </c>
      <c r="AK67" s="2">
        <f t="shared" si="25"/>
        <v>212.83326986203153</v>
      </c>
      <c r="AL67" s="2">
        <f t="shared" si="26"/>
        <v>-1.1759907982949923E-2</v>
      </c>
      <c r="AN67" s="21">
        <v>40512</v>
      </c>
      <c r="AO67" s="2">
        <v>67705.399999999994</v>
      </c>
      <c r="AP67" s="2">
        <v>2329.7649999999999</v>
      </c>
      <c r="AQ67" s="2">
        <v>1988.6420000000001</v>
      </c>
      <c r="AR67" s="2">
        <f t="shared" si="27"/>
        <v>214.5473547577505</v>
      </c>
      <c r="AS67" s="2">
        <f t="shared" si="31"/>
        <v>-2.6909620300225111E-2</v>
      </c>
      <c r="AU67" s="21">
        <v>40512</v>
      </c>
      <c r="AV67" s="2">
        <v>1412.57</v>
      </c>
      <c r="AW67" s="2">
        <v>2329.7649999999999</v>
      </c>
      <c r="AX67" s="2">
        <v>1988.6420000000001</v>
      </c>
      <c r="AY67" s="2">
        <f t="shared" si="28"/>
        <v>228.84801769332208</v>
      </c>
      <c r="AZ67" s="2">
        <f t="shared" si="29"/>
        <v>1.0735836309884832E-3</v>
      </c>
      <c r="BB67" s="13">
        <f t="shared" si="18"/>
        <v>40480</v>
      </c>
      <c r="BC67" s="3">
        <f t="shared" si="19"/>
        <v>-3.7595944652186547E-2</v>
      </c>
    </row>
    <row r="68" spans="1:55" x14ac:dyDescent="0.25">
      <c r="A68" s="21">
        <v>40543</v>
      </c>
      <c r="B68" s="2">
        <v>69304.81</v>
      </c>
      <c r="C68" s="2">
        <v>2385.4609999999998</v>
      </c>
      <c r="D68" s="2">
        <v>2007.1130000000001</v>
      </c>
      <c r="E68" s="2">
        <f t="shared" si="20"/>
        <v>216.96385028776342</v>
      </c>
      <c r="F68" s="2">
        <f t="shared" si="21"/>
        <v>1.9407588054299561E-2</v>
      </c>
      <c r="H68" s="21">
        <v>40543</v>
      </c>
      <c r="I68" s="2">
        <v>69304.81</v>
      </c>
      <c r="J68" s="2">
        <v>2385.4609999999998</v>
      </c>
      <c r="K68" s="2">
        <v>2007.1130000000001</v>
      </c>
      <c r="L68" s="2">
        <f t="shared" si="22"/>
        <v>215.61846462921426</v>
      </c>
      <c r="M68" s="2">
        <f t="shared" si="23"/>
        <v>1.9464227054230718E-2</v>
      </c>
      <c r="O68" s="21">
        <v>40543</v>
      </c>
      <c r="P68" s="2">
        <v>22239.51</v>
      </c>
      <c r="Q68" s="2">
        <v>2385.4609999999998</v>
      </c>
      <c r="R68" s="2">
        <v>2007.1130000000001</v>
      </c>
      <c r="S68" s="2">
        <f t="shared" si="24"/>
        <v>218.4321317288466</v>
      </c>
      <c r="T68" s="2">
        <f t="shared" si="30"/>
        <v>2.3827753108262326E-2</v>
      </c>
      <c r="V68" s="13">
        <f t="shared" si="16"/>
        <v>40512</v>
      </c>
      <c r="W68" s="3">
        <f t="shared" si="17"/>
        <v>6.2699568216792609E-2</v>
      </c>
      <c r="AG68" s="21">
        <v>40543</v>
      </c>
      <c r="AH68" s="2">
        <v>69304.81</v>
      </c>
      <c r="AI68" s="2">
        <v>2385.4609999999998</v>
      </c>
      <c r="AJ68" s="2">
        <v>2007.1130000000001</v>
      </c>
      <c r="AK68" s="2">
        <f t="shared" si="25"/>
        <v>216.96385028776342</v>
      </c>
      <c r="AL68" s="2">
        <f t="shared" si="26"/>
        <v>1.9407588054299561E-2</v>
      </c>
      <c r="AN68" s="21">
        <v>40543</v>
      </c>
      <c r="AO68" s="2">
        <v>69304.81</v>
      </c>
      <c r="AP68" s="2">
        <v>2385.4609999999998</v>
      </c>
      <c r="AQ68" s="2">
        <v>2007.1130000000001</v>
      </c>
      <c r="AR68" s="2">
        <f t="shared" si="27"/>
        <v>219.00659969337059</v>
      </c>
      <c r="AS68" s="2">
        <f t="shared" si="31"/>
        <v>2.0784432139259422E-2</v>
      </c>
      <c r="AU68" s="21">
        <v>40543</v>
      </c>
      <c r="AV68" s="2">
        <v>1439.56</v>
      </c>
      <c r="AW68" s="2">
        <v>2385.4609999999998</v>
      </c>
      <c r="AX68" s="2">
        <v>2007.1130000000001</v>
      </c>
      <c r="AY68" s="2">
        <f t="shared" si="28"/>
        <v>232.87600909520631</v>
      </c>
      <c r="AZ68" s="2">
        <f t="shared" si="29"/>
        <v>1.7601163612796088E-2</v>
      </c>
      <c r="BB68" s="13">
        <f t="shared" si="18"/>
        <v>40512</v>
      </c>
      <c r="BC68" s="3">
        <f t="shared" si="19"/>
        <v>5.7793183806355071E-2</v>
      </c>
    </row>
    <row r="69" spans="1:55" x14ac:dyDescent="0.25">
      <c r="A69" s="21">
        <v>40574</v>
      </c>
      <c r="B69" s="2">
        <v>66574.880000000005</v>
      </c>
      <c r="C69" s="2">
        <v>2378.0360000000001</v>
      </c>
      <c r="D69" s="2">
        <v>2024.383</v>
      </c>
      <c r="E69" s="2">
        <f t="shared" si="20"/>
        <v>213.90280705179617</v>
      </c>
      <c r="F69" s="2">
        <f t="shared" si="21"/>
        <v>-1.4108540348575728E-2</v>
      </c>
      <c r="H69" s="21">
        <v>40574</v>
      </c>
      <c r="I69" s="2">
        <v>66574.880000000005</v>
      </c>
      <c r="J69" s="2">
        <v>2378.0360000000001</v>
      </c>
      <c r="K69" s="2">
        <v>2024.383</v>
      </c>
      <c r="L69" s="2">
        <f t="shared" si="22"/>
        <v>214.14082644545715</v>
      </c>
      <c r="M69" s="2">
        <f t="shared" si="23"/>
        <v>-6.8530224732753168E-3</v>
      </c>
      <c r="O69" s="21">
        <v>40574</v>
      </c>
      <c r="P69" s="2">
        <v>21462.33</v>
      </c>
      <c r="Q69" s="2">
        <v>2378.0360000000001</v>
      </c>
      <c r="R69" s="2">
        <v>2024.383</v>
      </c>
      <c r="S69" s="2">
        <f t="shared" si="24"/>
        <v>215.73868273401885</v>
      </c>
      <c r="T69" s="2">
        <f t="shared" si="30"/>
        <v>-1.2330827765629604E-2</v>
      </c>
      <c r="V69" s="13">
        <f t="shared" si="16"/>
        <v>40543</v>
      </c>
      <c r="W69" s="3">
        <f t="shared" si="17"/>
        <v>-3.3292390587480652E-2</v>
      </c>
      <c r="AG69" s="21">
        <v>40574</v>
      </c>
      <c r="AH69" s="2">
        <v>66574.880000000005</v>
      </c>
      <c r="AI69" s="2">
        <v>2378.0360000000001</v>
      </c>
      <c r="AJ69" s="2">
        <v>2024.383</v>
      </c>
      <c r="AK69" s="2">
        <f t="shared" si="25"/>
        <v>213.90280705179617</v>
      </c>
      <c r="AL69" s="2">
        <f t="shared" si="26"/>
        <v>-1.4108540348575728E-2</v>
      </c>
      <c r="AN69" s="21">
        <v>40574</v>
      </c>
      <c r="AO69" s="2">
        <v>66574.880000000005</v>
      </c>
      <c r="AP69" s="2">
        <v>2378.0360000000001</v>
      </c>
      <c r="AQ69" s="2">
        <v>2024.383</v>
      </c>
      <c r="AR69" s="2">
        <f t="shared" si="27"/>
        <v>213.27661666822911</v>
      </c>
      <c r="AS69" s="2">
        <f t="shared" si="31"/>
        <v>-2.6163517597935323E-2</v>
      </c>
      <c r="AU69" s="21">
        <v>40574</v>
      </c>
      <c r="AV69" s="2">
        <v>1319.88</v>
      </c>
      <c r="AW69" s="2">
        <v>2378.0360000000001</v>
      </c>
      <c r="AX69" s="2">
        <v>2024.383</v>
      </c>
      <c r="AY69" s="2">
        <f t="shared" si="28"/>
        <v>225.51548128464029</v>
      </c>
      <c r="AZ69" s="2">
        <f t="shared" si="29"/>
        <v>-3.1607067809019465E-2</v>
      </c>
      <c r="BB69" s="13">
        <f t="shared" si="18"/>
        <v>40543</v>
      </c>
      <c r="BC69" s="3">
        <f t="shared" si="19"/>
        <v>-7.1879125755530515E-2</v>
      </c>
    </row>
    <row r="70" spans="1:55" x14ac:dyDescent="0.25">
      <c r="A70" s="21">
        <v>40602</v>
      </c>
      <c r="B70" s="2">
        <v>67383.22</v>
      </c>
      <c r="C70" s="2">
        <v>2393.3159999999998</v>
      </c>
      <c r="D70" s="2">
        <v>2041.463</v>
      </c>
      <c r="E70" s="2">
        <f t="shared" si="20"/>
        <v>215.89542067393324</v>
      </c>
      <c r="F70" s="2">
        <f t="shared" si="21"/>
        <v>9.3155094577816126E-3</v>
      </c>
      <c r="H70" s="21">
        <v>40602</v>
      </c>
      <c r="I70" s="2">
        <v>67383.22</v>
      </c>
      <c r="J70" s="2">
        <v>2393.3159999999998</v>
      </c>
      <c r="K70" s="2">
        <v>2041.463</v>
      </c>
      <c r="L70" s="2">
        <f t="shared" si="22"/>
        <v>215.89083671004349</v>
      </c>
      <c r="M70" s="2">
        <f t="shared" si="23"/>
        <v>8.1722401731369569E-3</v>
      </c>
      <c r="O70" s="21">
        <v>40602</v>
      </c>
      <c r="P70" s="2">
        <v>21891.84</v>
      </c>
      <c r="Q70" s="2">
        <v>2393.3159999999998</v>
      </c>
      <c r="R70" s="2">
        <v>2041.463</v>
      </c>
      <c r="S70" s="2">
        <f t="shared" si="24"/>
        <v>218.42758318121295</v>
      </c>
      <c r="T70" s="2">
        <f t="shared" si="30"/>
        <v>1.2463691782661089E-2</v>
      </c>
      <c r="V70" s="13">
        <f t="shared" ref="V70:V101" si="32">H69</f>
        <v>40574</v>
      </c>
      <c r="W70" s="3">
        <f t="shared" ref="W70:W101" si="33">F70+M70+T70</f>
        <v>2.9951441413579659E-2</v>
      </c>
      <c r="AG70" s="21">
        <v>40602</v>
      </c>
      <c r="AH70" s="2">
        <v>67383.22</v>
      </c>
      <c r="AI70" s="2">
        <v>2393.3159999999998</v>
      </c>
      <c r="AJ70" s="2">
        <v>2041.463</v>
      </c>
      <c r="AK70" s="2">
        <f t="shared" si="25"/>
        <v>215.89542067393324</v>
      </c>
      <c r="AL70" s="2">
        <f t="shared" si="26"/>
        <v>9.3155094577816126E-3</v>
      </c>
      <c r="AN70" s="21">
        <v>40602</v>
      </c>
      <c r="AO70" s="2">
        <v>67383.22</v>
      </c>
      <c r="AP70" s="2">
        <v>2393.3159999999998</v>
      </c>
      <c r="AQ70" s="2">
        <v>2041.463</v>
      </c>
      <c r="AR70" s="2">
        <f t="shared" si="27"/>
        <v>215.58624173674758</v>
      </c>
      <c r="AS70" s="2">
        <f t="shared" si="31"/>
        <v>1.0829246565324647E-2</v>
      </c>
      <c r="AU70" s="21">
        <v>40602</v>
      </c>
      <c r="AV70" s="2">
        <v>1329.16</v>
      </c>
      <c r="AW70" s="2">
        <v>2393.3159999999998</v>
      </c>
      <c r="AX70" s="2">
        <v>2041.463</v>
      </c>
      <c r="AY70" s="2">
        <f t="shared" si="28"/>
        <v>227.15524034114026</v>
      </c>
      <c r="AZ70" s="2">
        <f t="shared" si="29"/>
        <v>7.2711595991510336E-3</v>
      </c>
      <c r="BB70" s="13">
        <f t="shared" ref="BB70:BB101" si="34">AN69</f>
        <v>40574</v>
      </c>
      <c r="BC70" s="3">
        <f t="shared" ref="BC70:BC101" si="35">AL70+AS70+AZ70</f>
        <v>2.7415915622257293E-2</v>
      </c>
    </row>
    <row r="71" spans="1:55" x14ac:dyDescent="0.25">
      <c r="A71" s="21">
        <v>40633</v>
      </c>
      <c r="B71" s="2">
        <v>68586.7</v>
      </c>
      <c r="C71" s="2">
        <v>2430.6149999999998</v>
      </c>
      <c r="D71" s="2">
        <v>2060.2170000000001</v>
      </c>
      <c r="E71" s="2">
        <f t="shared" si="20"/>
        <v>219.04219441200087</v>
      </c>
      <c r="F71" s="2">
        <f t="shared" si="21"/>
        <v>1.4575453838922094E-2</v>
      </c>
      <c r="H71" s="21">
        <v>40633</v>
      </c>
      <c r="I71" s="2">
        <v>68586.7</v>
      </c>
      <c r="J71" s="2">
        <v>2430.6149999999998</v>
      </c>
      <c r="K71" s="2">
        <v>2060.2170000000001</v>
      </c>
      <c r="L71" s="2">
        <f t="shared" si="22"/>
        <v>218.93928827799536</v>
      </c>
      <c r="M71" s="2">
        <f t="shared" si="23"/>
        <v>1.4120337918955528E-2</v>
      </c>
      <c r="O71" s="21">
        <v>40633</v>
      </c>
      <c r="P71" s="2">
        <v>22385.5</v>
      </c>
      <c r="Q71" s="2">
        <v>2430.6149999999998</v>
      </c>
      <c r="R71" s="2">
        <v>2060.2170000000001</v>
      </c>
      <c r="S71" s="2">
        <f t="shared" si="24"/>
        <v>222.02101017881691</v>
      </c>
      <c r="T71" s="2">
        <f t="shared" si="30"/>
        <v>1.6451342569783069E-2</v>
      </c>
      <c r="V71" s="13">
        <f t="shared" si="32"/>
        <v>40602</v>
      </c>
      <c r="W71" s="3">
        <f t="shared" si="33"/>
        <v>4.5147134327660689E-2</v>
      </c>
      <c r="AG71" s="21">
        <v>40633</v>
      </c>
      <c r="AH71" s="2">
        <v>68586.7</v>
      </c>
      <c r="AI71" s="2">
        <v>2430.6149999999998</v>
      </c>
      <c r="AJ71" s="2">
        <v>2060.2170000000001</v>
      </c>
      <c r="AK71" s="2">
        <f t="shared" si="25"/>
        <v>219.04219441200087</v>
      </c>
      <c r="AL71" s="2">
        <f t="shared" si="26"/>
        <v>1.4575453838922094E-2</v>
      </c>
      <c r="AN71" s="21">
        <v>40633</v>
      </c>
      <c r="AO71" s="2">
        <v>68586.7</v>
      </c>
      <c r="AP71" s="2">
        <v>2430.6149999999998</v>
      </c>
      <c r="AQ71" s="2">
        <v>2060.2170000000001</v>
      </c>
      <c r="AR71" s="2">
        <f t="shared" si="27"/>
        <v>219.01361847149457</v>
      </c>
      <c r="AS71" s="2">
        <f t="shared" si="31"/>
        <v>1.5897938138984657E-2</v>
      </c>
      <c r="AU71" s="21">
        <v>40633</v>
      </c>
      <c r="AV71" s="2">
        <v>1412.49</v>
      </c>
      <c r="AW71" s="2">
        <v>2430.6149999999998</v>
      </c>
      <c r="AX71" s="2">
        <v>2060.2170000000001</v>
      </c>
      <c r="AY71" s="2">
        <f t="shared" si="28"/>
        <v>234.53979671366491</v>
      </c>
      <c r="AZ71" s="2">
        <f t="shared" si="29"/>
        <v>3.2508853246944858E-2</v>
      </c>
      <c r="BB71" s="13">
        <f t="shared" si="34"/>
        <v>40602</v>
      </c>
      <c r="BC71" s="3">
        <f t="shared" si="35"/>
        <v>6.2982245224851602E-2</v>
      </c>
    </row>
    <row r="72" spans="1:55" x14ac:dyDescent="0.25">
      <c r="A72" s="21">
        <v>40662</v>
      </c>
      <c r="B72" s="2">
        <v>66132.86</v>
      </c>
      <c r="C72" s="2">
        <v>2443.9549999999999</v>
      </c>
      <c r="D72" s="2">
        <v>2077.509</v>
      </c>
      <c r="E72" s="2">
        <f t="shared" si="20"/>
        <v>216.81970568564222</v>
      </c>
      <c r="F72" s="2">
        <f t="shared" si="21"/>
        <v>-1.0146395457390024E-2</v>
      </c>
      <c r="H72" s="21">
        <v>40662</v>
      </c>
      <c r="I72" s="2">
        <v>66132.86</v>
      </c>
      <c r="J72" s="2">
        <v>2443.9549999999999</v>
      </c>
      <c r="K72" s="2">
        <v>2077.509</v>
      </c>
      <c r="L72" s="2">
        <f t="shared" si="22"/>
        <v>218.52477246827343</v>
      </c>
      <c r="M72" s="2">
        <f t="shared" si="23"/>
        <v>-1.8932911172873995E-3</v>
      </c>
      <c r="O72" s="21">
        <v>40662</v>
      </c>
      <c r="P72" s="2">
        <v>21561.98</v>
      </c>
      <c r="Q72" s="2">
        <v>2443.9549999999999</v>
      </c>
      <c r="R72" s="2">
        <v>2077.509</v>
      </c>
      <c r="S72" s="2">
        <f t="shared" si="24"/>
        <v>219.67852073602424</v>
      </c>
      <c r="T72" s="2">
        <f t="shared" si="30"/>
        <v>-1.0550755718596296E-2</v>
      </c>
      <c r="V72" s="13">
        <f t="shared" si="32"/>
        <v>40633</v>
      </c>
      <c r="W72" s="3">
        <f t="shared" si="33"/>
        <v>-2.259044229327372E-2</v>
      </c>
      <c r="AG72" s="21">
        <v>40662</v>
      </c>
      <c r="AH72" s="2">
        <v>66132.86</v>
      </c>
      <c r="AI72" s="2">
        <v>2443.9549999999999</v>
      </c>
      <c r="AJ72" s="2">
        <v>2077.509</v>
      </c>
      <c r="AK72" s="2">
        <f t="shared" si="25"/>
        <v>216.81970568564222</v>
      </c>
      <c r="AL72" s="2">
        <f t="shared" si="26"/>
        <v>-1.0146395457390024E-2</v>
      </c>
      <c r="AN72" s="21">
        <v>40662</v>
      </c>
      <c r="AO72" s="2">
        <v>66132.86</v>
      </c>
      <c r="AP72" s="2">
        <v>2443.9549999999999</v>
      </c>
      <c r="AQ72" s="2">
        <v>2077.509</v>
      </c>
      <c r="AR72" s="2">
        <f t="shared" si="27"/>
        <v>214.01648357155199</v>
      </c>
      <c r="AS72" s="2">
        <f t="shared" si="31"/>
        <v>-2.2816548737095842E-2</v>
      </c>
      <c r="AU72" s="21">
        <v>40662</v>
      </c>
      <c r="AV72" s="2">
        <v>1413.11</v>
      </c>
      <c r="AW72" s="2">
        <v>2443.9549999999999</v>
      </c>
      <c r="AX72" s="2">
        <v>2077.509</v>
      </c>
      <c r="AY72" s="2">
        <f t="shared" si="28"/>
        <v>235.55771362608135</v>
      </c>
      <c r="AZ72" s="2">
        <f t="shared" si="29"/>
        <v>4.3400605214095386E-3</v>
      </c>
      <c r="BB72" s="13">
        <f t="shared" si="34"/>
        <v>40633</v>
      </c>
      <c r="BC72" s="3">
        <f t="shared" si="35"/>
        <v>-2.8622883673076326E-2</v>
      </c>
    </row>
    <row r="73" spans="1:55" x14ac:dyDescent="0.25">
      <c r="A73" s="21">
        <v>40694</v>
      </c>
      <c r="B73" s="2">
        <v>64620.08</v>
      </c>
      <c r="C73" s="2">
        <v>2480.4110000000001</v>
      </c>
      <c r="D73" s="2">
        <v>2098.0320000000002</v>
      </c>
      <c r="E73" s="2">
        <f t="shared" si="20"/>
        <v>216.44866087197923</v>
      </c>
      <c r="F73" s="2">
        <f t="shared" si="21"/>
        <v>-1.7113057712612417E-3</v>
      </c>
      <c r="H73" s="21">
        <v>40694</v>
      </c>
      <c r="I73" s="2">
        <v>64620.08</v>
      </c>
      <c r="J73" s="2">
        <v>2480.4110000000001</v>
      </c>
      <c r="K73" s="2">
        <v>2098.0320000000002</v>
      </c>
      <c r="L73" s="2">
        <f t="shared" si="22"/>
        <v>219.80249281702143</v>
      </c>
      <c r="M73" s="2">
        <f t="shared" si="23"/>
        <v>5.8470274757224539E-3</v>
      </c>
      <c r="O73" s="21">
        <v>40694</v>
      </c>
      <c r="P73" s="2">
        <v>21071.64</v>
      </c>
      <c r="Q73" s="2">
        <v>2480.4110000000001</v>
      </c>
      <c r="R73" s="2">
        <v>2098.0320000000002</v>
      </c>
      <c r="S73" s="2">
        <f t="shared" si="24"/>
        <v>219.31435021983208</v>
      </c>
      <c r="T73" s="2">
        <f t="shared" si="30"/>
        <v>-1.6577429371429603E-3</v>
      </c>
      <c r="V73" s="13">
        <f t="shared" si="32"/>
        <v>40662</v>
      </c>
      <c r="W73" s="3">
        <f t="shared" si="33"/>
        <v>2.4779787673182515E-3</v>
      </c>
      <c r="AG73" s="21">
        <v>40694</v>
      </c>
      <c r="AH73" s="2">
        <v>64620.08</v>
      </c>
      <c r="AI73" s="2">
        <v>2480.4110000000001</v>
      </c>
      <c r="AJ73" s="2">
        <v>2098.0320000000002</v>
      </c>
      <c r="AK73" s="2">
        <f t="shared" si="25"/>
        <v>216.44866087197923</v>
      </c>
      <c r="AL73" s="2">
        <f t="shared" si="26"/>
        <v>-1.7113057712612417E-3</v>
      </c>
      <c r="AN73" s="21">
        <v>40694</v>
      </c>
      <c r="AO73" s="2">
        <v>64620.08</v>
      </c>
      <c r="AP73" s="2">
        <v>2480.4110000000001</v>
      </c>
      <c r="AQ73" s="2">
        <v>2098.0320000000002</v>
      </c>
      <c r="AR73" s="2">
        <f t="shared" si="27"/>
        <v>211.33164873163187</v>
      </c>
      <c r="AS73" s="2">
        <f t="shared" si="31"/>
        <v>-1.2544990904976247E-2</v>
      </c>
      <c r="AU73" s="21">
        <v>40694</v>
      </c>
      <c r="AV73" s="2">
        <v>1411.16</v>
      </c>
      <c r="AW73" s="2">
        <v>2480.4110000000001</v>
      </c>
      <c r="AX73" s="2">
        <v>2098.0320000000002</v>
      </c>
      <c r="AY73" s="2">
        <f t="shared" si="28"/>
        <v>237.17992062550829</v>
      </c>
      <c r="AZ73" s="2">
        <f t="shared" si="29"/>
        <v>6.8866647347493471E-3</v>
      </c>
      <c r="BB73" s="13">
        <f t="shared" si="34"/>
        <v>40662</v>
      </c>
      <c r="BC73" s="3">
        <f t="shared" si="35"/>
        <v>-7.3696319414881424E-3</v>
      </c>
    </row>
    <row r="74" spans="1:55" x14ac:dyDescent="0.25">
      <c r="A74" s="21">
        <v>40724</v>
      </c>
      <c r="B74" s="2">
        <v>62403.64</v>
      </c>
      <c r="C74" s="2">
        <v>2472.9279999999999</v>
      </c>
      <c r="D74" s="2">
        <v>2118.078</v>
      </c>
      <c r="E74" s="2">
        <f t="shared" si="20"/>
        <v>213.90355509742616</v>
      </c>
      <c r="F74" s="2">
        <f t="shared" si="21"/>
        <v>-1.1758473183894646E-2</v>
      </c>
      <c r="H74" s="21">
        <v>40724</v>
      </c>
      <c r="I74" s="2">
        <v>62403.64</v>
      </c>
      <c r="J74" s="2">
        <v>2472.9279999999999</v>
      </c>
      <c r="K74" s="2">
        <v>2118.078</v>
      </c>
      <c r="L74" s="2">
        <f t="shared" si="22"/>
        <v>218.5931549107338</v>
      </c>
      <c r="M74" s="2">
        <f t="shared" si="23"/>
        <v>-5.5019298952826198E-3</v>
      </c>
      <c r="O74" s="21">
        <v>40724</v>
      </c>
      <c r="P74" s="2">
        <v>20745.41</v>
      </c>
      <c r="Q74" s="2">
        <v>2472.9279999999999</v>
      </c>
      <c r="R74" s="2">
        <v>2118.078</v>
      </c>
      <c r="S74" s="2">
        <f t="shared" si="24"/>
        <v>218.38633697558242</v>
      </c>
      <c r="T74" s="2">
        <f t="shared" si="30"/>
        <v>-4.2314296502689915E-3</v>
      </c>
      <c r="V74" s="13">
        <f t="shared" si="32"/>
        <v>40694</v>
      </c>
      <c r="W74" s="3">
        <f t="shared" si="33"/>
        <v>-2.1491832729446256E-2</v>
      </c>
      <c r="AG74" s="21">
        <v>40724</v>
      </c>
      <c r="AH74" s="2">
        <v>62403.64</v>
      </c>
      <c r="AI74" s="2">
        <v>2472.9279999999999</v>
      </c>
      <c r="AJ74" s="2">
        <v>2118.078</v>
      </c>
      <c r="AK74" s="2">
        <f t="shared" si="25"/>
        <v>213.90355509742616</v>
      </c>
      <c r="AL74" s="2">
        <f t="shared" si="26"/>
        <v>-1.1758473183894646E-2</v>
      </c>
      <c r="AN74" s="21">
        <v>40724</v>
      </c>
      <c r="AO74" s="2">
        <v>62403.64</v>
      </c>
      <c r="AP74" s="2">
        <v>2472.9279999999999</v>
      </c>
      <c r="AQ74" s="2">
        <v>2118.078</v>
      </c>
      <c r="AR74" s="2">
        <f t="shared" si="27"/>
        <v>206.59772706169912</v>
      </c>
      <c r="AS74" s="2">
        <f t="shared" si="31"/>
        <v>-2.2400438828470502E-2</v>
      </c>
      <c r="AU74" s="21">
        <v>40724</v>
      </c>
      <c r="AV74" s="2">
        <v>1373.22</v>
      </c>
      <c r="AW74" s="2">
        <v>2472.9279999999999</v>
      </c>
      <c r="AX74" s="2">
        <v>2118.078</v>
      </c>
      <c r="AY74" s="2">
        <f t="shared" si="28"/>
        <v>235.09441556398312</v>
      </c>
      <c r="AZ74" s="2">
        <f t="shared" si="29"/>
        <v>-8.7929241903157204E-3</v>
      </c>
      <c r="BB74" s="13">
        <f t="shared" si="34"/>
        <v>40694</v>
      </c>
      <c r="BC74" s="3">
        <f t="shared" si="35"/>
        <v>-4.2951836202680872E-2</v>
      </c>
    </row>
    <row r="75" spans="1:55" x14ac:dyDescent="0.25">
      <c r="A75" s="21">
        <v>40753</v>
      </c>
      <c r="B75" s="2">
        <v>58823.45</v>
      </c>
      <c r="C75" s="2">
        <v>2489.5909999999999</v>
      </c>
      <c r="D75" s="2">
        <v>2138.558</v>
      </c>
      <c r="E75" s="2">
        <f t="shared" si="20"/>
        <v>210.04764312760142</v>
      </c>
      <c r="F75" s="2">
        <f t="shared" si="21"/>
        <v>-1.802640432071612E-2</v>
      </c>
      <c r="H75" s="21">
        <v>40753</v>
      </c>
      <c r="I75" s="2">
        <v>58823.45</v>
      </c>
      <c r="J75" s="2">
        <v>2489.5909999999999</v>
      </c>
      <c r="K75" s="2">
        <v>2138.558</v>
      </c>
      <c r="L75" s="2">
        <f t="shared" si="22"/>
        <v>217.45549285711959</v>
      </c>
      <c r="M75" s="2">
        <f t="shared" si="23"/>
        <v>-5.2044724551361787E-3</v>
      </c>
      <c r="O75" s="21">
        <v>40753</v>
      </c>
      <c r="P75" s="2">
        <v>19705.009999999998</v>
      </c>
      <c r="Q75" s="2">
        <v>2489.5909999999999</v>
      </c>
      <c r="R75" s="2">
        <v>2138.558</v>
      </c>
      <c r="S75" s="2">
        <f t="shared" si="24"/>
        <v>215.08037225250408</v>
      </c>
      <c r="T75" s="2">
        <f t="shared" si="30"/>
        <v>-1.5138148150028298E-2</v>
      </c>
      <c r="V75" s="13">
        <f t="shared" si="32"/>
        <v>40724</v>
      </c>
      <c r="W75" s="3">
        <f t="shared" si="33"/>
        <v>-3.8369024925880596E-2</v>
      </c>
      <c r="AG75" s="21">
        <v>40753</v>
      </c>
      <c r="AH75" s="2">
        <v>58823.45</v>
      </c>
      <c r="AI75" s="2">
        <v>2489.5909999999999</v>
      </c>
      <c r="AJ75" s="2">
        <v>2138.558</v>
      </c>
      <c r="AK75" s="2">
        <f t="shared" si="25"/>
        <v>210.04764312760142</v>
      </c>
      <c r="AL75" s="2">
        <f t="shared" si="26"/>
        <v>-1.802640432071612E-2</v>
      </c>
      <c r="AN75" s="21">
        <v>40753</v>
      </c>
      <c r="AO75" s="2">
        <v>58823.45</v>
      </c>
      <c r="AP75" s="2">
        <v>2489.5909999999999</v>
      </c>
      <c r="AQ75" s="2">
        <v>2138.558</v>
      </c>
      <c r="AR75" s="2">
        <f t="shared" si="27"/>
        <v>198.8394866095276</v>
      </c>
      <c r="AS75" s="2">
        <f t="shared" si="31"/>
        <v>-3.7552399837654196E-2</v>
      </c>
      <c r="AU75" s="21">
        <v>40753</v>
      </c>
      <c r="AV75" s="2">
        <v>1285.23</v>
      </c>
      <c r="AW75" s="2">
        <v>2489.5909999999999</v>
      </c>
      <c r="AX75" s="2">
        <v>2138.558</v>
      </c>
      <c r="AY75" s="2">
        <f t="shared" si="28"/>
        <v>230.22606217475601</v>
      </c>
      <c r="AZ75" s="2">
        <f t="shared" si="29"/>
        <v>-2.0708077550664596E-2</v>
      </c>
      <c r="BB75" s="13">
        <f t="shared" si="34"/>
        <v>40724</v>
      </c>
      <c r="BC75" s="3">
        <f t="shared" si="35"/>
        <v>-7.6286881709034915E-2</v>
      </c>
    </row>
    <row r="76" spans="1:55" x14ac:dyDescent="0.25">
      <c r="A76" s="21">
        <v>40786</v>
      </c>
      <c r="B76" s="2">
        <v>56495.12</v>
      </c>
      <c r="C76" s="2">
        <v>2624.6849999999999</v>
      </c>
      <c r="D76" s="2">
        <v>2161.5300000000002</v>
      </c>
      <c r="E76" s="2">
        <f t="shared" si="20"/>
        <v>210.81829520201958</v>
      </c>
      <c r="F76" s="2">
        <f t="shared" si="21"/>
        <v>3.668939403190638E-3</v>
      </c>
      <c r="H76" s="21">
        <v>40786</v>
      </c>
      <c r="I76" s="2">
        <v>56495.12</v>
      </c>
      <c r="J76" s="2">
        <v>2624.6849999999999</v>
      </c>
      <c r="K76" s="2">
        <v>2161.5300000000002</v>
      </c>
      <c r="L76" s="2">
        <f t="shared" si="22"/>
        <v>222.33475451279003</v>
      </c>
      <c r="M76" s="2">
        <f t="shared" si="23"/>
        <v>2.2437978418307278E-2</v>
      </c>
      <c r="O76" s="21">
        <v>40786</v>
      </c>
      <c r="P76" s="2">
        <v>18884.47</v>
      </c>
      <c r="Q76" s="2">
        <v>2624.6849999999999</v>
      </c>
      <c r="R76" s="2">
        <v>2161.5300000000002</v>
      </c>
      <c r="S76" s="2">
        <f t="shared" si="24"/>
        <v>215.69230389439997</v>
      </c>
      <c r="T76" s="2">
        <f t="shared" si="30"/>
        <v>2.8451301040966575E-3</v>
      </c>
      <c r="V76" s="13">
        <f t="shared" si="32"/>
        <v>40753</v>
      </c>
      <c r="W76" s="3">
        <f t="shared" si="33"/>
        <v>2.8952047925594571E-2</v>
      </c>
      <c r="AG76" s="21">
        <v>40786</v>
      </c>
      <c r="AH76" s="2">
        <v>56495.12</v>
      </c>
      <c r="AI76" s="2">
        <v>2624.6849999999999</v>
      </c>
      <c r="AJ76" s="2">
        <v>2161.5300000000002</v>
      </c>
      <c r="AK76" s="2">
        <f t="shared" si="25"/>
        <v>210.81829520201958</v>
      </c>
      <c r="AL76" s="2">
        <f t="shared" si="26"/>
        <v>3.668939403190638E-3</v>
      </c>
      <c r="AN76" s="21">
        <v>40786</v>
      </c>
      <c r="AO76" s="2">
        <v>56495.12</v>
      </c>
      <c r="AP76" s="2">
        <v>2624.6849999999999</v>
      </c>
      <c r="AQ76" s="2">
        <v>2161.5300000000002</v>
      </c>
      <c r="AR76" s="2">
        <f t="shared" si="27"/>
        <v>194.83636104125043</v>
      </c>
      <c r="AS76" s="2">
        <f t="shared" si="31"/>
        <v>-2.013244771717972E-2</v>
      </c>
      <c r="AU76" s="21">
        <v>40786</v>
      </c>
      <c r="AV76" s="2">
        <v>1251.6300000000001</v>
      </c>
      <c r="AW76" s="2">
        <v>2624.6849999999999</v>
      </c>
      <c r="AX76" s="2">
        <v>2161.5300000000002</v>
      </c>
      <c r="AY76" s="2">
        <f t="shared" si="28"/>
        <v>232.30830323999689</v>
      </c>
      <c r="AZ76" s="2">
        <f t="shared" si="29"/>
        <v>9.0443325380787452E-3</v>
      </c>
      <c r="BB76" s="13">
        <f t="shared" si="34"/>
        <v>40753</v>
      </c>
      <c r="BC76" s="3">
        <f t="shared" si="35"/>
        <v>-7.4191757759103378E-3</v>
      </c>
    </row>
    <row r="77" spans="1:55" x14ac:dyDescent="0.25">
      <c r="A77" s="21">
        <v>40816</v>
      </c>
      <c r="B77" s="2">
        <v>52324.42</v>
      </c>
      <c r="C77" s="2">
        <v>2641.9229999999998</v>
      </c>
      <c r="D77" s="2">
        <v>2181.9299999999998</v>
      </c>
      <c r="E77" s="2">
        <f t="shared" si="20"/>
        <v>205.60517854680037</v>
      </c>
      <c r="F77" s="2">
        <f t="shared" si="21"/>
        <v>-2.4728008782272329E-2</v>
      </c>
      <c r="H77" s="21">
        <v>40816</v>
      </c>
      <c r="I77" s="2">
        <v>52324.42</v>
      </c>
      <c r="J77" s="2">
        <v>2641.9229999999998</v>
      </c>
      <c r="K77" s="2">
        <v>2181.9299999999998</v>
      </c>
      <c r="L77" s="2">
        <f t="shared" si="22"/>
        <v>220.41163344725905</v>
      </c>
      <c r="M77" s="2">
        <f t="shared" si="23"/>
        <v>-8.6496646453011264E-3</v>
      </c>
      <c r="O77" s="21">
        <v>40816</v>
      </c>
      <c r="P77" s="2">
        <v>18025.46</v>
      </c>
      <c r="Q77" s="2">
        <v>2641.9229999999998</v>
      </c>
      <c r="R77" s="2">
        <v>2181.9299999999998</v>
      </c>
      <c r="S77" s="2">
        <f t="shared" si="24"/>
        <v>212.80344300220375</v>
      </c>
      <c r="T77" s="2">
        <f t="shared" si="30"/>
        <v>-1.3393435185385896E-2</v>
      </c>
      <c r="V77" s="13">
        <f t="shared" si="32"/>
        <v>40786</v>
      </c>
      <c r="W77" s="3">
        <f t="shared" si="33"/>
        <v>-4.6771108612959356E-2</v>
      </c>
      <c r="AG77" s="21">
        <v>40816</v>
      </c>
      <c r="AH77" s="2">
        <v>52324.42</v>
      </c>
      <c r="AI77" s="2">
        <v>2641.9229999999998</v>
      </c>
      <c r="AJ77" s="2">
        <v>2181.9299999999998</v>
      </c>
      <c r="AK77" s="2">
        <f t="shared" si="25"/>
        <v>205.60517854680037</v>
      </c>
      <c r="AL77" s="2">
        <f t="shared" si="26"/>
        <v>-2.4728008782272329E-2</v>
      </c>
      <c r="AN77" s="21">
        <v>40816</v>
      </c>
      <c r="AO77" s="2">
        <v>52324.42</v>
      </c>
      <c r="AP77" s="2">
        <v>2641.9229999999998</v>
      </c>
      <c r="AQ77" s="2">
        <v>2181.9299999999998</v>
      </c>
      <c r="AR77" s="2">
        <f t="shared" si="27"/>
        <v>185.26355644070034</v>
      </c>
      <c r="AS77" s="2">
        <f t="shared" si="31"/>
        <v>-4.9132536398189715E-2</v>
      </c>
      <c r="AU77" s="21">
        <v>40816</v>
      </c>
      <c r="AV77" s="2">
        <v>1161.6099999999999</v>
      </c>
      <c r="AW77" s="2">
        <v>2641.9229999999998</v>
      </c>
      <c r="AX77" s="2">
        <v>2181.9299999999998</v>
      </c>
      <c r="AY77" s="2">
        <f t="shared" si="28"/>
        <v>226.74050881012312</v>
      </c>
      <c r="AZ77" s="2">
        <f t="shared" si="29"/>
        <v>-2.3967263985918311E-2</v>
      </c>
      <c r="BB77" s="13">
        <f t="shared" si="34"/>
        <v>40786</v>
      </c>
      <c r="BC77" s="3">
        <f t="shared" si="35"/>
        <v>-9.7827809166380356E-2</v>
      </c>
    </row>
    <row r="78" spans="1:55" x14ac:dyDescent="0.25">
      <c r="A78" s="21">
        <v>40847</v>
      </c>
      <c r="B78" s="2">
        <v>58338.39</v>
      </c>
      <c r="C78" s="2">
        <v>2683.0010000000002</v>
      </c>
      <c r="D78" s="2">
        <v>2201.2359999999999</v>
      </c>
      <c r="E78" s="2">
        <f t="shared" si="20"/>
        <v>216.56259315085845</v>
      </c>
      <c r="F78" s="2">
        <f t="shared" si="21"/>
        <v>5.3293475784530878E-2</v>
      </c>
      <c r="H78" s="21">
        <v>40847</v>
      </c>
      <c r="I78" s="2">
        <v>58338.39</v>
      </c>
      <c r="J78" s="2">
        <v>2683.0010000000002</v>
      </c>
      <c r="K78" s="2">
        <v>2201.2359999999999</v>
      </c>
      <c r="L78" s="2">
        <f t="shared" si="22"/>
        <v>227.77689544343917</v>
      </c>
      <c r="M78" s="2">
        <f t="shared" si="23"/>
        <v>3.3415940352089057E-2</v>
      </c>
      <c r="O78" s="21">
        <v>40847</v>
      </c>
      <c r="P78" s="2">
        <v>19618.150000000001</v>
      </c>
      <c r="Q78" s="2">
        <v>2683.0010000000002</v>
      </c>
      <c r="R78" s="2">
        <v>2201.2359999999999</v>
      </c>
      <c r="S78" s="2">
        <f t="shared" si="24"/>
        <v>221.88208817933915</v>
      </c>
      <c r="T78" s="2">
        <f t="shared" si="30"/>
        <v>4.2662116030901712E-2</v>
      </c>
      <c r="V78" s="13">
        <f t="shared" si="32"/>
        <v>40816</v>
      </c>
      <c r="W78" s="3">
        <f t="shared" si="33"/>
        <v>0.12937153216752165</v>
      </c>
      <c r="AG78" s="21">
        <v>40847</v>
      </c>
      <c r="AH78" s="2">
        <v>58338.39</v>
      </c>
      <c r="AI78" s="2">
        <v>2683.0010000000002</v>
      </c>
      <c r="AJ78" s="2">
        <v>2201.2359999999999</v>
      </c>
      <c r="AK78" s="2">
        <f t="shared" si="25"/>
        <v>216.56259315085845</v>
      </c>
      <c r="AL78" s="2">
        <f t="shared" si="26"/>
        <v>5.3293475784530878E-2</v>
      </c>
      <c r="AN78" s="21">
        <v>40847</v>
      </c>
      <c r="AO78" s="2">
        <v>58338.39</v>
      </c>
      <c r="AP78" s="2">
        <v>2683.0010000000002</v>
      </c>
      <c r="AQ78" s="2">
        <v>2201.2359999999999</v>
      </c>
      <c r="AR78" s="2">
        <f t="shared" si="27"/>
        <v>200.78490352329251</v>
      </c>
      <c r="AS78" s="2">
        <f t="shared" si="31"/>
        <v>8.3779818226474984E-2</v>
      </c>
      <c r="AU78" s="21">
        <v>40847</v>
      </c>
      <c r="AV78" s="2">
        <v>1241.02</v>
      </c>
      <c r="AW78" s="2">
        <v>2683.0010000000002</v>
      </c>
      <c r="AX78" s="2">
        <v>2201.2359999999999</v>
      </c>
      <c r="AY78" s="2">
        <f t="shared" si="28"/>
        <v>234.60019684845176</v>
      </c>
      <c r="AZ78" s="2">
        <f t="shared" si="29"/>
        <v>3.4663801715777744E-2</v>
      </c>
      <c r="BB78" s="13">
        <f t="shared" si="34"/>
        <v>40816</v>
      </c>
      <c r="BC78" s="3">
        <f t="shared" si="35"/>
        <v>0.17173709572678361</v>
      </c>
    </row>
    <row r="79" spans="1:55" x14ac:dyDescent="0.25">
      <c r="A79" s="21">
        <v>40877</v>
      </c>
      <c r="B79" s="2">
        <v>56874.98</v>
      </c>
      <c r="C79" s="2">
        <v>2737.3020000000001</v>
      </c>
      <c r="D79" s="2">
        <v>2220.2350000000001</v>
      </c>
      <c r="E79" s="2">
        <f t="shared" si="20"/>
        <v>216.26526302078318</v>
      </c>
      <c r="F79" s="2">
        <f t="shared" si="21"/>
        <v>-1.3729523910352105E-3</v>
      </c>
      <c r="H79" s="21">
        <v>40877</v>
      </c>
      <c r="I79" s="2">
        <v>56874.98</v>
      </c>
      <c r="J79" s="2">
        <v>2737.3020000000001</v>
      </c>
      <c r="K79" s="2">
        <v>2220.2350000000001</v>
      </c>
      <c r="L79" s="2">
        <f t="shared" si="22"/>
        <v>229.52890959654189</v>
      </c>
      <c r="M79" s="2">
        <f t="shared" si="23"/>
        <v>7.6917992480838079E-3</v>
      </c>
      <c r="O79" s="21">
        <v>40877</v>
      </c>
      <c r="P79" s="2">
        <v>19410.830000000002</v>
      </c>
      <c r="Q79" s="2">
        <v>2737.3020000000001</v>
      </c>
      <c r="R79" s="2">
        <v>2220.2350000000001</v>
      </c>
      <c r="S79" s="2">
        <f t="shared" si="24"/>
        <v>222.86588744614158</v>
      </c>
      <c r="T79" s="2">
        <f t="shared" si="30"/>
        <v>4.4338832164192866E-3</v>
      </c>
      <c r="V79" s="13">
        <f t="shared" si="32"/>
        <v>40847</v>
      </c>
      <c r="W79" s="3">
        <f t="shared" si="33"/>
        <v>1.0752730073467883E-2</v>
      </c>
      <c r="AG79" s="21">
        <v>40877</v>
      </c>
      <c r="AH79" s="2">
        <v>56874.98</v>
      </c>
      <c r="AI79" s="2">
        <v>2737.3020000000001</v>
      </c>
      <c r="AJ79" s="2">
        <v>2220.2350000000001</v>
      </c>
      <c r="AK79" s="2">
        <f t="shared" si="25"/>
        <v>216.26526302078318</v>
      </c>
      <c r="AL79" s="2">
        <f t="shared" si="26"/>
        <v>-1.3729523910352105E-3</v>
      </c>
      <c r="AN79" s="21">
        <v>40877</v>
      </c>
      <c r="AO79" s="2">
        <v>56874.98</v>
      </c>
      <c r="AP79" s="2">
        <v>2737.3020000000001</v>
      </c>
      <c r="AQ79" s="2">
        <v>2220.2350000000001</v>
      </c>
      <c r="AR79" s="2">
        <f t="shared" si="27"/>
        <v>198.01220547107016</v>
      </c>
      <c r="AS79" s="2">
        <f t="shared" si="31"/>
        <v>-1.3809295437894806E-2</v>
      </c>
      <c r="AU79" s="21">
        <v>40877</v>
      </c>
      <c r="AV79" s="2">
        <v>1190.79</v>
      </c>
      <c r="AW79" s="2">
        <v>2737.3020000000001</v>
      </c>
      <c r="AX79" s="2">
        <v>2220.2350000000001</v>
      </c>
      <c r="AY79" s="2">
        <f t="shared" si="28"/>
        <v>232.8339109541931</v>
      </c>
      <c r="AZ79" s="2">
        <f t="shared" si="29"/>
        <v>-7.5289190630971198E-3</v>
      </c>
      <c r="BB79" s="13">
        <f t="shared" si="34"/>
        <v>40847</v>
      </c>
      <c r="BC79" s="3">
        <f t="shared" si="35"/>
        <v>-2.2711166892027138E-2</v>
      </c>
    </row>
    <row r="80" spans="1:55" x14ac:dyDescent="0.25">
      <c r="A80" s="21">
        <v>40907</v>
      </c>
      <c r="B80" s="2">
        <v>56754.080000000002</v>
      </c>
      <c r="C80" s="2">
        <v>2745.8620000000001</v>
      </c>
      <c r="D80" s="2">
        <v>2240.5189999999998</v>
      </c>
      <c r="E80" s="2">
        <f t="shared" si="20"/>
        <v>216.87700283533391</v>
      </c>
      <c r="F80" s="2">
        <f t="shared" si="21"/>
        <v>2.8286549860387922E-3</v>
      </c>
      <c r="H80" s="21">
        <v>40907</v>
      </c>
      <c r="I80" s="2">
        <v>56754.080000000002</v>
      </c>
      <c r="J80" s="2">
        <v>2745.8620000000001</v>
      </c>
      <c r="K80" s="2">
        <v>2240.5189999999998</v>
      </c>
      <c r="L80" s="2">
        <f t="shared" si="22"/>
        <v>230.41930534006957</v>
      </c>
      <c r="M80" s="2">
        <f t="shared" si="23"/>
        <v>3.879231357360546E-3</v>
      </c>
      <c r="O80" s="21">
        <v>40907</v>
      </c>
      <c r="P80" s="2">
        <v>19706.12</v>
      </c>
      <c r="Q80" s="2">
        <v>2745.8620000000001</v>
      </c>
      <c r="R80" s="2">
        <v>2240.5189999999998</v>
      </c>
      <c r="S80" s="2">
        <f t="shared" si="24"/>
        <v>225.0419494452884</v>
      </c>
      <c r="T80" s="2">
        <f t="shared" si="30"/>
        <v>9.7639976403868459E-3</v>
      </c>
      <c r="V80" s="13">
        <f t="shared" si="32"/>
        <v>40877</v>
      </c>
      <c r="W80" s="3">
        <f t="shared" si="33"/>
        <v>1.6471883983786184E-2</v>
      </c>
      <c r="AG80" s="21">
        <v>40907</v>
      </c>
      <c r="AH80" s="2">
        <v>56754.080000000002</v>
      </c>
      <c r="AI80" s="2">
        <v>2745.8620000000001</v>
      </c>
      <c r="AJ80" s="2">
        <v>2240.5189999999998</v>
      </c>
      <c r="AK80" s="2">
        <f t="shared" si="25"/>
        <v>216.87700283533391</v>
      </c>
      <c r="AL80" s="2">
        <f t="shared" si="26"/>
        <v>2.8286549860387922E-3</v>
      </c>
      <c r="AN80" s="21">
        <v>40907</v>
      </c>
      <c r="AO80" s="2">
        <v>56754.080000000002</v>
      </c>
      <c r="AP80" s="2">
        <v>2745.8620000000001</v>
      </c>
      <c r="AQ80" s="2">
        <v>2240.5189999999998</v>
      </c>
      <c r="AR80" s="2">
        <f t="shared" si="27"/>
        <v>198.14129163314419</v>
      </c>
      <c r="AS80" s="2">
        <f t="shared" si="31"/>
        <v>6.5191012729216586E-4</v>
      </c>
      <c r="AU80" s="21">
        <v>40907</v>
      </c>
      <c r="AV80" s="2">
        <v>1200.22</v>
      </c>
      <c r="AW80" s="2">
        <v>2745.8620000000001</v>
      </c>
      <c r="AX80" s="2">
        <v>2240.5189999999998</v>
      </c>
      <c r="AY80" s="2">
        <f t="shared" si="28"/>
        <v>234.42802835114369</v>
      </c>
      <c r="AZ80" s="2">
        <f t="shared" si="29"/>
        <v>6.8465860081019063E-3</v>
      </c>
      <c r="BB80" s="13">
        <f t="shared" si="34"/>
        <v>40877</v>
      </c>
      <c r="BC80" s="3">
        <f t="shared" si="35"/>
        <v>1.0327151121432863E-2</v>
      </c>
    </row>
    <row r="81" spans="1:55" x14ac:dyDescent="0.25">
      <c r="A81" s="21">
        <v>40939</v>
      </c>
      <c r="B81" s="2">
        <v>63072.31</v>
      </c>
      <c r="C81" s="2">
        <v>2790.66</v>
      </c>
      <c r="D81" s="2">
        <v>2260.6999999999998</v>
      </c>
      <c r="E81" s="2">
        <f t="shared" si="20"/>
        <v>228.1821902603134</v>
      </c>
      <c r="F81" s="2">
        <f t="shared" si="21"/>
        <v>5.2127183966863798E-2</v>
      </c>
      <c r="H81" s="21">
        <v>40939</v>
      </c>
      <c r="I81" s="2">
        <v>63072.31</v>
      </c>
      <c r="J81" s="2">
        <v>2790.66</v>
      </c>
      <c r="K81" s="2">
        <v>2260.6999999999998</v>
      </c>
      <c r="L81" s="2">
        <f t="shared" si="22"/>
        <v>238.05190820513667</v>
      </c>
      <c r="M81" s="2">
        <f t="shared" si="23"/>
        <v>3.3124841053584375E-2</v>
      </c>
      <c r="O81" s="21">
        <v>40939</v>
      </c>
      <c r="P81" s="2">
        <v>21267.93</v>
      </c>
      <c r="Q81" s="2">
        <v>2790.66</v>
      </c>
      <c r="R81" s="2">
        <v>2260.6999999999998</v>
      </c>
      <c r="S81" s="2">
        <f t="shared" si="24"/>
        <v>233.88579095454639</v>
      </c>
      <c r="T81" s="2">
        <f t="shared" si="30"/>
        <v>3.9298635348020271E-2</v>
      </c>
      <c r="V81" s="13">
        <f t="shared" si="32"/>
        <v>40907</v>
      </c>
      <c r="W81" s="3">
        <f t="shared" si="33"/>
        <v>0.12455066036846846</v>
      </c>
      <c r="AG81" s="21">
        <v>40939</v>
      </c>
      <c r="AH81" s="2">
        <v>63072.31</v>
      </c>
      <c r="AI81" s="2">
        <v>2790.66</v>
      </c>
      <c r="AJ81" s="2">
        <v>2260.6999999999998</v>
      </c>
      <c r="AK81" s="2">
        <f t="shared" si="25"/>
        <v>228.1821902603134</v>
      </c>
      <c r="AL81" s="2">
        <f t="shared" si="26"/>
        <v>5.2127183966863798E-2</v>
      </c>
      <c r="AN81" s="21">
        <v>40939</v>
      </c>
      <c r="AO81" s="2">
        <v>63072.31</v>
      </c>
      <c r="AP81" s="2">
        <v>2790.66</v>
      </c>
      <c r="AQ81" s="2">
        <v>2260.6999999999998</v>
      </c>
      <c r="AR81" s="2">
        <f t="shared" si="27"/>
        <v>214.26235296624111</v>
      </c>
      <c r="AS81" s="2">
        <f t="shared" si="31"/>
        <v>8.1361442636322306E-2</v>
      </c>
      <c r="AU81" s="21">
        <v>40939</v>
      </c>
      <c r="AV81" s="2">
        <v>1299.25</v>
      </c>
      <c r="AW81" s="2">
        <v>2790.66</v>
      </c>
      <c r="AX81" s="2">
        <v>2260.6999999999998</v>
      </c>
      <c r="AY81" s="2">
        <f t="shared" si="28"/>
        <v>243.94593640992039</v>
      </c>
      <c r="AZ81" s="2">
        <f t="shared" si="29"/>
        <v>4.0600555000701782E-2</v>
      </c>
      <c r="BB81" s="13">
        <f t="shared" si="34"/>
        <v>40907</v>
      </c>
      <c r="BC81" s="3">
        <f t="shared" si="35"/>
        <v>0.17408918160388789</v>
      </c>
    </row>
    <row r="82" spans="1:55" x14ac:dyDescent="0.25">
      <c r="A82" s="21">
        <v>40968</v>
      </c>
      <c r="B82" s="2">
        <v>65811.73</v>
      </c>
      <c r="C82" s="2">
        <v>2851.31</v>
      </c>
      <c r="D82" s="2">
        <v>2277.8649999999998</v>
      </c>
      <c r="E82" s="2">
        <f t="shared" si="20"/>
        <v>234.1539462703995</v>
      </c>
      <c r="F82" s="2">
        <f t="shared" si="21"/>
        <v>2.6170999600246783E-2</v>
      </c>
      <c r="H82" s="21">
        <v>40968</v>
      </c>
      <c r="I82" s="2">
        <v>65811.73</v>
      </c>
      <c r="J82" s="2">
        <v>2851.31</v>
      </c>
      <c r="K82" s="2">
        <v>2277.8649999999998</v>
      </c>
      <c r="L82" s="2">
        <f t="shared" si="22"/>
        <v>243.24882904770215</v>
      </c>
      <c r="M82" s="2">
        <f t="shared" si="23"/>
        <v>2.1831040472429699E-2</v>
      </c>
      <c r="O82" s="21">
        <v>40968</v>
      </c>
      <c r="P82" s="2">
        <v>22086.48</v>
      </c>
      <c r="Q82" s="2">
        <v>2851.31</v>
      </c>
      <c r="R82" s="2">
        <v>2277.8649999999998</v>
      </c>
      <c r="S82" s="2">
        <f t="shared" si="24"/>
        <v>239.54414488433414</v>
      </c>
      <c r="T82" s="2">
        <f t="shared" si="30"/>
        <v>2.4192807552329665E-2</v>
      </c>
      <c r="V82" s="13">
        <f t="shared" si="32"/>
        <v>40939</v>
      </c>
      <c r="W82" s="3">
        <f t="shared" si="33"/>
        <v>7.219484762500615E-2</v>
      </c>
      <c r="AG82" s="21">
        <v>40968</v>
      </c>
      <c r="AH82" s="2">
        <v>65811.73</v>
      </c>
      <c r="AI82" s="2">
        <v>2851.31</v>
      </c>
      <c r="AJ82" s="2">
        <v>2277.8649999999998</v>
      </c>
      <c r="AK82" s="2">
        <f t="shared" si="25"/>
        <v>234.1539462703995</v>
      </c>
      <c r="AL82" s="2">
        <f t="shared" si="26"/>
        <v>2.6170999600246783E-2</v>
      </c>
      <c r="AN82" s="21">
        <v>40968</v>
      </c>
      <c r="AO82" s="2">
        <v>65811.73</v>
      </c>
      <c r="AP82" s="2">
        <v>2851.31</v>
      </c>
      <c r="AQ82" s="2">
        <v>2277.8649999999998</v>
      </c>
      <c r="AR82" s="2">
        <f t="shared" si="27"/>
        <v>221.56762386222911</v>
      </c>
      <c r="AS82" s="2">
        <f t="shared" si="31"/>
        <v>3.4094981198769032E-2</v>
      </c>
      <c r="AU82" s="21">
        <v>40968</v>
      </c>
      <c r="AV82" s="2">
        <v>1421.82</v>
      </c>
      <c r="AW82" s="2">
        <v>2851.31</v>
      </c>
      <c r="AX82" s="2">
        <v>2277.8649999999998</v>
      </c>
      <c r="AY82" s="2">
        <f t="shared" si="28"/>
        <v>255.29757366751517</v>
      </c>
      <c r="AZ82" s="2">
        <f t="shared" si="29"/>
        <v>4.6533414020555067E-2</v>
      </c>
      <c r="BB82" s="13">
        <f t="shared" si="34"/>
        <v>40939</v>
      </c>
      <c r="BC82" s="3">
        <f t="shared" si="35"/>
        <v>0.10679939481957088</v>
      </c>
    </row>
    <row r="83" spans="1:55" x14ac:dyDescent="0.25">
      <c r="A83" s="21">
        <v>40998</v>
      </c>
      <c r="B83" s="2">
        <v>64510.97</v>
      </c>
      <c r="C83" s="2">
        <v>2905.8589999999999</v>
      </c>
      <c r="D83" s="2">
        <v>2299.4470000000001</v>
      </c>
      <c r="E83" s="2">
        <f t="shared" si="20"/>
        <v>234.31219081619716</v>
      </c>
      <c r="F83" s="2">
        <f t="shared" si="21"/>
        <v>6.7581413133610546E-4</v>
      </c>
      <c r="H83" s="21">
        <v>40998</v>
      </c>
      <c r="I83" s="2">
        <v>64510.97</v>
      </c>
      <c r="J83" s="2">
        <v>2905.8589999999999</v>
      </c>
      <c r="K83" s="2">
        <v>2299.4470000000001</v>
      </c>
      <c r="L83" s="2">
        <f t="shared" si="22"/>
        <v>245.3055048366777</v>
      </c>
      <c r="M83" s="2">
        <f t="shared" si="23"/>
        <v>8.4550285278956576E-3</v>
      </c>
      <c r="O83" s="21">
        <v>40998</v>
      </c>
      <c r="P83" s="2">
        <v>22035.94</v>
      </c>
      <c r="Q83" s="2">
        <v>2905.8589999999999</v>
      </c>
      <c r="R83" s="2">
        <v>2299.4470000000001</v>
      </c>
      <c r="S83" s="2">
        <f t="shared" si="24"/>
        <v>241.38059792502898</v>
      </c>
      <c r="T83" s="2">
        <f t="shared" si="30"/>
        <v>7.6664492951042714E-3</v>
      </c>
      <c r="V83" s="13">
        <f t="shared" si="32"/>
        <v>40968</v>
      </c>
      <c r="W83" s="3">
        <f t="shared" si="33"/>
        <v>1.6797291954336033E-2</v>
      </c>
      <c r="AG83" s="21">
        <v>40998</v>
      </c>
      <c r="AH83" s="2">
        <v>64510.97</v>
      </c>
      <c r="AI83" s="2">
        <v>2905.8589999999999</v>
      </c>
      <c r="AJ83" s="2">
        <v>2299.4470000000001</v>
      </c>
      <c r="AK83" s="2">
        <f t="shared" si="25"/>
        <v>234.31219081619716</v>
      </c>
      <c r="AL83" s="2">
        <f t="shared" si="26"/>
        <v>6.7581413133610546E-4</v>
      </c>
      <c r="AN83" s="21">
        <v>40998</v>
      </c>
      <c r="AO83" s="2">
        <v>64510.97</v>
      </c>
      <c r="AP83" s="2">
        <v>2905.8589999999999</v>
      </c>
      <c r="AQ83" s="2">
        <v>2299.4470000000001</v>
      </c>
      <c r="AR83" s="2">
        <f t="shared" si="27"/>
        <v>219.34588708755339</v>
      </c>
      <c r="AS83" s="2">
        <f t="shared" si="31"/>
        <v>-1.0027352985728519E-2</v>
      </c>
      <c r="AU83" s="21">
        <v>40998</v>
      </c>
      <c r="AV83" s="2">
        <v>1448.03</v>
      </c>
      <c r="AW83" s="2">
        <v>2905.8589999999999</v>
      </c>
      <c r="AX83" s="2">
        <v>2299.4470000000001</v>
      </c>
      <c r="AY83" s="2">
        <f t="shared" si="28"/>
        <v>259.37095067835003</v>
      </c>
      <c r="AZ83" s="2">
        <f t="shared" si="29"/>
        <v>1.5955408241128798E-2</v>
      </c>
      <c r="BB83" s="13">
        <f t="shared" si="34"/>
        <v>40968</v>
      </c>
      <c r="BC83" s="3">
        <f t="shared" si="35"/>
        <v>6.6038693867363843E-3</v>
      </c>
    </row>
    <row r="84" spans="1:55" x14ac:dyDescent="0.25">
      <c r="A84" s="21">
        <v>41029</v>
      </c>
      <c r="B84" s="2">
        <v>61820.26</v>
      </c>
      <c r="C84" s="2">
        <v>3034.3</v>
      </c>
      <c r="D84" s="2">
        <v>2316.7950000000001</v>
      </c>
      <c r="E84" s="2">
        <f t="shared" si="20"/>
        <v>234.04034192486625</v>
      </c>
      <c r="F84" s="2">
        <f t="shared" si="21"/>
        <v>-1.1601995200673197E-3</v>
      </c>
      <c r="H84" s="21">
        <v>41029</v>
      </c>
      <c r="I84" s="2">
        <v>61820.26</v>
      </c>
      <c r="J84" s="2">
        <v>3034.3</v>
      </c>
      <c r="K84" s="2">
        <v>2316.7950000000001</v>
      </c>
      <c r="L84" s="2">
        <f t="shared" si="22"/>
        <v>249.23574263624351</v>
      </c>
      <c r="M84" s="2">
        <f t="shared" si="23"/>
        <v>1.6021808406552162E-2</v>
      </c>
      <c r="O84" s="21">
        <v>41029</v>
      </c>
      <c r="P84" s="2">
        <v>21489.49</v>
      </c>
      <c r="Q84" s="2">
        <v>3034.3</v>
      </c>
      <c r="R84" s="2">
        <v>2316.7950000000001</v>
      </c>
      <c r="S84" s="2">
        <f t="shared" si="24"/>
        <v>242.73336395064123</v>
      </c>
      <c r="T84" s="2">
        <f t="shared" si="30"/>
        <v>5.6042864970963432E-3</v>
      </c>
      <c r="V84" s="13">
        <f t="shared" si="32"/>
        <v>40998</v>
      </c>
      <c r="W84" s="3">
        <f t="shared" si="33"/>
        <v>2.0465895383581185E-2</v>
      </c>
      <c r="AG84" s="21">
        <v>41029</v>
      </c>
      <c r="AH84" s="2">
        <v>61820.26</v>
      </c>
      <c r="AI84" s="2">
        <v>3034.3</v>
      </c>
      <c r="AJ84" s="2">
        <v>2316.7950000000001</v>
      </c>
      <c r="AK84" s="2">
        <f t="shared" si="25"/>
        <v>234.04034192486625</v>
      </c>
      <c r="AL84" s="2">
        <f t="shared" si="26"/>
        <v>-1.1601995200673197E-3</v>
      </c>
      <c r="AN84" s="21">
        <v>41029</v>
      </c>
      <c r="AO84" s="2">
        <v>61820.26</v>
      </c>
      <c r="AP84" s="2">
        <v>3034.3</v>
      </c>
      <c r="AQ84" s="2">
        <v>2316.7950000000001</v>
      </c>
      <c r="AR84" s="2">
        <f t="shared" si="27"/>
        <v>214.24223829190487</v>
      </c>
      <c r="AS84" s="2">
        <f t="shared" si="31"/>
        <v>-2.3267583739153296E-2</v>
      </c>
      <c r="AU84" s="21">
        <v>41029</v>
      </c>
      <c r="AV84" s="2">
        <v>1443.76</v>
      </c>
      <c r="AW84" s="2">
        <v>3034.3</v>
      </c>
      <c r="AX84" s="2">
        <v>2316.7950000000001</v>
      </c>
      <c r="AY84" s="2">
        <f t="shared" si="28"/>
        <v>263.09136837861934</v>
      </c>
      <c r="AZ84" s="2">
        <f t="shared" si="29"/>
        <v>1.4344003021691653E-2</v>
      </c>
      <c r="BB84" s="13">
        <f t="shared" si="34"/>
        <v>40998</v>
      </c>
      <c r="BC84" s="3">
        <f t="shared" si="35"/>
        <v>-1.0083780237528962E-2</v>
      </c>
    </row>
    <row r="85" spans="1:55" x14ac:dyDescent="0.25">
      <c r="A85" s="21">
        <v>41060</v>
      </c>
      <c r="B85" s="2">
        <v>54490.41</v>
      </c>
      <c r="C85" s="2">
        <v>3093.9540000000002</v>
      </c>
      <c r="D85" s="2">
        <v>2334.1410000000001</v>
      </c>
      <c r="E85" s="2">
        <f t="shared" si="20"/>
        <v>224.84659133418504</v>
      </c>
      <c r="F85" s="2">
        <f t="shared" si="21"/>
        <v>-3.9282760036441496E-2</v>
      </c>
      <c r="H85" s="21">
        <v>41060</v>
      </c>
      <c r="I85" s="2">
        <v>54490.41</v>
      </c>
      <c r="J85" s="2">
        <v>3093.9540000000002</v>
      </c>
      <c r="K85" s="2">
        <v>2334.1410000000001</v>
      </c>
      <c r="L85" s="2">
        <f t="shared" si="22"/>
        <v>246.33529684441024</v>
      </c>
      <c r="M85" s="2">
        <f t="shared" si="23"/>
        <v>-1.1637358916319075E-2</v>
      </c>
      <c r="O85" s="21">
        <v>41060</v>
      </c>
      <c r="P85" s="2">
        <v>19640.07</v>
      </c>
      <c r="Q85" s="2">
        <v>3093.9540000000002</v>
      </c>
      <c r="R85" s="2">
        <v>2334.1410000000001</v>
      </c>
      <c r="S85" s="2">
        <f t="shared" si="24"/>
        <v>236.35419637113807</v>
      </c>
      <c r="T85" s="2">
        <f t="shared" si="30"/>
        <v>-2.6280555238382266E-2</v>
      </c>
      <c r="V85" s="13">
        <f t="shared" si="32"/>
        <v>41029</v>
      </c>
      <c r="W85" s="3">
        <f t="shared" si="33"/>
        <v>-7.7200674191142835E-2</v>
      </c>
      <c r="AG85" s="21">
        <v>41060</v>
      </c>
      <c r="AH85" s="2">
        <v>54490.41</v>
      </c>
      <c r="AI85" s="2">
        <v>3093.9540000000002</v>
      </c>
      <c r="AJ85" s="2">
        <v>2334.1410000000001</v>
      </c>
      <c r="AK85" s="2">
        <f t="shared" si="25"/>
        <v>224.84659133418504</v>
      </c>
      <c r="AL85" s="2">
        <f t="shared" si="26"/>
        <v>-3.9282760036441496E-2</v>
      </c>
      <c r="AN85" s="21">
        <v>41060</v>
      </c>
      <c r="AO85" s="2">
        <v>54490.41</v>
      </c>
      <c r="AP85" s="2">
        <v>3093.9540000000002</v>
      </c>
      <c r="AQ85" s="2">
        <v>2334.1410000000001</v>
      </c>
      <c r="AR85" s="2">
        <f t="shared" si="27"/>
        <v>197.20278618283618</v>
      </c>
      <c r="AS85" s="2">
        <f t="shared" si="31"/>
        <v>-7.9533579582250408E-2</v>
      </c>
      <c r="AU85" s="21">
        <v>41060</v>
      </c>
      <c r="AV85" s="2">
        <v>1283.54</v>
      </c>
      <c r="AW85" s="2">
        <v>3093.9540000000002</v>
      </c>
      <c r="AX85" s="2">
        <v>2334.1410000000001</v>
      </c>
      <c r="AY85" s="2">
        <f t="shared" si="28"/>
        <v>253.55547374595909</v>
      </c>
      <c r="AZ85" s="2">
        <f t="shared" si="29"/>
        <v>-3.6245562488150349E-2</v>
      </c>
      <c r="BB85" s="13">
        <f t="shared" si="34"/>
        <v>41029</v>
      </c>
      <c r="BC85" s="3">
        <f t="shared" si="35"/>
        <v>-0.15506190210684223</v>
      </c>
    </row>
    <row r="86" spans="1:55" x14ac:dyDescent="0.25">
      <c r="A86" s="21">
        <v>41089</v>
      </c>
      <c r="B86" s="2">
        <v>54354.63</v>
      </c>
      <c r="C86" s="2">
        <v>3078.4949999999999</v>
      </c>
      <c r="D86" s="2">
        <v>2348.5309999999999</v>
      </c>
      <c r="E86" s="2">
        <f t="shared" si="20"/>
        <v>224.70130021425217</v>
      </c>
      <c r="F86" s="2">
        <f t="shared" si="21"/>
        <v>-6.4617888610517564E-4</v>
      </c>
      <c r="H86" s="21">
        <v>41089</v>
      </c>
      <c r="I86" s="2">
        <v>54354.63</v>
      </c>
      <c r="J86" s="2">
        <v>3078.4949999999999</v>
      </c>
      <c r="K86" s="2">
        <v>2348.5309999999999</v>
      </c>
      <c r="L86" s="2">
        <f t="shared" si="22"/>
        <v>246.05272075617791</v>
      </c>
      <c r="M86" s="2">
        <f t="shared" si="23"/>
        <v>-1.1471197666440003E-3</v>
      </c>
      <c r="O86" s="21">
        <v>41089</v>
      </c>
      <c r="P86" s="2">
        <v>19813.53</v>
      </c>
      <c r="Q86" s="2">
        <v>3078.4949999999999</v>
      </c>
      <c r="R86" s="2">
        <v>2348.5309999999999</v>
      </c>
      <c r="S86" s="2">
        <f t="shared" si="24"/>
        <v>237.27203643443454</v>
      </c>
      <c r="T86" s="2">
        <f t="shared" si="30"/>
        <v>3.8833245924484784E-3</v>
      </c>
      <c r="V86" s="13">
        <f t="shared" si="32"/>
        <v>41060</v>
      </c>
      <c r="W86" s="3">
        <f t="shared" si="33"/>
        <v>2.0900259396993024E-3</v>
      </c>
      <c r="AG86" s="21">
        <v>41089</v>
      </c>
      <c r="AH86" s="2">
        <v>54354.63</v>
      </c>
      <c r="AI86" s="2">
        <v>3078.4949999999999</v>
      </c>
      <c r="AJ86" s="2">
        <v>2348.5309999999999</v>
      </c>
      <c r="AK86" s="2">
        <f t="shared" si="25"/>
        <v>224.70130021425217</v>
      </c>
      <c r="AL86" s="2">
        <f t="shared" si="26"/>
        <v>-6.4617888610517564E-4</v>
      </c>
      <c r="AN86" s="21">
        <v>41089</v>
      </c>
      <c r="AO86" s="2">
        <v>54354.63</v>
      </c>
      <c r="AP86" s="2">
        <v>3078.4949999999999</v>
      </c>
      <c r="AQ86" s="2">
        <v>2348.5309999999999</v>
      </c>
      <c r="AR86" s="2">
        <f t="shared" si="27"/>
        <v>197.00342987214756</v>
      </c>
      <c r="AS86" s="2">
        <f t="shared" si="31"/>
        <v>-1.010920355373568E-3</v>
      </c>
      <c r="AU86" s="21">
        <v>41089</v>
      </c>
      <c r="AV86" s="2">
        <v>1294.3599999999999</v>
      </c>
      <c r="AW86" s="2">
        <v>3078.4949999999999</v>
      </c>
      <c r="AX86" s="2">
        <v>2348.5309999999999</v>
      </c>
      <c r="AY86" s="2">
        <f t="shared" si="28"/>
        <v>254.49932676583703</v>
      </c>
      <c r="AZ86" s="2">
        <f t="shared" si="29"/>
        <v>3.7224714810281446E-3</v>
      </c>
      <c r="BB86" s="13">
        <f t="shared" si="34"/>
        <v>41060</v>
      </c>
      <c r="BC86" s="3">
        <f t="shared" si="35"/>
        <v>2.0653722395494009E-3</v>
      </c>
    </row>
    <row r="87" spans="1:55" x14ac:dyDescent="0.25">
      <c r="A87" s="21">
        <v>41121</v>
      </c>
      <c r="B87" s="2">
        <v>56097.05</v>
      </c>
      <c r="C87" s="2">
        <v>3167.1590000000001</v>
      </c>
      <c r="D87" s="2">
        <v>2362.1469999999999</v>
      </c>
      <c r="E87" s="2">
        <f t="shared" si="20"/>
        <v>229.91487186743586</v>
      </c>
      <c r="F87" s="2">
        <f t="shared" si="21"/>
        <v>2.3202231799337843E-2</v>
      </c>
      <c r="H87" s="21">
        <v>41121</v>
      </c>
      <c r="I87" s="2">
        <v>56097.05</v>
      </c>
      <c r="J87" s="2">
        <v>3167.1590000000001</v>
      </c>
      <c r="K87" s="2">
        <v>2362.1469999999999</v>
      </c>
      <c r="L87" s="2">
        <f t="shared" si="22"/>
        <v>251.60149160833143</v>
      </c>
      <c r="M87" s="2">
        <f t="shared" si="23"/>
        <v>2.2551146092190465E-2</v>
      </c>
      <c r="O87" s="21">
        <v>41121</v>
      </c>
      <c r="P87" s="2">
        <v>20428.95</v>
      </c>
      <c r="Q87" s="2">
        <v>3167.1590000000001</v>
      </c>
      <c r="R87" s="2">
        <v>2362.1469999999999</v>
      </c>
      <c r="S87" s="2">
        <f t="shared" si="24"/>
        <v>242.68275550970446</v>
      </c>
      <c r="T87" s="2">
        <f t="shared" si="30"/>
        <v>2.2803863264203403E-2</v>
      </c>
      <c r="V87" s="13">
        <f t="shared" si="32"/>
        <v>41089</v>
      </c>
      <c r="W87" s="3">
        <f t="shared" si="33"/>
        <v>6.855724115573171E-2</v>
      </c>
      <c r="AG87" s="21">
        <v>41121</v>
      </c>
      <c r="AH87" s="2">
        <v>56097.05</v>
      </c>
      <c r="AI87" s="2">
        <v>3167.1590000000001</v>
      </c>
      <c r="AJ87" s="2">
        <v>2362.1469999999999</v>
      </c>
      <c r="AK87" s="2">
        <f t="shared" si="25"/>
        <v>229.91487186743586</v>
      </c>
      <c r="AL87" s="2">
        <f t="shared" si="26"/>
        <v>2.3202231799337843E-2</v>
      </c>
      <c r="AN87" s="21">
        <v>41121</v>
      </c>
      <c r="AO87" s="2">
        <v>56097.05</v>
      </c>
      <c r="AP87" s="2">
        <v>3167.1590000000001</v>
      </c>
      <c r="AQ87" s="2">
        <v>2362.1469999999999</v>
      </c>
      <c r="AR87" s="2">
        <f t="shared" si="27"/>
        <v>202.21992354816578</v>
      </c>
      <c r="AS87" s="2">
        <f t="shared" si="31"/>
        <v>2.6479202313399466E-2</v>
      </c>
      <c r="AU87" s="21">
        <v>41121</v>
      </c>
      <c r="AV87" s="2">
        <v>1320.62</v>
      </c>
      <c r="AW87" s="2">
        <v>3167.1590000000001</v>
      </c>
      <c r="AX87" s="2">
        <v>2362.1469999999999</v>
      </c>
      <c r="AY87" s="2">
        <f t="shared" si="28"/>
        <v>259.20624941547067</v>
      </c>
      <c r="AZ87" s="2">
        <f t="shared" si="29"/>
        <v>1.849483340270059E-2</v>
      </c>
      <c r="BB87" s="13">
        <f t="shared" si="34"/>
        <v>41089</v>
      </c>
      <c r="BC87" s="3">
        <f t="shared" si="35"/>
        <v>6.8176267515437899E-2</v>
      </c>
    </row>
    <row r="88" spans="1:55" x14ac:dyDescent="0.25">
      <c r="A88" s="21">
        <v>41152</v>
      </c>
      <c r="B88" s="2">
        <v>57061.45</v>
      </c>
      <c r="C88" s="2">
        <v>3224.4380000000001</v>
      </c>
      <c r="D88" s="2">
        <v>2377.672</v>
      </c>
      <c r="E88" s="2">
        <f t="shared" si="20"/>
        <v>233.19666873980628</v>
      </c>
      <c r="F88" s="2">
        <f t="shared" si="21"/>
        <v>1.4273965166823223E-2</v>
      </c>
      <c r="H88" s="21">
        <v>41152</v>
      </c>
      <c r="I88" s="2">
        <v>57061.45</v>
      </c>
      <c r="J88" s="2">
        <v>3224.4380000000001</v>
      </c>
      <c r="K88" s="2">
        <v>2377.672</v>
      </c>
      <c r="L88" s="2">
        <f t="shared" si="22"/>
        <v>255.23781170391177</v>
      </c>
      <c r="M88" s="2">
        <f t="shared" si="23"/>
        <v>1.4452696891165641E-2</v>
      </c>
      <c r="O88" s="21">
        <v>41152</v>
      </c>
      <c r="P88" s="2">
        <v>20397.09</v>
      </c>
      <c r="Q88" s="2">
        <v>3224.4380000000001</v>
      </c>
      <c r="R88" s="2">
        <v>2377.672</v>
      </c>
      <c r="S88" s="2">
        <f t="shared" si="24"/>
        <v>244.32656487720453</v>
      </c>
      <c r="T88" s="2">
        <f t="shared" si="30"/>
        <v>6.7734906176073247E-3</v>
      </c>
      <c r="V88" s="13">
        <f t="shared" si="32"/>
        <v>41121</v>
      </c>
      <c r="W88" s="3">
        <f t="shared" si="33"/>
        <v>3.550015267559619E-2</v>
      </c>
      <c r="AG88" s="21">
        <v>41152</v>
      </c>
      <c r="AH88" s="2">
        <v>57061.45</v>
      </c>
      <c r="AI88" s="2">
        <v>3224.4380000000001</v>
      </c>
      <c r="AJ88" s="2">
        <v>2377.672</v>
      </c>
      <c r="AK88" s="2">
        <f t="shared" si="25"/>
        <v>233.19666873980628</v>
      </c>
      <c r="AL88" s="2">
        <f t="shared" si="26"/>
        <v>1.4273965166823223E-2</v>
      </c>
      <c r="AN88" s="21">
        <v>41152</v>
      </c>
      <c r="AO88" s="2">
        <v>57061.45</v>
      </c>
      <c r="AP88" s="2">
        <v>3224.4380000000001</v>
      </c>
      <c r="AQ88" s="2">
        <v>2377.672</v>
      </c>
      <c r="AR88" s="2">
        <f t="shared" si="27"/>
        <v>205.28500244882321</v>
      </c>
      <c r="AS88" s="2">
        <f t="shared" si="31"/>
        <v>1.5157155867123982E-2</v>
      </c>
      <c r="AU88" s="21">
        <v>41152</v>
      </c>
      <c r="AV88" s="2">
        <v>1425.56</v>
      </c>
      <c r="AW88" s="2">
        <v>3224.4380000000001</v>
      </c>
      <c r="AX88" s="2">
        <v>2377.672</v>
      </c>
      <c r="AY88" s="2">
        <f t="shared" si="28"/>
        <v>269.36256766413334</v>
      </c>
      <c r="AZ88" s="2">
        <f t="shared" si="29"/>
        <v>3.9182381873762329E-2</v>
      </c>
      <c r="BB88" s="13">
        <f t="shared" si="34"/>
        <v>41121</v>
      </c>
      <c r="BC88" s="3">
        <f t="shared" si="35"/>
        <v>6.8613502907709539E-2</v>
      </c>
    </row>
    <row r="89" spans="1:55" x14ac:dyDescent="0.25">
      <c r="A89" s="21">
        <v>41180</v>
      </c>
      <c r="B89" s="2">
        <v>59175.86</v>
      </c>
      <c r="C89" s="2">
        <v>3270.712</v>
      </c>
      <c r="D89" s="2">
        <v>2390.1840000000002</v>
      </c>
      <c r="E89" s="2">
        <f t="shared" si="20"/>
        <v>238.02523458359798</v>
      </c>
      <c r="F89" s="2">
        <f t="shared" si="21"/>
        <v>2.0705981221280867E-2</v>
      </c>
      <c r="H89" s="21">
        <v>41180</v>
      </c>
      <c r="I89" s="2">
        <v>59175.86</v>
      </c>
      <c r="J89" s="2">
        <v>3270.712</v>
      </c>
      <c r="K89" s="2">
        <v>2390.1840000000002</v>
      </c>
      <c r="L89" s="2">
        <f t="shared" si="22"/>
        <v>259.36378042943613</v>
      </c>
      <c r="M89" s="2">
        <f t="shared" si="23"/>
        <v>1.6165193934160049E-2</v>
      </c>
      <c r="O89" s="21">
        <v>41180</v>
      </c>
      <c r="P89" s="2">
        <v>20965.759999999998</v>
      </c>
      <c r="Q89" s="2">
        <v>3270.712</v>
      </c>
      <c r="R89" s="2">
        <v>2390.1840000000002</v>
      </c>
      <c r="S89" s="2">
        <f t="shared" si="24"/>
        <v>248.48890696003289</v>
      </c>
      <c r="T89" s="2">
        <f t="shared" si="30"/>
        <v>1.7035978404232342E-2</v>
      </c>
      <c r="V89" s="13">
        <f t="shared" si="32"/>
        <v>41152</v>
      </c>
      <c r="W89" s="3">
        <f t="shared" si="33"/>
        <v>5.3907153559673258E-2</v>
      </c>
      <c r="AG89" s="21">
        <v>41180</v>
      </c>
      <c r="AH89" s="2">
        <v>59175.86</v>
      </c>
      <c r="AI89" s="2">
        <v>3270.712</v>
      </c>
      <c r="AJ89" s="2">
        <v>2390.1840000000002</v>
      </c>
      <c r="AK89" s="2">
        <f t="shared" si="25"/>
        <v>238.02523458359798</v>
      </c>
      <c r="AL89" s="2">
        <f t="shared" si="26"/>
        <v>2.0705981221280867E-2</v>
      </c>
      <c r="AN89" s="21">
        <v>41180</v>
      </c>
      <c r="AO89" s="2">
        <v>59175.86</v>
      </c>
      <c r="AP89" s="2">
        <v>3270.712</v>
      </c>
      <c r="AQ89" s="2">
        <v>2390.1840000000002</v>
      </c>
      <c r="AR89" s="2">
        <f t="shared" si="27"/>
        <v>211.12044130514079</v>
      </c>
      <c r="AS89" s="2">
        <f t="shared" si="31"/>
        <v>2.8426035933980742E-2</v>
      </c>
      <c r="AU89" s="21">
        <v>41180</v>
      </c>
      <c r="AV89" s="2">
        <v>1467.21</v>
      </c>
      <c r="AW89" s="2">
        <v>3270.712</v>
      </c>
      <c r="AX89" s="2">
        <v>2390.1840000000002</v>
      </c>
      <c r="AY89" s="2">
        <f t="shared" si="28"/>
        <v>274.09543791271682</v>
      </c>
      <c r="AZ89" s="2">
        <f t="shared" si="29"/>
        <v>1.7570630877282278E-2</v>
      </c>
      <c r="BB89" s="13">
        <f t="shared" si="34"/>
        <v>41152</v>
      </c>
      <c r="BC89" s="3">
        <f t="shared" si="35"/>
        <v>6.6702648032543888E-2</v>
      </c>
    </row>
    <row r="90" spans="1:55" x14ac:dyDescent="0.25">
      <c r="A90" s="21">
        <v>41213</v>
      </c>
      <c r="B90" s="2">
        <v>57068.18</v>
      </c>
      <c r="C90" s="2">
        <v>3394.857</v>
      </c>
      <c r="D90" s="2">
        <v>2404.7339999999999</v>
      </c>
      <c r="E90" s="2">
        <f t="shared" si="20"/>
        <v>237.77918763052472</v>
      </c>
      <c r="F90" s="2">
        <f t="shared" si="21"/>
        <v>-1.033701126284671E-3</v>
      </c>
      <c r="H90" s="21">
        <v>41213</v>
      </c>
      <c r="I90" s="2">
        <v>57068.18</v>
      </c>
      <c r="J90" s="2">
        <v>3394.857</v>
      </c>
      <c r="K90" s="2">
        <v>2404.7339999999999</v>
      </c>
      <c r="L90" s="2">
        <f t="shared" si="22"/>
        <v>262.912151247412</v>
      </c>
      <c r="M90" s="2">
        <f t="shared" si="23"/>
        <v>1.3681057594474931E-2</v>
      </c>
      <c r="O90" s="21">
        <v>41213</v>
      </c>
      <c r="P90" s="2">
        <v>20741.23</v>
      </c>
      <c r="Q90" s="2">
        <v>3394.857</v>
      </c>
      <c r="R90" s="2">
        <v>2404.7339999999999</v>
      </c>
      <c r="S90" s="2">
        <f t="shared" si="24"/>
        <v>250.70777448138375</v>
      </c>
      <c r="T90" s="2">
        <f t="shared" si="30"/>
        <v>8.9294429618453682E-3</v>
      </c>
      <c r="V90" s="13">
        <f t="shared" si="32"/>
        <v>41180</v>
      </c>
      <c r="W90" s="3">
        <f t="shared" si="33"/>
        <v>2.1576799430035626E-2</v>
      </c>
      <c r="AG90" s="21">
        <v>41213</v>
      </c>
      <c r="AH90" s="2">
        <v>57068.18</v>
      </c>
      <c r="AI90" s="2">
        <v>3394.857</v>
      </c>
      <c r="AJ90" s="2">
        <v>2404.7339999999999</v>
      </c>
      <c r="AK90" s="2">
        <f t="shared" si="25"/>
        <v>237.77918763052472</v>
      </c>
      <c r="AL90" s="2">
        <f t="shared" si="26"/>
        <v>-1.033701126284671E-3</v>
      </c>
      <c r="AN90" s="21">
        <v>41213</v>
      </c>
      <c r="AO90" s="2">
        <v>57068.18</v>
      </c>
      <c r="AP90" s="2">
        <v>3394.857</v>
      </c>
      <c r="AQ90" s="2">
        <v>2404.7339999999999</v>
      </c>
      <c r="AR90" s="2">
        <f t="shared" si="27"/>
        <v>206.9151496541534</v>
      </c>
      <c r="AS90" s="2">
        <f t="shared" si="31"/>
        <v>-1.9918922227475318E-2</v>
      </c>
      <c r="AU90" s="21">
        <v>41213</v>
      </c>
      <c r="AV90" s="2">
        <v>1458.69</v>
      </c>
      <c r="AW90" s="2">
        <v>3394.857</v>
      </c>
      <c r="AX90" s="2">
        <v>2404.7339999999999</v>
      </c>
      <c r="AY90" s="2">
        <f t="shared" si="28"/>
        <v>277.08045057894401</v>
      </c>
      <c r="AZ90" s="2">
        <f t="shared" si="29"/>
        <v>1.0890413532448949E-2</v>
      </c>
      <c r="BB90" s="13">
        <f t="shared" si="34"/>
        <v>41180</v>
      </c>
      <c r="BC90" s="3">
        <f t="shared" si="35"/>
        <v>-1.0062209821311041E-2</v>
      </c>
    </row>
    <row r="91" spans="1:55" x14ac:dyDescent="0.25">
      <c r="A91" s="21">
        <v>41243</v>
      </c>
      <c r="B91" s="2">
        <v>57474.57</v>
      </c>
      <c r="C91" s="2">
        <v>3412.8919999999998</v>
      </c>
      <c r="D91" s="2">
        <v>2417.7570000000001</v>
      </c>
      <c r="E91" s="2">
        <f t="shared" si="20"/>
        <v>239.22175998913059</v>
      </c>
      <c r="F91" s="2">
        <f t="shared" si="21"/>
        <v>6.066857124802017E-3</v>
      </c>
      <c r="H91" s="21">
        <v>41243</v>
      </c>
      <c r="I91" s="2">
        <v>57474.57</v>
      </c>
      <c r="J91" s="2">
        <v>3412.8919999999998</v>
      </c>
      <c r="K91" s="2">
        <v>2417.7570000000001</v>
      </c>
      <c r="L91" s="2">
        <f t="shared" si="22"/>
        <v>264.41209672472343</v>
      </c>
      <c r="M91" s="2">
        <f t="shared" si="23"/>
        <v>5.7051203993227165E-3</v>
      </c>
      <c r="O91" s="21">
        <v>41243</v>
      </c>
      <c r="P91" s="2">
        <v>20980.93</v>
      </c>
      <c r="Q91" s="2">
        <v>3412.8919999999998</v>
      </c>
      <c r="R91" s="2">
        <v>2417.7570000000001</v>
      </c>
      <c r="S91" s="2">
        <f t="shared" si="24"/>
        <v>252.6735945219539</v>
      </c>
      <c r="T91" s="2">
        <f t="shared" si="30"/>
        <v>7.8410812932972369E-3</v>
      </c>
      <c r="V91" s="13">
        <f t="shared" si="32"/>
        <v>41213</v>
      </c>
      <c r="W91" s="3">
        <f t="shared" si="33"/>
        <v>1.961305881742197E-2</v>
      </c>
      <c r="AG91" s="21">
        <v>41243</v>
      </c>
      <c r="AH91" s="2">
        <v>57474.57</v>
      </c>
      <c r="AI91" s="2">
        <v>3412.8919999999998</v>
      </c>
      <c r="AJ91" s="2">
        <v>2417.7570000000001</v>
      </c>
      <c r="AK91" s="2">
        <f t="shared" si="25"/>
        <v>239.22175998913059</v>
      </c>
      <c r="AL91" s="2">
        <f t="shared" si="26"/>
        <v>6.066857124802017E-3</v>
      </c>
      <c r="AN91" s="21">
        <v>41243</v>
      </c>
      <c r="AO91" s="2">
        <v>57474.57</v>
      </c>
      <c r="AP91" s="2">
        <v>3412.8919999999998</v>
      </c>
      <c r="AQ91" s="2">
        <v>2417.7570000000001</v>
      </c>
      <c r="AR91" s="2">
        <f t="shared" si="27"/>
        <v>208.28061380456259</v>
      </c>
      <c r="AS91" s="2">
        <f t="shared" si="31"/>
        <v>6.5991501960658274E-3</v>
      </c>
      <c r="AU91" s="21">
        <v>41243</v>
      </c>
      <c r="AV91" s="2">
        <v>1449.73</v>
      </c>
      <c r="AW91" s="2">
        <v>3412.8919999999998</v>
      </c>
      <c r="AX91" s="2">
        <v>2417.7570000000001</v>
      </c>
      <c r="AY91" s="2">
        <f t="shared" si="28"/>
        <v>277.2914211680511</v>
      </c>
      <c r="AZ91" s="2">
        <f t="shared" si="29"/>
        <v>7.6140553642920481E-4</v>
      </c>
      <c r="BB91" s="13">
        <f t="shared" si="34"/>
        <v>41213</v>
      </c>
      <c r="BC91" s="3">
        <f t="shared" si="35"/>
        <v>1.3427412857297049E-2</v>
      </c>
    </row>
    <row r="92" spans="1:55" x14ac:dyDescent="0.25">
      <c r="A92" s="21">
        <v>41274</v>
      </c>
      <c r="B92" s="2">
        <v>60952.08</v>
      </c>
      <c r="C92" s="2">
        <v>3478.3789999999999</v>
      </c>
      <c r="D92" s="2">
        <v>2430.9830000000002</v>
      </c>
      <c r="E92" s="2">
        <f t="shared" si="20"/>
        <v>246.78107742941472</v>
      </c>
      <c r="F92" s="2">
        <f t="shared" si="21"/>
        <v>3.1599623046948459E-2</v>
      </c>
      <c r="H92" s="21">
        <v>41274</v>
      </c>
      <c r="I92" s="2">
        <v>60952.08</v>
      </c>
      <c r="J92" s="2">
        <v>3478.3789999999999</v>
      </c>
      <c r="K92" s="2">
        <v>2430.9830000000002</v>
      </c>
      <c r="L92" s="2">
        <f t="shared" si="22"/>
        <v>270.58247277482513</v>
      </c>
      <c r="M92" s="2">
        <f t="shared" si="23"/>
        <v>2.3336209373679306E-2</v>
      </c>
      <c r="O92" s="21">
        <v>41274</v>
      </c>
      <c r="P92" s="2">
        <v>21982.33</v>
      </c>
      <c r="Q92" s="2">
        <v>3478.3789999999999</v>
      </c>
      <c r="R92" s="2">
        <v>2430.9830000000002</v>
      </c>
      <c r="S92" s="2">
        <f t="shared" si="24"/>
        <v>259.36670787402329</v>
      </c>
      <c r="T92" s="2">
        <f t="shared" si="30"/>
        <v>2.6489168228015371E-2</v>
      </c>
      <c r="V92" s="13">
        <f t="shared" si="32"/>
        <v>41243</v>
      </c>
      <c r="W92" s="3">
        <f t="shared" si="33"/>
        <v>8.1425000648643137E-2</v>
      </c>
      <c r="AG92" s="21">
        <v>41274</v>
      </c>
      <c r="AH92" s="2">
        <v>60952.08</v>
      </c>
      <c r="AI92" s="2">
        <v>3478.3789999999999</v>
      </c>
      <c r="AJ92" s="2">
        <v>2430.9830000000002</v>
      </c>
      <c r="AK92" s="2">
        <f t="shared" si="25"/>
        <v>246.78107742941472</v>
      </c>
      <c r="AL92" s="2">
        <f t="shared" si="26"/>
        <v>3.1599623046948459E-2</v>
      </c>
      <c r="AN92" s="21">
        <v>41274</v>
      </c>
      <c r="AO92" s="2">
        <v>60952.08</v>
      </c>
      <c r="AP92" s="2">
        <v>3478.3789999999999</v>
      </c>
      <c r="AQ92" s="2">
        <v>2430.9830000000002</v>
      </c>
      <c r="AR92" s="2">
        <f t="shared" si="27"/>
        <v>217.72958046869667</v>
      </c>
      <c r="AS92" s="2">
        <f t="shared" si="31"/>
        <v>4.5366520155353335E-2</v>
      </c>
      <c r="AU92" s="21">
        <v>41274</v>
      </c>
      <c r="AV92" s="2">
        <v>1544.15</v>
      </c>
      <c r="AW92" s="2">
        <v>3478.3789999999999</v>
      </c>
      <c r="AX92" s="2">
        <v>2430.9830000000002</v>
      </c>
      <c r="AY92" s="2">
        <f t="shared" si="28"/>
        <v>286.56662318017447</v>
      </c>
      <c r="AZ92" s="2">
        <f t="shared" si="29"/>
        <v>3.3449293068833E-2</v>
      </c>
      <c r="BB92" s="13">
        <f t="shared" si="34"/>
        <v>41243</v>
      </c>
      <c r="BC92" s="3">
        <f t="shared" si="35"/>
        <v>0.1104154362711348</v>
      </c>
    </row>
    <row r="93" spans="1:55" x14ac:dyDescent="0.25">
      <c r="A93" s="21">
        <v>41305</v>
      </c>
      <c r="B93" s="2">
        <v>59761.49</v>
      </c>
      <c r="C93" s="2">
        <v>3497.1010000000001</v>
      </c>
      <c r="D93" s="2">
        <v>2445.8429999999998</v>
      </c>
      <c r="E93" s="2">
        <f t="shared" si="20"/>
        <v>245.70394176421073</v>
      </c>
      <c r="F93" s="2">
        <f t="shared" si="21"/>
        <v>-4.3647417234090168E-3</v>
      </c>
      <c r="H93" s="21">
        <v>41305</v>
      </c>
      <c r="I93" s="2">
        <v>59761.49</v>
      </c>
      <c r="J93" s="2">
        <v>3497.1010000000001</v>
      </c>
      <c r="K93" s="2">
        <v>2445.8429999999998</v>
      </c>
      <c r="L93" s="2">
        <f t="shared" si="22"/>
        <v>270.74979541369032</v>
      </c>
      <c r="M93" s="2">
        <f t="shared" si="23"/>
        <v>6.1837944324045699E-4</v>
      </c>
      <c r="O93" s="21">
        <v>41305</v>
      </c>
      <c r="P93" s="2">
        <v>22032.57</v>
      </c>
      <c r="Q93" s="2">
        <v>3497.1010000000001</v>
      </c>
      <c r="R93" s="2">
        <v>2445.8429999999998</v>
      </c>
      <c r="S93" s="2">
        <f t="shared" si="24"/>
        <v>260.4982554489531</v>
      </c>
      <c r="T93" s="2">
        <f t="shared" si="30"/>
        <v>4.3627325349692601E-3</v>
      </c>
      <c r="V93" s="13">
        <f t="shared" si="32"/>
        <v>41274</v>
      </c>
      <c r="W93" s="3">
        <f t="shared" si="33"/>
        <v>6.1637025480070027E-4</v>
      </c>
      <c r="AG93" s="21">
        <v>41305</v>
      </c>
      <c r="AH93" s="2">
        <v>59761.49</v>
      </c>
      <c r="AI93" s="2">
        <v>3497.1010000000001</v>
      </c>
      <c r="AJ93" s="2">
        <v>2445.8429999999998</v>
      </c>
      <c r="AK93" s="2">
        <f t="shared" si="25"/>
        <v>245.70394176421073</v>
      </c>
      <c r="AL93" s="2">
        <f t="shared" si="26"/>
        <v>-4.3647417234090168E-3</v>
      </c>
      <c r="AN93" s="21">
        <v>41305</v>
      </c>
      <c r="AO93" s="2">
        <v>59761.49</v>
      </c>
      <c r="AP93" s="2">
        <v>3497.1010000000001</v>
      </c>
      <c r="AQ93" s="2">
        <v>2445.8429999999998</v>
      </c>
      <c r="AR93" s="2">
        <f t="shared" si="27"/>
        <v>215.13588563549484</v>
      </c>
      <c r="AS93" s="2">
        <f t="shared" si="31"/>
        <v>-1.1912459609844883E-2</v>
      </c>
      <c r="AU93" s="21">
        <v>41305</v>
      </c>
      <c r="AV93" s="2">
        <v>1549.32</v>
      </c>
      <c r="AW93" s="2">
        <v>3497.1010000000001</v>
      </c>
      <c r="AX93" s="2">
        <v>2445.8429999999998</v>
      </c>
      <c r="AY93" s="2">
        <f t="shared" si="28"/>
        <v>287.93864452590594</v>
      </c>
      <c r="AZ93" s="2">
        <f t="shared" si="29"/>
        <v>4.7877918597270643E-3</v>
      </c>
      <c r="BB93" s="13">
        <f t="shared" si="34"/>
        <v>41274</v>
      </c>
      <c r="BC93" s="3">
        <f t="shared" si="35"/>
        <v>-1.1489409473526838E-2</v>
      </c>
    </row>
    <row r="94" spans="1:55" x14ac:dyDescent="0.25">
      <c r="A94" s="21">
        <v>41333</v>
      </c>
      <c r="B94" s="2">
        <v>57424.29</v>
      </c>
      <c r="C94" s="2">
        <v>3466.4340000000002</v>
      </c>
      <c r="D94" s="2">
        <v>2457.9879999999998</v>
      </c>
      <c r="E94" s="2">
        <f t="shared" si="20"/>
        <v>241.57989261846288</v>
      </c>
      <c r="F94" s="2">
        <f t="shared" si="21"/>
        <v>-1.678462753237173E-2</v>
      </c>
      <c r="H94" s="21">
        <v>41333</v>
      </c>
      <c r="I94" s="2">
        <v>57424.29</v>
      </c>
      <c r="J94" s="2">
        <v>3466.4340000000002</v>
      </c>
      <c r="K94" s="2">
        <v>2457.9879999999998</v>
      </c>
      <c r="L94" s="2">
        <f t="shared" si="22"/>
        <v>267.84824546059406</v>
      </c>
      <c r="M94" s="2">
        <f t="shared" si="23"/>
        <v>-1.0716720759337472E-2</v>
      </c>
      <c r="O94" s="21">
        <v>41333</v>
      </c>
      <c r="P94" s="2">
        <v>21395.64</v>
      </c>
      <c r="Q94" s="2">
        <v>3466.4340000000002</v>
      </c>
      <c r="R94" s="2">
        <v>2457.9879999999998</v>
      </c>
      <c r="S94" s="2">
        <f t="shared" si="24"/>
        <v>257.18874626300106</v>
      </c>
      <c r="T94" s="2">
        <f t="shared" si="30"/>
        <v>-1.2704534931523105E-2</v>
      </c>
      <c r="V94" s="13">
        <f t="shared" si="32"/>
        <v>41305</v>
      </c>
      <c r="W94" s="3">
        <f t="shared" si="33"/>
        <v>-4.0205883223232305E-2</v>
      </c>
      <c r="AG94" s="21">
        <v>41333</v>
      </c>
      <c r="AH94" s="2">
        <v>57424.29</v>
      </c>
      <c r="AI94" s="2">
        <v>3466.4340000000002</v>
      </c>
      <c r="AJ94" s="2">
        <v>2457.9879999999998</v>
      </c>
      <c r="AK94" s="2">
        <f t="shared" si="25"/>
        <v>241.57989261846288</v>
      </c>
      <c r="AL94" s="2">
        <f t="shared" si="26"/>
        <v>-1.678462753237173E-2</v>
      </c>
      <c r="AN94" s="21">
        <v>41333</v>
      </c>
      <c r="AO94" s="2">
        <v>57424.29</v>
      </c>
      <c r="AP94" s="2">
        <v>3466.4340000000002</v>
      </c>
      <c r="AQ94" s="2">
        <v>2457.9879999999998</v>
      </c>
      <c r="AR94" s="2">
        <f t="shared" si="27"/>
        <v>209.27128766463289</v>
      </c>
      <c r="AS94" s="2">
        <f t="shared" si="31"/>
        <v>-2.7259970848370417E-2</v>
      </c>
      <c r="AU94" s="21">
        <v>41333</v>
      </c>
      <c r="AV94" s="2">
        <v>1552.19</v>
      </c>
      <c r="AW94" s="2">
        <v>3466.4340000000002</v>
      </c>
      <c r="AX94" s="2">
        <v>2457.9879999999998</v>
      </c>
      <c r="AY94" s="2">
        <f t="shared" si="28"/>
        <v>287.82342922546582</v>
      </c>
      <c r="AZ94" s="2">
        <f t="shared" si="29"/>
        <v>-4.0013837194334805E-4</v>
      </c>
      <c r="BB94" s="13">
        <f t="shared" si="34"/>
        <v>41305</v>
      </c>
      <c r="BC94" s="3">
        <f t="shared" si="35"/>
        <v>-4.4444736752685496E-2</v>
      </c>
    </row>
    <row r="95" spans="1:55" x14ac:dyDescent="0.25">
      <c r="A95" s="21">
        <v>41362</v>
      </c>
      <c r="B95" s="2">
        <v>56352.09</v>
      </c>
      <c r="C95" s="2">
        <v>3401.1509999999998</v>
      </c>
      <c r="D95" s="2">
        <v>2472.0839999999998</v>
      </c>
      <c r="E95" s="2">
        <f t="shared" si="20"/>
        <v>238.82635181842542</v>
      </c>
      <c r="F95" s="2">
        <f t="shared" si="21"/>
        <v>-1.1398054573963347E-2</v>
      </c>
      <c r="H95" s="21">
        <v>41362</v>
      </c>
      <c r="I95" s="2">
        <v>56352.09</v>
      </c>
      <c r="J95" s="2">
        <v>3401.1509999999998</v>
      </c>
      <c r="K95" s="2">
        <v>2472.0839999999998</v>
      </c>
      <c r="L95" s="2">
        <f t="shared" si="22"/>
        <v>264.78665268555005</v>
      </c>
      <c r="M95" s="2">
        <f t="shared" si="23"/>
        <v>-1.1430326040699934E-2</v>
      </c>
      <c r="O95" s="21">
        <v>41362</v>
      </c>
      <c r="P95" s="2">
        <v>21531.88</v>
      </c>
      <c r="Q95" s="2">
        <v>3401.1509999999998</v>
      </c>
      <c r="R95" s="2">
        <v>2472.0839999999998</v>
      </c>
      <c r="S95" s="2">
        <f t="shared" si="24"/>
        <v>256.83321443483192</v>
      </c>
      <c r="T95" s="2">
        <f t="shared" si="30"/>
        <v>-1.3823770803935481E-3</v>
      </c>
      <c r="V95" s="13">
        <f t="shared" si="32"/>
        <v>41333</v>
      </c>
      <c r="W95" s="3">
        <f t="shared" si="33"/>
        <v>-2.4210757695056827E-2</v>
      </c>
      <c r="AG95" s="21">
        <v>41362</v>
      </c>
      <c r="AH95" s="2">
        <v>56352.09</v>
      </c>
      <c r="AI95" s="2">
        <v>3401.1509999999998</v>
      </c>
      <c r="AJ95" s="2">
        <v>2472.0839999999998</v>
      </c>
      <c r="AK95" s="2">
        <f t="shared" si="25"/>
        <v>238.82635181842542</v>
      </c>
      <c r="AL95" s="2">
        <f t="shared" si="26"/>
        <v>-1.1398054573963347E-2</v>
      </c>
      <c r="AN95" s="21">
        <v>41362</v>
      </c>
      <c r="AO95" s="2">
        <v>56352.09</v>
      </c>
      <c r="AP95" s="2">
        <v>3401.1509999999998</v>
      </c>
      <c r="AQ95" s="2">
        <v>2472.0839999999998</v>
      </c>
      <c r="AR95" s="2">
        <f t="shared" si="27"/>
        <v>206.38200154464209</v>
      </c>
      <c r="AS95" s="2">
        <f t="shared" si="31"/>
        <v>-1.3806414402252009E-2</v>
      </c>
      <c r="AU95" s="21">
        <v>41362</v>
      </c>
      <c r="AV95" s="2">
        <v>1490.95</v>
      </c>
      <c r="AW95" s="2">
        <v>3401.1509999999998</v>
      </c>
      <c r="AX95" s="2">
        <v>2472.0839999999998</v>
      </c>
      <c r="AY95" s="2">
        <f t="shared" si="28"/>
        <v>282.15013838764781</v>
      </c>
      <c r="AZ95" s="2">
        <f t="shared" si="29"/>
        <v>-1.971101120254486E-2</v>
      </c>
      <c r="BB95" s="13">
        <f t="shared" si="34"/>
        <v>41333</v>
      </c>
      <c r="BC95" s="3">
        <f t="shared" si="35"/>
        <v>-4.4915480178760216E-2</v>
      </c>
    </row>
    <row r="96" spans="1:55" x14ac:dyDescent="0.25">
      <c r="A96" s="21">
        <v>41394</v>
      </c>
      <c r="B96" s="2">
        <v>55910.37</v>
      </c>
      <c r="C96" s="2">
        <v>3454.951</v>
      </c>
      <c r="D96" s="2">
        <v>2487.7130000000002</v>
      </c>
      <c r="E96" s="2">
        <f t="shared" si="20"/>
        <v>239.66383983853166</v>
      </c>
      <c r="F96" s="2">
        <f t="shared" si="21"/>
        <v>3.5066817950764931E-3</v>
      </c>
      <c r="H96" s="21">
        <v>41394</v>
      </c>
      <c r="I96" s="2">
        <v>55910.37</v>
      </c>
      <c r="J96" s="2">
        <v>3454.951</v>
      </c>
      <c r="K96" s="2">
        <v>2487.7130000000002</v>
      </c>
      <c r="L96" s="2">
        <f t="shared" si="22"/>
        <v>266.96797344369412</v>
      </c>
      <c r="M96" s="2">
        <f t="shared" si="23"/>
        <v>8.2380313962976404E-3</v>
      </c>
      <c r="O96" s="21">
        <v>41394</v>
      </c>
      <c r="P96" s="2">
        <v>21700.22</v>
      </c>
      <c r="Q96" s="2">
        <v>3454.951</v>
      </c>
      <c r="R96" s="2">
        <v>2487.7130000000002</v>
      </c>
      <c r="S96" s="2">
        <f t="shared" si="24"/>
        <v>259.34231598315841</v>
      </c>
      <c r="T96" s="2">
        <f t="shared" si="30"/>
        <v>9.769381089777783E-3</v>
      </c>
      <c r="V96" s="13">
        <f t="shared" si="32"/>
        <v>41362</v>
      </c>
      <c r="W96" s="3">
        <f t="shared" si="33"/>
        <v>2.1514094281151919E-2</v>
      </c>
      <c r="AG96" s="21">
        <v>41394</v>
      </c>
      <c r="AH96" s="2">
        <v>55910.37</v>
      </c>
      <c r="AI96" s="2">
        <v>3454.951</v>
      </c>
      <c r="AJ96" s="2">
        <v>2487.7130000000002</v>
      </c>
      <c r="AK96" s="2">
        <f t="shared" si="25"/>
        <v>239.66383983853166</v>
      </c>
      <c r="AL96" s="2">
        <f t="shared" si="26"/>
        <v>3.5066817950764931E-3</v>
      </c>
      <c r="AN96" s="21">
        <v>41394</v>
      </c>
      <c r="AO96" s="2">
        <v>55910.37</v>
      </c>
      <c r="AP96" s="2">
        <v>3454.951</v>
      </c>
      <c r="AQ96" s="2">
        <v>2487.7130000000002</v>
      </c>
      <c r="AR96" s="2">
        <f t="shared" si="27"/>
        <v>205.83699935252415</v>
      </c>
      <c r="AS96" s="2">
        <f t="shared" si="31"/>
        <v>-2.640744774442194E-3</v>
      </c>
      <c r="AU96" s="21">
        <v>41394</v>
      </c>
      <c r="AV96" s="2">
        <v>1487.82</v>
      </c>
      <c r="AW96" s="2">
        <v>3454.951</v>
      </c>
      <c r="AX96" s="2">
        <v>2487.7130000000002</v>
      </c>
      <c r="AY96" s="2">
        <f t="shared" si="28"/>
        <v>283.78728018385061</v>
      </c>
      <c r="AZ96" s="2">
        <f t="shared" si="29"/>
        <v>5.8023781436304482E-3</v>
      </c>
      <c r="BB96" s="13">
        <f t="shared" si="34"/>
        <v>41362</v>
      </c>
      <c r="BC96" s="3">
        <f t="shared" si="35"/>
        <v>6.6683151642647469E-3</v>
      </c>
    </row>
    <row r="97" spans="1:55" x14ac:dyDescent="0.25">
      <c r="A97" s="21">
        <v>41425</v>
      </c>
      <c r="B97" s="2">
        <v>53506.080000000002</v>
      </c>
      <c r="C97" s="2">
        <v>3298.9349999999999</v>
      </c>
      <c r="D97" s="2">
        <v>2502.7469999999998</v>
      </c>
      <c r="E97" s="2">
        <f t="shared" si="20"/>
        <v>232.72911680497739</v>
      </c>
      <c r="F97" s="2">
        <f t="shared" si="21"/>
        <v>-2.8935207907151796E-2</v>
      </c>
      <c r="H97" s="21">
        <v>41425</v>
      </c>
      <c r="I97" s="2">
        <v>53506.080000000002</v>
      </c>
      <c r="J97" s="2">
        <v>3298.9349999999999</v>
      </c>
      <c r="K97" s="2">
        <v>2502.7469999999998</v>
      </c>
      <c r="L97" s="2">
        <f t="shared" si="22"/>
        <v>259.12815522902855</v>
      </c>
      <c r="M97" s="2">
        <f t="shared" si="23"/>
        <v>-2.9366137494088021E-2</v>
      </c>
      <c r="O97" s="21">
        <v>41425</v>
      </c>
      <c r="P97" s="2">
        <v>21510.81</v>
      </c>
      <c r="Q97" s="2">
        <v>3298.9349999999999</v>
      </c>
      <c r="R97" s="2">
        <v>2502.7469999999998</v>
      </c>
      <c r="S97" s="2">
        <f t="shared" si="24"/>
        <v>255.39368134072376</v>
      </c>
      <c r="T97" s="2">
        <f t="shared" si="30"/>
        <v>-1.5225570217746806E-2</v>
      </c>
      <c r="V97" s="13">
        <f t="shared" si="32"/>
        <v>41394</v>
      </c>
      <c r="W97" s="3">
        <f t="shared" si="33"/>
        <v>-7.3526915618986624E-2</v>
      </c>
      <c r="AG97" s="21">
        <v>41425</v>
      </c>
      <c r="AH97" s="2">
        <v>53506.080000000002</v>
      </c>
      <c r="AI97" s="2">
        <v>3298.9349999999999</v>
      </c>
      <c r="AJ97" s="2">
        <v>2502.7469999999998</v>
      </c>
      <c r="AK97" s="2">
        <f t="shared" si="25"/>
        <v>232.72911680497739</v>
      </c>
      <c r="AL97" s="2">
        <f t="shared" si="26"/>
        <v>-2.8935207907151796E-2</v>
      </c>
      <c r="AN97" s="21">
        <v>41425</v>
      </c>
      <c r="AO97" s="2">
        <v>53506.080000000002</v>
      </c>
      <c r="AP97" s="2">
        <v>3298.9349999999999</v>
      </c>
      <c r="AQ97" s="2">
        <v>2502.7469999999998</v>
      </c>
      <c r="AR97" s="2">
        <f t="shared" si="27"/>
        <v>198.96021858252689</v>
      </c>
      <c r="AS97" s="2">
        <f t="shared" si="31"/>
        <v>-3.3408866198150339E-2</v>
      </c>
      <c r="AU97" s="21">
        <v>41425</v>
      </c>
      <c r="AV97" s="2">
        <v>1458.3</v>
      </c>
      <c r="AW97" s="2">
        <v>3298.9349999999999</v>
      </c>
      <c r="AX97" s="2">
        <v>2502.7469999999998</v>
      </c>
      <c r="AY97" s="2">
        <f t="shared" si="28"/>
        <v>278.20500815992813</v>
      </c>
      <c r="AZ97" s="2">
        <f t="shared" si="29"/>
        <v>-1.9670620967599382E-2</v>
      </c>
      <c r="BB97" s="13">
        <f t="shared" si="34"/>
        <v>41394</v>
      </c>
      <c r="BC97" s="3">
        <f t="shared" si="35"/>
        <v>-8.2014695072901517E-2</v>
      </c>
    </row>
    <row r="98" spans="1:55" x14ac:dyDescent="0.25">
      <c r="A98" s="21">
        <v>41453</v>
      </c>
      <c r="B98" s="2">
        <v>47457.13</v>
      </c>
      <c r="C98" s="2">
        <v>3206.8879999999999</v>
      </c>
      <c r="D98" s="2">
        <v>2517.9940000000001</v>
      </c>
      <c r="E98" s="2">
        <f t="shared" si="20"/>
        <v>220.68221197816138</v>
      </c>
      <c r="F98" s="2">
        <f t="shared" si="21"/>
        <v>-5.1763634014522976E-2</v>
      </c>
      <c r="H98" s="21">
        <v>41453</v>
      </c>
      <c r="I98" s="2">
        <v>47457.13</v>
      </c>
      <c r="J98" s="2">
        <v>3206.8879999999999</v>
      </c>
      <c r="K98" s="2">
        <v>2517.9940000000001</v>
      </c>
      <c r="L98" s="2">
        <f t="shared" si="22"/>
        <v>250.12767215767298</v>
      </c>
      <c r="M98" s="2">
        <f t="shared" si="23"/>
        <v>-3.47337133759184E-2</v>
      </c>
      <c r="O98" s="21">
        <v>41453</v>
      </c>
      <c r="P98" s="2">
        <v>19560.37</v>
      </c>
      <c r="Q98" s="2">
        <v>3206.8879999999999</v>
      </c>
      <c r="R98" s="2">
        <v>2517.9940000000001</v>
      </c>
      <c r="S98" s="2">
        <f t="shared" si="24"/>
        <v>244.459767360342</v>
      </c>
      <c r="T98" s="2">
        <f t="shared" si="30"/>
        <v>-4.2811998805071028E-2</v>
      </c>
      <c r="V98" s="13">
        <f t="shared" si="32"/>
        <v>41425</v>
      </c>
      <c r="W98" s="3">
        <f t="shared" si="33"/>
        <v>-0.1293093461955124</v>
      </c>
      <c r="AG98" s="21">
        <v>41453</v>
      </c>
      <c r="AH98" s="2">
        <v>47457.13</v>
      </c>
      <c r="AI98" s="2">
        <v>3206.8879999999999</v>
      </c>
      <c r="AJ98" s="2">
        <v>2517.9940000000001</v>
      </c>
      <c r="AK98" s="2">
        <f t="shared" si="25"/>
        <v>220.68221197816138</v>
      </c>
      <c r="AL98" s="2">
        <f t="shared" si="26"/>
        <v>-5.1763634014522976E-2</v>
      </c>
      <c r="AN98" s="21">
        <v>41453</v>
      </c>
      <c r="AO98" s="2">
        <v>47457.13</v>
      </c>
      <c r="AP98" s="2">
        <v>3206.8879999999999</v>
      </c>
      <c r="AQ98" s="2">
        <v>2517.9940000000001</v>
      </c>
      <c r="AR98" s="2">
        <f t="shared" si="27"/>
        <v>182.902551372045</v>
      </c>
      <c r="AS98" s="2">
        <f t="shared" si="31"/>
        <v>-8.0707929076893808E-2</v>
      </c>
      <c r="AU98" s="21">
        <v>41453</v>
      </c>
      <c r="AV98" s="2">
        <v>1312.7</v>
      </c>
      <c r="AW98" s="2">
        <v>3206.8879999999999</v>
      </c>
      <c r="AX98" s="2">
        <v>2517.9940000000001</v>
      </c>
      <c r="AY98" s="2">
        <f t="shared" si="28"/>
        <v>265.27406954899607</v>
      </c>
      <c r="AZ98" s="2">
        <f t="shared" si="29"/>
        <v>-4.6479891560753647E-2</v>
      </c>
      <c r="BB98" s="13">
        <f t="shared" si="34"/>
        <v>41425</v>
      </c>
      <c r="BC98" s="3">
        <f t="shared" si="35"/>
        <v>-0.17895145465217044</v>
      </c>
    </row>
    <row r="99" spans="1:55" x14ac:dyDescent="0.25">
      <c r="A99" s="21">
        <v>41486</v>
      </c>
      <c r="B99" s="2">
        <v>48234.49</v>
      </c>
      <c r="C99" s="2">
        <v>3248.288</v>
      </c>
      <c r="D99" s="2">
        <v>2536.0630000000001</v>
      </c>
      <c r="E99" s="2">
        <f t="shared" si="20"/>
        <v>223.45790905407776</v>
      </c>
      <c r="F99" s="2">
        <f t="shared" si="21"/>
        <v>1.2577801586432714E-2</v>
      </c>
      <c r="H99" s="21">
        <v>41486</v>
      </c>
      <c r="I99" s="2">
        <v>48234.49</v>
      </c>
      <c r="J99" s="2">
        <v>3248.288</v>
      </c>
      <c r="K99" s="2">
        <v>2536.0630000000001</v>
      </c>
      <c r="L99" s="2">
        <f t="shared" si="22"/>
        <v>253.1001124983319</v>
      </c>
      <c r="M99" s="2">
        <f t="shared" si="23"/>
        <v>1.1883692495987131E-2</v>
      </c>
      <c r="O99" s="21">
        <v>41486</v>
      </c>
      <c r="P99" s="2">
        <v>19900.2</v>
      </c>
      <c r="Q99" s="2">
        <v>3248.288</v>
      </c>
      <c r="R99" s="2">
        <v>2536.0630000000001</v>
      </c>
      <c r="S99" s="2">
        <f t="shared" si="24"/>
        <v>247.63164652300253</v>
      </c>
      <c r="T99" s="2">
        <f t="shared" si="30"/>
        <v>1.2975055964873939E-2</v>
      </c>
      <c r="V99" s="13">
        <f t="shared" si="32"/>
        <v>41453</v>
      </c>
      <c r="W99" s="3">
        <f t="shared" si="33"/>
        <v>3.7436550047293786E-2</v>
      </c>
      <c r="AG99" s="21">
        <v>41486</v>
      </c>
      <c r="AH99" s="2">
        <v>48234.49</v>
      </c>
      <c r="AI99" s="2">
        <v>3248.288</v>
      </c>
      <c r="AJ99" s="2">
        <v>2536.0630000000001</v>
      </c>
      <c r="AK99" s="2">
        <f t="shared" si="25"/>
        <v>223.45790905407776</v>
      </c>
      <c r="AL99" s="2">
        <f t="shared" si="26"/>
        <v>1.2577801586432714E-2</v>
      </c>
      <c r="AN99" s="21">
        <v>41486</v>
      </c>
      <c r="AO99" s="2">
        <v>48234.49</v>
      </c>
      <c r="AP99" s="2">
        <v>3248.288</v>
      </c>
      <c r="AQ99" s="2">
        <v>2536.0630000000001</v>
      </c>
      <c r="AR99" s="2">
        <f t="shared" si="27"/>
        <v>185.49836681831803</v>
      </c>
      <c r="AS99" s="2">
        <f t="shared" si="31"/>
        <v>1.4192341368671578E-2</v>
      </c>
      <c r="AU99" s="21">
        <v>41486</v>
      </c>
      <c r="AV99" s="2">
        <v>1318.58</v>
      </c>
      <c r="AW99" s="2">
        <v>3248.288</v>
      </c>
      <c r="AX99" s="2">
        <v>2536.0630000000001</v>
      </c>
      <c r="AY99" s="2">
        <f t="shared" si="28"/>
        <v>267.34782986254623</v>
      </c>
      <c r="AZ99" s="2">
        <f t="shared" si="29"/>
        <v>7.8174256423774405E-3</v>
      </c>
      <c r="BB99" s="13">
        <f t="shared" si="34"/>
        <v>41453</v>
      </c>
      <c r="BC99" s="3">
        <f t="shared" si="35"/>
        <v>3.458756859748173E-2</v>
      </c>
    </row>
    <row r="100" spans="1:55" x14ac:dyDescent="0.25">
      <c r="A100" s="21">
        <v>41516</v>
      </c>
      <c r="B100" s="2">
        <v>50011.75</v>
      </c>
      <c r="C100" s="2">
        <v>3163.4009999999998</v>
      </c>
      <c r="D100" s="2">
        <v>2552.732</v>
      </c>
      <c r="E100" s="2">
        <f t="shared" si="20"/>
        <v>225.4400884952324</v>
      </c>
      <c r="F100" s="2">
        <f t="shared" si="21"/>
        <v>8.8704823630787241E-3</v>
      </c>
      <c r="H100" s="21">
        <v>41516</v>
      </c>
      <c r="I100" s="2">
        <v>50011.75</v>
      </c>
      <c r="J100" s="2">
        <v>3163.4009999999998</v>
      </c>
      <c r="K100" s="2">
        <v>2552.732</v>
      </c>
      <c r="L100" s="2">
        <f t="shared" si="22"/>
        <v>252.15722956368191</v>
      </c>
      <c r="M100" s="2">
        <f t="shared" si="23"/>
        <v>-3.7253358970997796E-3</v>
      </c>
      <c r="O100" s="21">
        <v>41516</v>
      </c>
      <c r="P100" s="2">
        <v>20271.53</v>
      </c>
      <c r="Q100" s="2">
        <v>3163.4009999999998</v>
      </c>
      <c r="R100" s="2">
        <v>2552.732</v>
      </c>
      <c r="S100" s="2">
        <f t="shared" si="24"/>
        <v>248.02682393604965</v>
      </c>
      <c r="T100" s="2">
        <f t="shared" si="30"/>
        <v>1.5958275874500272E-3</v>
      </c>
      <c r="V100" s="13">
        <f t="shared" si="32"/>
        <v>41486</v>
      </c>
      <c r="W100" s="3">
        <f t="shared" si="33"/>
        <v>6.7409740534289716E-3</v>
      </c>
      <c r="AG100" s="21">
        <v>41516</v>
      </c>
      <c r="AH100" s="2">
        <v>50011.75</v>
      </c>
      <c r="AI100" s="2">
        <v>3163.4009999999998</v>
      </c>
      <c r="AJ100" s="2">
        <v>2552.732</v>
      </c>
      <c r="AK100" s="2">
        <f t="shared" si="25"/>
        <v>225.4400884952324</v>
      </c>
      <c r="AL100" s="2">
        <f t="shared" si="26"/>
        <v>8.8704823630787241E-3</v>
      </c>
      <c r="AN100" s="21">
        <v>41516</v>
      </c>
      <c r="AO100" s="2">
        <v>50011.75</v>
      </c>
      <c r="AP100" s="2">
        <v>3163.4009999999998</v>
      </c>
      <c r="AQ100" s="2">
        <v>2552.732</v>
      </c>
      <c r="AR100" s="2">
        <f t="shared" si="27"/>
        <v>190.04189830435791</v>
      </c>
      <c r="AS100" s="2">
        <f t="shared" si="31"/>
        <v>2.4493646838896054E-2</v>
      </c>
      <c r="AU100" s="21">
        <v>41516</v>
      </c>
      <c r="AV100" s="2">
        <v>1292.8900000000001</v>
      </c>
      <c r="AW100" s="2">
        <v>3163.4009999999998</v>
      </c>
      <c r="AX100" s="2">
        <v>2552.732</v>
      </c>
      <c r="AY100" s="2">
        <f t="shared" si="28"/>
        <v>263.69552455967971</v>
      </c>
      <c r="AZ100" s="2">
        <f t="shared" si="29"/>
        <v>-1.3661249110360464E-2</v>
      </c>
      <c r="BB100" s="13">
        <f t="shared" si="34"/>
        <v>41486</v>
      </c>
      <c r="BC100" s="3">
        <f t="shared" si="35"/>
        <v>1.9702880091614312E-2</v>
      </c>
    </row>
    <row r="101" spans="1:55" x14ac:dyDescent="0.25">
      <c r="A101" s="21">
        <v>41547</v>
      </c>
      <c r="B101" s="2">
        <v>52338.19</v>
      </c>
      <c r="C101" s="2">
        <v>3175.6190000000001</v>
      </c>
      <c r="D101" s="2">
        <v>2570.8380000000002</v>
      </c>
      <c r="E101" s="2">
        <f t="shared" si="20"/>
        <v>230.3758005046702</v>
      </c>
      <c r="F101" s="2">
        <f t="shared" si="21"/>
        <v>2.1893674911071394E-2</v>
      </c>
      <c r="H101" s="21">
        <v>41547</v>
      </c>
      <c r="I101" s="2">
        <v>52338.19</v>
      </c>
      <c r="J101" s="2">
        <v>3175.6190000000001</v>
      </c>
      <c r="K101" s="2">
        <v>2570.8380000000002</v>
      </c>
      <c r="L101" s="2">
        <f t="shared" si="22"/>
        <v>255.52669592987542</v>
      </c>
      <c r="M101" s="2">
        <f t="shared" si="23"/>
        <v>1.3362561018075137E-2</v>
      </c>
      <c r="O101" s="21">
        <v>41547</v>
      </c>
      <c r="P101" s="2">
        <v>21281.05</v>
      </c>
      <c r="Q101" s="2">
        <v>3175.6190000000001</v>
      </c>
      <c r="R101" s="2">
        <v>2570.8380000000002</v>
      </c>
      <c r="S101" s="2">
        <f t="shared" si="24"/>
        <v>253.7826545313157</v>
      </c>
      <c r="T101" s="2">
        <f t="shared" si="30"/>
        <v>2.3206484298448852E-2</v>
      </c>
      <c r="V101" s="13">
        <f t="shared" si="32"/>
        <v>41516</v>
      </c>
      <c r="W101" s="3">
        <f t="shared" si="33"/>
        <v>5.8462720227595383E-2</v>
      </c>
      <c r="AG101" s="21">
        <v>41547</v>
      </c>
      <c r="AH101" s="2">
        <v>52338.19</v>
      </c>
      <c r="AI101" s="2">
        <v>3175.6190000000001</v>
      </c>
      <c r="AJ101" s="2">
        <v>2570.8380000000002</v>
      </c>
      <c r="AK101" s="2">
        <f t="shared" si="25"/>
        <v>230.3758005046702</v>
      </c>
      <c r="AL101" s="2">
        <f t="shared" si="26"/>
        <v>2.1893674911071394E-2</v>
      </c>
      <c r="AN101" s="21">
        <v>41547</v>
      </c>
      <c r="AO101" s="2">
        <v>52338.19</v>
      </c>
      <c r="AP101" s="2">
        <v>3175.6190000000001</v>
      </c>
      <c r="AQ101" s="2">
        <v>2570.8380000000002</v>
      </c>
      <c r="AR101" s="2">
        <f t="shared" si="27"/>
        <v>196.57312453676292</v>
      </c>
      <c r="AS101" s="2">
        <f t="shared" si="31"/>
        <v>3.4367296320862155E-2</v>
      </c>
      <c r="AU101" s="21">
        <v>41547</v>
      </c>
      <c r="AV101" s="2">
        <v>1360.1</v>
      </c>
      <c r="AW101" s="2">
        <v>3175.6190000000001</v>
      </c>
      <c r="AX101" s="2">
        <v>2570.8380000000002</v>
      </c>
      <c r="AY101" s="2">
        <f t="shared" si="28"/>
        <v>270.04537957856377</v>
      </c>
      <c r="AZ101" s="2">
        <f t="shared" si="29"/>
        <v>2.4080253275011267E-2</v>
      </c>
      <c r="BB101" s="13">
        <f t="shared" si="34"/>
        <v>41516</v>
      </c>
      <c r="BC101" s="3">
        <f t="shared" si="35"/>
        <v>8.0341224506944808E-2</v>
      </c>
    </row>
    <row r="102" spans="1:55" x14ac:dyDescent="0.25">
      <c r="A102" s="21">
        <v>41578</v>
      </c>
      <c r="B102" s="2">
        <v>54256.2</v>
      </c>
      <c r="C102" s="2">
        <v>3204.5279999999998</v>
      </c>
      <c r="D102" s="2">
        <v>2591.4110000000001</v>
      </c>
      <c r="E102" s="2">
        <f t="shared" si="20"/>
        <v>234.93501822927703</v>
      </c>
      <c r="F102" s="2">
        <f t="shared" si="21"/>
        <v>1.9790350004728043E-2</v>
      </c>
      <c r="H102" s="21">
        <v>41578</v>
      </c>
      <c r="I102" s="2">
        <v>54256.2</v>
      </c>
      <c r="J102" s="2">
        <v>3204.5279999999998</v>
      </c>
      <c r="K102" s="2">
        <v>2591.4110000000001</v>
      </c>
      <c r="L102" s="2">
        <f t="shared" si="22"/>
        <v>259.17606178156115</v>
      </c>
      <c r="M102" s="2">
        <f t="shared" si="23"/>
        <v>1.428174006792322E-2</v>
      </c>
      <c r="O102" s="21">
        <v>41578</v>
      </c>
      <c r="P102" s="2">
        <v>22422.2</v>
      </c>
      <c r="Q102" s="2">
        <v>3204.5279999999998</v>
      </c>
      <c r="R102" s="2">
        <v>2591.4110000000001</v>
      </c>
      <c r="S102" s="2">
        <f t="shared" si="24"/>
        <v>260.52842359368151</v>
      </c>
      <c r="T102" s="2">
        <f t="shared" si="30"/>
        <v>2.6580890939232327E-2</v>
      </c>
      <c r="V102" s="13">
        <f t="shared" ref="V102:V133" si="36">H101</f>
        <v>41547</v>
      </c>
      <c r="W102" s="3">
        <f t="shared" ref="W102:W133" si="37">F102+M102+T102</f>
        <v>6.0652981011883586E-2</v>
      </c>
      <c r="AG102" s="21">
        <v>41578</v>
      </c>
      <c r="AH102" s="2">
        <v>54256.2</v>
      </c>
      <c r="AI102" s="2">
        <v>3204.5279999999998</v>
      </c>
      <c r="AJ102" s="2">
        <v>2591.4110000000001</v>
      </c>
      <c r="AK102" s="2">
        <f t="shared" si="25"/>
        <v>234.93501822927703</v>
      </c>
      <c r="AL102" s="2">
        <f t="shared" si="26"/>
        <v>1.9790350004728043E-2</v>
      </c>
      <c r="AN102" s="21">
        <v>41578</v>
      </c>
      <c r="AO102" s="2">
        <v>54256.2</v>
      </c>
      <c r="AP102" s="2">
        <v>3204.5279999999998</v>
      </c>
      <c r="AQ102" s="2">
        <v>2591.4110000000001</v>
      </c>
      <c r="AR102" s="2">
        <f t="shared" si="27"/>
        <v>202.10928464451061</v>
      </c>
      <c r="AS102" s="2">
        <f t="shared" si="31"/>
        <v>2.816336221339508E-2</v>
      </c>
      <c r="AU102" s="21">
        <v>41578</v>
      </c>
      <c r="AV102" s="2">
        <v>1345.36</v>
      </c>
      <c r="AW102" s="2">
        <v>3204.5279999999998</v>
      </c>
      <c r="AX102" s="2">
        <v>2591.4110000000001</v>
      </c>
      <c r="AY102" s="2">
        <f t="shared" si="28"/>
        <v>270.26054794154066</v>
      </c>
      <c r="AZ102" s="2">
        <f t="shared" si="29"/>
        <v>7.9678594506111785E-4</v>
      </c>
      <c r="BB102" s="13">
        <f t="shared" ref="BB102:BB133" si="38">AN101</f>
        <v>41547</v>
      </c>
      <c r="BC102" s="3">
        <f t="shared" ref="BC102:BC133" si="39">AL102+AS102+AZ102</f>
        <v>4.8750498163184247E-2</v>
      </c>
    </row>
    <row r="103" spans="1:55" x14ac:dyDescent="0.25">
      <c r="A103" s="21">
        <v>41607</v>
      </c>
      <c r="B103" s="2">
        <v>52482.49</v>
      </c>
      <c r="C103" s="2">
        <v>3089.5909999999999</v>
      </c>
      <c r="D103" s="2">
        <v>2609.873</v>
      </c>
      <c r="E103" s="2">
        <f t="shared" si="20"/>
        <v>229.83707432841214</v>
      </c>
      <c r="F103" s="2">
        <f t="shared" si="21"/>
        <v>-2.169937857407751E-2</v>
      </c>
      <c r="H103" s="21">
        <v>41607</v>
      </c>
      <c r="I103" s="2">
        <v>52482.49</v>
      </c>
      <c r="J103" s="2">
        <v>3089.5909999999999</v>
      </c>
      <c r="K103" s="2">
        <v>2609.873</v>
      </c>
      <c r="L103" s="2">
        <f t="shared" si="22"/>
        <v>253.38749017161339</v>
      </c>
      <c r="M103" s="2">
        <f t="shared" si="23"/>
        <v>-2.2334514885971581E-2</v>
      </c>
      <c r="O103" s="21">
        <v>41607</v>
      </c>
      <c r="P103" s="2">
        <v>21970.959999999999</v>
      </c>
      <c r="Q103" s="2">
        <v>3089.5909999999999</v>
      </c>
      <c r="R103" s="2">
        <v>2609.873</v>
      </c>
      <c r="S103" s="2">
        <f t="shared" si="24"/>
        <v>256.18470975854126</v>
      </c>
      <c r="T103" s="2">
        <f t="shared" si="30"/>
        <v>-1.6672706091810863E-2</v>
      </c>
      <c r="V103" s="13">
        <f t="shared" si="36"/>
        <v>41578</v>
      </c>
      <c r="W103" s="3">
        <f t="shared" si="37"/>
        <v>-6.0706599551859947E-2</v>
      </c>
      <c r="AG103" s="21">
        <v>41607</v>
      </c>
      <c r="AH103" s="2">
        <v>52482.49</v>
      </c>
      <c r="AI103" s="2">
        <v>3089.5909999999999</v>
      </c>
      <c r="AJ103" s="2">
        <v>2609.873</v>
      </c>
      <c r="AK103" s="2">
        <f t="shared" si="25"/>
        <v>229.83707432841214</v>
      </c>
      <c r="AL103" s="2">
        <f t="shared" si="26"/>
        <v>-2.169937857407751E-2</v>
      </c>
      <c r="AN103" s="21">
        <v>41607</v>
      </c>
      <c r="AO103" s="2">
        <v>52482.49</v>
      </c>
      <c r="AP103" s="2">
        <v>3089.5909999999999</v>
      </c>
      <c r="AQ103" s="2">
        <v>2609.873</v>
      </c>
      <c r="AR103" s="2">
        <f t="shared" si="27"/>
        <v>197.04729378551312</v>
      </c>
      <c r="AS103" s="2">
        <f t="shared" si="31"/>
        <v>-2.5045810576693837E-2</v>
      </c>
      <c r="AU103" s="21">
        <v>41607</v>
      </c>
      <c r="AV103" s="2">
        <v>1332.39</v>
      </c>
      <c r="AW103" s="2">
        <v>3089.5909999999999</v>
      </c>
      <c r="AX103" s="2">
        <v>2609.873</v>
      </c>
      <c r="AY103" s="2">
        <f t="shared" si="28"/>
        <v>266.8879547054151</v>
      </c>
      <c r="AZ103" s="2">
        <f t="shared" si="29"/>
        <v>-1.247904387752179E-2</v>
      </c>
      <c r="BB103" s="13">
        <f t="shared" si="38"/>
        <v>41578</v>
      </c>
      <c r="BC103" s="3">
        <f t="shared" si="39"/>
        <v>-5.9224233028293133E-2</v>
      </c>
    </row>
    <row r="104" spans="1:55" x14ac:dyDescent="0.25">
      <c r="A104" s="21">
        <v>41639</v>
      </c>
      <c r="B104" s="2">
        <v>51507.16</v>
      </c>
      <c r="C104" s="2">
        <v>3129.9140000000002</v>
      </c>
      <c r="D104" s="2">
        <v>2630.364</v>
      </c>
      <c r="E104" s="2">
        <f t="shared" si="20"/>
        <v>229.56982198480034</v>
      </c>
      <c r="F104" s="2">
        <f t="shared" si="21"/>
        <v>-1.1627904000809379E-3</v>
      </c>
      <c r="H104" s="21">
        <v>41639</v>
      </c>
      <c r="I104" s="2">
        <v>51507.16</v>
      </c>
      <c r="J104" s="2">
        <v>3129.9140000000002</v>
      </c>
      <c r="K104" s="2">
        <v>2630.364</v>
      </c>
      <c r="L104" s="2">
        <f t="shared" si="22"/>
        <v>254.69604411157451</v>
      </c>
      <c r="M104" s="2">
        <f t="shared" si="23"/>
        <v>5.1642405040391859E-3</v>
      </c>
      <c r="O104" s="21">
        <v>41639</v>
      </c>
      <c r="P104" s="2">
        <v>21294.400000000001</v>
      </c>
      <c r="Q104" s="2">
        <v>3129.9140000000002</v>
      </c>
      <c r="R104" s="2">
        <v>2630.364</v>
      </c>
      <c r="S104" s="2">
        <f t="shared" si="24"/>
        <v>254.63566963930586</v>
      </c>
      <c r="T104" s="2">
        <f t="shared" si="30"/>
        <v>-6.0465752257242295E-3</v>
      </c>
      <c r="V104" s="13">
        <f t="shared" si="36"/>
        <v>41607</v>
      </c>
      <c r="W104" s="3">
        <f t="shared" si="37"/>
        <v>-2.045125121765981E-3</v>
      </c>
      <c r="AG104" s="21">
        <v>41639</v>
      </c>
      <c r="AH104" s="2">
        <v>51507.16</v>
      </c>
      <c r="AI104" s="2">
        <v>3129.9140000000002</v>
      </c>
      <c r="AJ104" s="2">
        <v>2630.364</v>
      </c>
      <c r="AK104" s="2">
        <f t="shared" si="25"/>
        <v>229.56982198480034</v>
      </c>
      <c r="AL104" s="2">
        <f t="shared" si="26"/>
        <v>-1.1627904000809379E-3</v>
      </c>
      <c r="AN104" s="21">
        <v>41639</v>
      </c>
      <c r="AO104" s="2">
        <v>51507.16</v>
      </c>
      <c r="AP104" s="2">
        <v>3129.9140000000002</v>
      </c>
      <c r="AQ104" s="2">
        <v>2630.364</v>
      </c>
      <c r="AR104" s="2">
        <f t="shared" si="27"/>
        <v>195.0505452728589</v>
      </c>
      <c r="AS104" s="2">
        <f t="shared" si="31"/>
        <v>-1.013334653977893E-2</v>
      </c>
      <c r="AU104" s="21">
        <v>41639</v>
      </c>
      <c r="AV104" s="2">
        <v>1309.24</v>
      </c>
      <c r="AW104" s="2">
        <v>3129.9140000000002</v>
      </c>
      <c r="AX104" s="2">
        <v>2630.364</v>
      </c>
      <c r="AY104" s="2">
        <f t="shared" si="28"/>
        <v>266.70669975765202</v>
      </c>
      <c r="AZ104" s="2">
        <f t="shared" si="29"/>
        <v>-6.7914248120748465E-4</v>
      </c>
      <c r="BB104" s="13">
        <f t="shared" si="38"/>
        <v>41607</v>
      </c>
      <c r="BC104" s="3">
        <f t="shared" si="39"/>
        <v>-1.1975279421067351E-2</v>
      </c>
    </row>
    <row r="105" spans="1:55" x14ac:dyDescent="0.25">
      <c r="A105" s="21">
        <v>41670</v>
      </c>
      <c r="B105" s="2">
        <v>47638.99</v>
      </c>
      <c r="C105" s="2">
        <v>3050.08</v>
      </c>
      <c r="D105" s="2">
        <v>2652.558</v>
      </c>
      <c r="E105" s="2">
        <f t="shared" si="20"/>
        <v>221.4980072106778</v>
      </c>
      <c r="F105" s="2">
        <f t="shared" si="21"/>
        <v>-3.5160609109401851E-2</v>
      </c>
      <c r="H105" s="21">
        <v>41670</v>
      </c>
      <c r="I105" s="2">
        <v>47638.99</v>
      </c>
      <c r="J105" s="2">
        <v>3050.08</v>
      </c>
      <c r="K105" s="2">
        <v>2652.558</v>
      </c>
      <c r="L105" s="2">
        <f t="shared" si="22"/>
        <v>248.26699838467462</v>
      </c>
      <c r="M105" s="2">
        <f t="shared" si="23"/>
        <v>-2.524203212235018E-2</v>
      </c>
      <c r="O105" s="21">
        <v>41670</v>
      </c>
      <c r="P105" s="2">
        <v>19559.61</v>
      </c>
      <c r="Q105" s="2">
        <v>3050.08</v>
      </c>
      <c r="R105" s="2">
        <v>2652.558</v>
      </c>
      <c r="S105" s="2">
        <f t="shared" si="24"/>
        <v>245.03398746950191</v>
      </c>
      <c r="T105" s="2">
        <f t="shared" si="30"/>
        <v>-3.7707530069941972E-2</v>
      </c>
      <c r="V105" s="13">
        <f t="shared" si="36"/>
        <v>41639</v>
      </c>
      <c r="W105" s="3">
        <f t="shared" si="37"/>
        <v>-9.8110171301693999E-2</v>
      </c>
      <c r="AG105" s="21">
        <v>41670</v>
      </c>
      <c r="AH105" s="2">
        <v>47638.99</v>
      </c>
      <c r="AI105" s="2">
        <v>3050.08</v>
      </c>
      <c r="AJ105" s="2">
        <v>2652.558</v>
      </c>
      <c r="AK105" s="2">
        <f t="shared" si="25"/>
        <v>221.4980072106778</v>
      </c>
      <c r="AL105" s="2">
        <f t="shared" si="26"/>
        <v>-3.5160609109401851E-2</v>
      </c>
      <c r="AN105" s="21">
        <v>41670</v>
      </c>
      <c r="AO105" s="2">
        <v>47638.99</v>
      </c>
      <c r="AP105" s="2">
        <v>3050.08</v>
      </c>
      <c r="AQ105" s="2">
        <v>2652.558</v>
      </c>
      <c r="AR105" s="2">
        <f t="shared" si="27"/>
        <v>184.62842640811101</v>
      </c>
      <c r="AS105" s="2">
        <f t="shared" si="31"/>
        <v>-5.3432913249066877E-2</v>
      </c>
      <c r="AU105" s="21">
        <v>41670</v>
      </c>
      <c r="AV105" s="2">
        <v>1198.1099999999999</v>
      </c>
      <c r="AW105" s="2">
        <v>3050.08</v>
      </c>
      <c r="AX105" s="2">
        <v>2652.558</v>
      </c>
      <c r="AY105" s="2">
        <f t="shared" si="28"/>
        <v>256.2855971968221</v>
      </c>
      <c r="AZ105" s="2">
        <f t="shared" si="29"/>
        <v>-3.9073268764149037E-2</v>
      </c>
      <c r="BB105" s="13">
        <f t="shared" si="38"/>
        <v>41639</v>
      </c>
      <c r="BC105" s="3">
        <f t="shared" si="39"/>
        <v>-0.12766679112261778</v>
      </c>
    </row>
    <row r="106" spans="1:55" x14ac:dyDescent="0.25">
      <c r="A106" s="21">
        <v>41698</v>
      </c>
      <c r="B106" s="2">
        <v>47094.400000000001</v>
      </c>
      <c r="C106" s="2">
        <v>3185.4740000000002</v>
      </c>
      <c r="D106" s="2">
        <v>2673.4180000000001</v>
      </c>
      <c r="E106" s="2">
        <f t="shared" si="20"/>
        <v>223.95745117924736</v>
      </c>
      <c r="F106" s="2">
        <f t="shared" si="21"/>
        <v>1.1103684405748248E-2</v>
      </c>
      <c r="H106" s="21">
        <v>41698</v>
      </c>
      <c r="I106" s="2">
        <v>47094.400000000001</v>
      </c>
      <c r="J106" s="2">
        <v>3185.4740000000002</v>
      </c>
      <c r="K106" s="2">
        <v>2673.4180000000001</v>
      </c>
      <c r="L106" s="2">
        <f t="shared" si="22"/>
        <v>253.79542457144979</v>
      </c>
      <c r="M106" s="2">
        <f t="shared" si="23"/>
        <v>2.2268067132342681E-2</v>
      </c>
      <c r="O106" s="21">
        <v>41698</v>
      </c>
      <c r="P106" s="2">
        <v>19497.39</v>
      </c>
      <c r="Q106" s="2">
        <v>3185.4740000000002</v>
      </c>
      <c r="R106" s="2">
        <v>2673.4180000000001</v>
      </c>
      <c r="S106" s="2">
        <f t="shared" si="24"/>
        <v>248.56343434003054</v>
      </c>
      <c r="T106" s="2">
        <f t="shared" si="30"/>
        <v>1.4403907421079377E-2</v>
      </c>
      <c r="V106" s="13">
        <f t="shared" si="36"/>
        <v>41670</v>
      </c>
      <c r="W106" s="3">
        <f t="shared" si="37"/>
        <v>4.7775658959170311E-2</v>
      </c>
      <c r="AG106" s="21">
        <v>41698</v>
      </c>
      <c r="AH106" s="2">
        <v>47094.400000000001</v>
      </c>
      <c r="AI106" s="2">
        <v>3185.4740000000002</v>
      </c>
      <c r="AJ106" s="2">
        <v>2673.4180000000001</v>
      </c>
      <c r="AK106" s="2">
        <f t="shared" si="25"/>
        <v>223.95745117924736</v>
      </c>
      <c r="AL106" s="2">
        <f t="shared" si="26"/>
        <v>1.1103684405748248E-2</v>
      </c>
      <c r="AN106" s="21">
        <v>41698</v>
      </c>
      <c r="AO106" s="2">
        <v>47094.400000000001</v>
      </c>
      <c r="AP106" s="2">
        <v>3185.4740000000002</v>
      </c>
      <c r="AQ106" s="2">
        <v>2673.4180000000001</v>
      </c>
      <c r="AR106" s="2">
        <f t="shared" si="27"/>
        <v>184.26096612296641</v>
      </c>
      <c r="AS106" s="2">
        <f t="shared" si="31"/>
        <v>-1.9902692791864515E-3</v>
      </c>
      <c r="AU106" s="21">
        <v>41698</v>
      </c>
      <c r="AV106" s="2">
        <v>1186.19</v>
      </c>
      <c r="AW106" s="2">
        <v>3185.4740000000002</v>
      </c>
      <c r="AX106" s="2">
        <v>2673.4180000000001</v>
      </c>
      <c r="AY106" s="2">
        <f t="shared" si="28"/>
        <v>259.28329914986324</v>
      </c>
      <c r="AZ106" s="2">
        <f t="shared" si="29"/>
        <v>1.169672422418242E-2</v>
      </c>
      <c r="BB106" s="13">
        <f t="shared" si="38"/>
        <v>41670</v>
      </c>
      <c r="BC106" s="3">
        <f t="shared" si="39"/>
        <v>2.0810139350744217E-2</v>
      </c>
    </row>
    <row r="107" spans="1:55" x14ac:dyDescent="0.25">
      <c r="A107" s="21">
        <v>41729</v>
      </c>
      <c r="B107" s="2">
        <v>50414.92</v>
      </c>
      <c r="C107" s="2">
        <v>3208.0880000000002</v>
      </c>
      <c r="D107" s="2">
        <v>2693.8040000000001</v>
      </c>
      <c r="E107" s="2">
        <f t="shared" si="20"/>
        <v>231.26304667947414</v>
      </c>
      <c r="F107" s="2">
        <f t="shared" si="21"/>
        <v>3.2620461885769635E-2</v>
      </c>
      <c r="H107" s="21">
        <v>41729</v>
      </c>
      <c r="I107" s="2">
        <v>50414.92</v>
      </c>
      <c r="J107" s="2">
        <v>3208.0880000000002</v>
      </c>
      <c r="K107" s="2">
        <v>2693.8040000000001</v>
      </c>
      <c r="L107" s="2">
        <f t="shared" si="22"/>
        <v>258.85578371587201</v>
      </c>
      <c r="M107" s="2">
        <f t="shared" si="23"/>
        <v>1.9938732752834198E-2</v>
      </c>
      <c r="O107" s="21">
        <v>41729</v>
      </c>
      <c r="P107" s="2">
        <v>20841.73</v>
      </c>
      <c r="Q107" s="2">
        <v>3208.0880000000002</v>
      </c>
      <c r="R107" s="2">
        <v>2693.8040000000001</v>
      </c>
      <c r="S107" s="2">
        <f t="shared" si="24"/>
        <v>256.51678317994617</v>
      </c>
      <c r="T107" s="2">
        <f t="shared" si="30"/>
        <v>3.1997260019490881E-2</v>
      </c>
      <c r="V107" s="13">
        <f t="shared" si="36"/>
        <v>41698</v>
      </c>
      <c r="W107" s="3">
        <f t="shared" si="37"/>
        <v>8.4556454658094721E-2</v>
      </c>
      <c r="AG107" s="21">
        <v>41729</v>
      </c>
      <c r="AH107" s="2">
        <v>50414.92</v>
      </c>
      <c r="AI107" s="2">
        <v>3208.0880000000002</v>
      </c>
      <c r="AJ107" s="2">
        <v>2693.8040000000001</v>
      </c>
      <c r="AK107" s="2">
        <f t="shared" si="25"/>
        <v>231.26304667947414</v>
      </c>
      <c r="AL107" s="2">
        <f t="shared" si="26"/>
        <v>3.2620461885769635E-2</v>
      </c>
      <c r="AN107" s="21">
        <v>41729</v>
      </c>
      <c r="AO107" s="2">
        <v>50414.92</v>
      </c>
      <c r="AP107" s="2">
        <v>3208.0880000000002</v>
      </c>
      <c r="AQ107" s="2">
        <v>2693.8040000000001</v>
      </c>
      <c r="AR107" s="2">
        <f t="shared" si="27"/>
        <v>193.76706697688169</v>
      </c>
      <c r="AS107" s="2">
        <f t="shared" si="31"/>
        <v>5.1590421204952538E-2</v>
      </c>
      <c r="AU107" s="21">
        <v>41729</v>
      </c>
      <c r="AV107" s="2">
        <v>1237.8499999999999</v>
      </c>
      <c r="AW107" s="2">
        <v>3208.0880000000002</v>
      </c>
      <c r="AX107" s="2">
        <v>2693.8040000000001</v>
      </c>
      <c r="AY107" s="2">
        <f t="shared" si="28"/>
        <v>264.94548742140921</v>
      </c>
      <c r="AZ107" s="2">
        <f t="shared" si="29"/>
        <v>2.1837844126911143E-2</v>
      </c>
      <c r="BB107" s="13">
        <f t="shared" si="38"/>
        <v>41698</v>
      </c>
      <c r="BC107" s="3">
        <f t="shared" si="39"/>
        <v>0.10604872721763331</v>
      </c>
    </row>
    <row r="108" spans="1:55" x14ac:dyDescent="0.25">
      <c r="A108" s="21">
        <v>41759</v>
      </c>
      <c r="B108" s="2">
        <v>51626.69</v>
      </c>
      <c r="C108" s="2">
        <v>3285.6770000000001</v>
      </c>
      <c r="D108" s="2">
        <v>2715.8690000000001</v>
      </c>
      <c r="E108" s="2">
        <f t="shared" si="20"/>
        <v>235.7327397216302</v>
      </c>
      <c r="F108" s="2">
        <f t="shared" si="21"/>
        <v>1.93273119347551E-2</v>
      </c>
      <c r="H108" s="21">
        <v>41759</v>
      </c>
      <c r="I108" s="2">
        <v>51626.69</v>
      </c>
      <c r="J108" s="2">
        <v>3285.6770000000001</v>
      </c>
      <c r="K108" s="2">
        <v>2715.8690000000001</v>
      </c>
      <c r="L108" s="2">
        <f t="shared" si="22"/>
        <v>263.86650965366164</v>
      </c>
      <c r="M108" s="2">
        <f t="shared" si="23"/>
        <v>1.935721066711622E-2</v>
      </c>
      <c r="O108" s="21">
        <v>41759</v>
      </c>
      <c r="P108" s="2">
        <v>21406.3</v>
      </c>
      <c r="Q108" s="2">
        <v>3285.6770000000001</v>
      </c>
      <c r="R108" s="2">
        <v>2715.8690000000001</v>
      </c>
      <c r="S108" s="2">
        <f t="shared" si="24"/>
        <v>261.78777027475405</v>
      </c>
      <c r="T108" s="2">
        <f t="shared" si="30"/>
        <v>2.0548312782755662E-2</v>
      </c>
      <c r="V108" s="13">
        <f t="shared" si="36"/>
        <v>41729</v>
      </c>
      <c r="W108" s="3">
        <f t="shared" si="37"/>
        <v>5.9232835384626981E-2</v>
      </c>
      <c r="AG108" s="21">
        <v>41759</v>
      </c>
      <c r="AH108" s="2">
        <v>51626.69</v>
      </c>
      <c r="AI108" s="2">
        <v>3285.6770000000001</v>
      </c>
      <c r="AJ108" s="2">
        <v>2715.8690000000001</v>
      </c>
      <c r="AK108" s="2">
        <f t="shared" si="25"/>
        <v>235.7327397216302</v>
      </c>
      <c r="AL108" s="2">
        <f t="shared" si="26"/>
        <v>1.93273119347551E-2</v>
      </c>
      <c r="AN108" s="21">
        <v>41759</v>
      </c>
      <c r="AO108" s="2">
        <v>51626.69</v>
      </c>
      <c r="AP108" s="2">
        <v>3285.6770000000001</v>
      </c>
      <c r="AQ108" s="2">
        <v>2715.8690000000001</v>
      </c>
      <c r="AR108" s="2">
        <f t="shared" si="27"/>
        <v>197.81329252137886</v>
      </c>
      <c r="AS108" s="2">
        <f t="shared" si="31"/>
        <v>2.0881905308397598E-2</v>
      </c>
      <c r="AU108" s="21">
        <v>41759</v>
      </c>
      <c r="AV108" s="2">
        <v>1225.27</v>
      </c>
      <c r="AW108" s="2">
        <v>3285.6770000000001</v>
      </c>
      <c r="AX108" s="2">
        <v>2715.8690000000001</v>
      </c>
      <c r="AY108" s="2">
        <f t="shared" si="28"/>
        <v>266.44185263257668</v>
      </c>
      <c r="AZ108" s="2">
        <f t="shared" si="29"/>
        <v>5.6478229757030533E-3</v>
      </c>
      <c r="BB108" s="13">
        <f t="shared" si="38"/>
        <v>41729</v>
      </c>
      <c r="BC108" s="3">
        <f t="shared" si="39"/>
        <v>4.5857040218855755E-2</v>
      </c>
    </row>
    <row r="109" spans="1:55" x14ac:dyDescent="0.25">
      <c r="A109" s="21">
        <v>41789</v>
      </c>
      <c r="B109" s="2">
        <v>51239.34</v>
      </c>
      <c r="C109" s="2">
        <v>3425.826</v>
      </c>
      <c r="D109" s="2">
        <v>2739.2089999999998</v>
      </c>
      <c r="E109" s="2">
        <f t="shared" si="20"/>
        <v>238.649549955395</v>
      </c>
      <c r="F109" s="2">
        <f t="shared" si="21"/>
        <v>1.237337773789573E-2</v>
      </c>
      <c r="H109" s="21">
        <v>41789</v>
      </c>
      <c r="I109" s="2">
        <v>51239.34</v>
      </c>
      <c r="J109" s="2">
        <v>3425.826</v>
      </c>
      <c r="K109" s="2">
        <v>2739.2089999999998</v>
      </c>
      <c r="L109" s="2">
        <f t="shared" si="22"/>
        <v>269.77840282626261</v>
      </c>
      <c r="M109" s="2">
        <f t="shared" si="23"/>
        <v>2.2404863657614692E-2</v>
      </c>
      <c r="O109" s="21">
        <v>41789</v>
      </c>
      <c r="P109" s="2">
        <v>21167.57</v>
      </c>
      <c r="Q109" s="2">
        <v>3425.826</v>
      </c>
      <c r="R109" s="2">
        <v>2739.2089999999998</v>
      </c>
      <c r="S109" s="2">
        <f t="shared" si="24"/>
        <v>264.64481960000808</v>
      </c>
      <c r="T109" s="2">
        <f t="shared" si="30"/>
        <v>1.0913608845269838E-2</v>
      </c>
      <c r="V109" s="13">
        <f t="shared" si="36"/>
        <v>41759</v>
      </c>
      <c r="W109" s="3">
        <f t="shared" si="37"/>
        <v>4.5691850240780263E-2</v>
      </c>
      <c r="AG109" s="21">
        <v>41789</v>
      </c>
      <c r="AH109" s="2">
        <v>51239.34</v>
      </c>
      <c r="AI109" s="2">
        <v>3425.826</v>
      </c>
      <c r="AJ109" s="2">
        <v>2739.2089999999998</v>
      </c>
      <c r="AK109" s="2">
        <f t="shared" si="25"/>
        <v>238.649549955395</v>
      </c>
      <c r="AL109" s="2">
        <f t="shared" si="26"/>
        <v>1.237337773789573E-2</v>
      </c>
      <c r="AN109" s="21">
        <v>41789</v>
      </c>
      <c r="AO109" s="2">
        <v>51239.34</v>
      </c>
      <c r="AP109" s="2">
        <v>3425.826</v>
      </c>
      <c r="AQ109" s="2">
        <v>2739.2089999999998</v>
      </c>
      <c r="AR109" s="2">
        <f t="shared" si="27"/>
        <v>197.95813303043204</v>
      </c>
      <c r="AS109" s="2">
        <f t="shared" si="31"/>
        <v>7.3220817067966033E-4</v>
      </c>
      <c r="AU109" s="21">
        <v>41789</v>
      </c>
      <c r="AV109" s="2">
        <v>1238.3800000000001</v>
      </c>
      <c r="AW109" s="2">
        <v>3425.826</v>
      </c>
      <c r="AX109" s="2">
        <v>2739.2089999999998</v>
      </c>
      <c r="AY109" s="2">
        <f t="shared" si="28"/>
        <v>271.67861046612791</v>
      </c>
      <c r="AZ109" s="2">
        <f t="shared" si="29"/>
        <v>1.96544115791474E-2</v>
      </c>
      <c r="BB109" s="13">
        <f t="shared" si="38"/>
        <v>41759</v>
      </c>
      <c r="BC109" s="3">
        <f t="shared" si="39"/>
        <v>3.2759997487722792E-2</v>
      </c>
    </row>
    <row r="110" spans="1:55" x14ac:dyDescent="0.25">
      <c r="A110" s="21">
        <v>41820</v>
      </c>
      <c r="B110" s="2">
        <v>53168.22</v>
      </c>
      <c r="C110" s="2">
        <v>3427.85</v>
      </c>
      <c r="D110" s="2">
        <v>2761.0720000000001</v>
      </c>
      <c r="E110" s="2">
        <f t="shared" si="20"/>
        <v>242.85682159717675</v>
      </c>
      <c r="F110" s="2">
        <f t="shared" si="21"/>
        <v>1.7629497489386092E-2</v>
      </c>
      <c r="H110" s="21">
        <v>41820</v>
      </c>
      <c r="I110" s="2">
        <v>53168.22</v>
      </c>
      <c r="J110" s="2">
        <v>3427.85</v>
      </c>
      <c r="K110" s="2">
        <v>2761.0720000000001</v>
      </c>
      <c r="L110" s="2">
        <f t="shared" si="22"/>
        <v>272.53520254645548</v>
      </c>
      <c r="M110" s="2">
        <f t="shared" si="23"/>
        <v>1.0218756176595113E-2</v>
      </c>
      <c r="O110" s="21">
        <v>41820</v>
      </c>
      <c r="P110" s="2">
        <v>21934.98</v>
      </c>
      <c r="Q110" s="2">
        <v>3427.85</v>
      </c>
      <c r="R110" s="2">
        <v>2761.0720000000001</v>
      </c>
      <c r="S110" s="2">
        <f t="shared" si="24"/>
        <v>269.1631825464126</v>
      </c>
      <c r="T110" s="2">
        <f t="shared" si="30"/>
        <v>1.7073309627725641E-2</v>
      </c>
      <c r="V110" s="13">
        <f t="shared" si="36"/>
        <v>41789</v>
      </c>
      <c r="W110" s="3">
        <f t="shared" si="37"/>
        <v>4.4921563293706848E-2</v>
      </c>
      <c r="AG110" s="21">
        <v>41820</v>
      </c>
      <c r="AH110" s="2">
        <v>53168.22</v>
      </c>
      <c r="AI110" s="2">
        <v>3427.85</v>
      </c>
      <c r="AJ110" s="2">
        <v>2761.0720000000001</v>
      </c>
      <c r="AK110" s="2">
        <f t="shared" si="25"/>
        <v>242.85682159717675</v>
      </c>
      <c r="AL110" s="2">
        <f t="shared" si="26"/>
        <v>1.7629497489386092E-2</v>
      </c>
      <c r="AN110" s="21">
        <v>41820</v>
      </c>
      <c r="AO110" s="2">
        <v>53168.22</v>
      </c>
      <c r="AP110" s="2">
        <v>3427.85</v>
      </c>
      <c r="AQ110" s="2">
        <v>2761.0720000000001</v>
      </c>
      <c r="AR110" s="2">
        <f t="shared" si="27"/>
        <v>203.50225539708538</v>
      </c>
      <c r="AS110" s="2">
        <f t="shared" si="31"/>
        <v>2.8006539977829648E-2</v>
      </c>
      <c r="AU110" s="21">
        <v>41820</v>
      </c>
      <c r="AV110" s="2">
        <v>1272.54</v>
      </c>
      <c r="AW110" s="2">
        <v>3427.85</v>
      </c>
      <c r="AX110" s="2">
        <v>2761.0720000000001</v>
      </c>
      <c r="AY110" s="2">
        <f t="shared" si="28"/>
        <v>275.37492353691522</v>
      </c>
      <c r="AZ110" s="2">
        <f t="shared" si="29"/>
        <v>1.3605462220398825E-2</v>
      </c>
      <c r="BB110" s="13">
        <f t="shared" si="38"/>
        <v>41789</v>
      </c>
      <c r="BC110" s="3">
        <f t="shared" si="39"/>
        <v>5.9241499687614566E-2</v>
      </c>
    </row>
    <row r="111" spans="1:55" x14ac:dyDescent="0.25">
      <c r="A111" s="21">
        <v>41851</v>
      </c>
      <c r="B111" s="2">
        <v>55829.41</v>
      </c>
      <c r="C111" s="2">
        <v>3466.4769999999999</v>
      </c>
      <c r="D111" s="2">
        <v>2786.9940000000001</v>
      </c>
      <c r="E111" s="2">
        <f t="shared" si="20"/>
        <v>249.22404072586943</v>
      </c>
      <c r="F111" s="2">
        <f t="shared" si="21"/>
        <v>2.6217995800232961E-2</v>
      </c>
      <c r="H111" s="21">
        <v>41851</v>
      </c>
      <c r="I111" s="2">
        <v>55829.41</v>
      </c>
      <c r="J111" s="2">
        <v>3466.4769999999999</v>
      </c>
      <c r="K111" s="2">
        <v>2786.9940000000001</v>
      </c>
      <c r="L111" s="2">
        <f t="shared" si="22"/>
        <v>277.56654525469861</v>
      </c>
      <c r="M111" s="2">
        <f t="shared" si="23"/>
        <v>1.84612580732046E-2</v>
      </c>
      <c r="O111" s="21">
        <v>41851</v>
      </c>
      <c r="P111" s="2">
        <v>22913.07</v>
      </c>
      <c r="Q111" s="2">
        <v>3466.4769999999999</v>
      </c>
      <c r="R111" s="2">
        <v>2786.9940000000001</v>
      </c>
      <c r="S111" s="2">
        <f t="shared" si="24"/>
        <v>275.63205051572004</v>
      </c>
      <c r="T111" s="2">
        <f t="shared" si="30"/>
        <v>2.403325710488664E-2</v>
      </c>
      <c r="V111" s="13">
        <f t="shared" si="36"/>
        <v>41820</v>
      </c>
      <c r="W111" s="3">
        <f t="shared" si="37"/>
        <v>6.8712510978324204E-2</v>
      </c>
      <c r="AG111" s="21">
        <v>41851</v>
      </c>
      <c r="AH111" s="2">
        <v>55829.41</v>
      </c>
      <c r="AI111" s="2">
        <v>3466.4769999999999</v>
      </c>
      <c r="AJ111" s="2">
        <v>2786.9940000000001</v>
      </c>
      <c r="AK111" s="2">
        <f t="shared" si="25"/>
        <v>249.22404072586943</v>
      </c>
      <c r="AL111" s="2">
        <f t="shared" si="26"/>
        <v>2.6217995800232961E-2</v>
      </c>
      <c r="AN111" s="21">
        <v>41851</v>
      </c>
      <c r="AO111" s="2">
        <v>55829.41</v>
      </c>
      <c r="AP111" s="2">
        <v>3466.4769999999999</v>
      </c>
      <c r="AQ111" s="2">
        <v>2786.9940000000001</v>
      </c>
      <c r="AR111" s="2">
        <f t="shared" si="27"/>
        <v>211.24370953931407</v>
      </c>
      <c r="AS111" s="2">
        <f t="shared" si="31"/>
        <v>3.8041122085468476E-2</v>
      </c>
      <c r="AU111" s="21">
        <v>41851</v>
      </c>
      <c r="AV111" s="2">
        <v>1229.8499999999999</v>
      </c>
      <c r="AW111" s="2">
        <v>3466.4769999999999</v>
      </c>
      <c r="AX111" s="2">
        <v>2786.9940000000001</v>
      </c>
      <c r="AY111" s="2">
        <f t="shared" si="28"/>
        <v>273.38623659561443</v>
      </c>
      <c r="AZ111" s="2">
        <f t="shared" si="29"/>
        <v>-7.2217430540082467E-3</v>
      </c>
      <c r="BB111" s="13">
        <f t="shared" si="38"/>
        <v>41820</v>
      </c>
      <c r="BC111" s="3">
        <f t="shared" si="39"/>
        <v>5.7037374831693188E-2</v>
      </c>
    </row>
    <row r="112" spans="1:55" x14ac:dyDescent="0.25">
      <c r="A112" s="21">
        <v>41880</v>
      </c>
      <c r="B112" s="2">
        <v>61288.15</v>
      </c>
      <c r="C112" s="2">
        <v>3633.5309999999999</v>
      </c>
      <c r="D112" s="2">
        <v>2810.9949999999999</v>
      </c>
      <c r="E112" s="2">
        <f t="shared" ref="E112:E150" si="40">($B$2*B112/B111+$C$2*C112/C111+$D$2*D112/D111)*E111</f>
        <v>263.21823544845682</v>
      </c>
      <c r="F112" s="2">
        <f t="shared" ref="F112:F150" si="41">((B112/B111)-1)*$B$2+((C112/C111)-1)*$C$2+((D112/D111)-1)*$D$2</f>
        <v>5.6151062641585814E-2</v>
      </c>
      <c r="H112" s="21">
        <v>41880</v>
      </c>
      <c r="I112" s="2">
        <v>61288.15</v>
      </c>
      <c r="J112" s="2">
        <v>3633.5309999999999</v>
      </c>
      <c r="K112" s="2">
        <v>2810.9949999999999</v>
      </c>
      <c r="L112" s="2">
        <f t="shared" ref="L112:L150" si="42">($I$2*I112/I111+$J$2*J112/J111+$K$2*K112/K111)*L111</f>
        <v>290.39962660604135</v>
      </c>
      <c r="M112" s="2">
        <f t="shared" ref="M112:M150" si="43">((I112/I111)-1)*$I$2+((J112/J111)-1)*$J$2+((K112/K111)-1)*$K$2</f>
        <v>4.6234251103881935E-2</v>
      </c>
      <c r="O112" s="21">
        <v>41880</v>
      </c>
      <c r="P112" s="2">
        <v>25110.33</v>
      </c>
      <c r="Q112" s="2">
        <v>3633.5309999999999</v>
      </c>
      <c r="R112" s="2">
        <v>2810.9949999999999</v>
      </c>
      <c r="S112" s="2">
        <f t="shared" ref="S112:S150" si="44">($P$2*P112/P111+$Q$2*Q112/Q111+$R$2*R112/R111)*S111</f>
        <v>290.90182302601062</v>
      </c>
      <c r="T112" s="2">
        <f t="shared" si="30"/>
        <v>5.5399118069615491E-2</v>
      </c>
      <c r="V112" s="13">
        <f t="shared" si="36"/>
        <v>41851</v>
      </c>
      <c r="W112" s="3">
        <f t="shared" si="37"/>
        <v>0.15778443181508323</v>
      </c>
      <c r="AG112" s="21">
        <v>41880</v>
      </c>
      <c r="AH112" s="2">
        <v>61288.15</v>
      </c>
      <c r="AI112" s="2">
        <v>3633.5309999999999</v>
      </c>
      <c r="AJ112" s="2">
        <v>2810.9949999999999</v>
      </c>
      <c r="AK112" s="2">
        <f t="shared" ref="AK112:AK150" si="45">($AH$2*AH112/AH111+$AI$2*AI112/AI111+$AJ$2*AJ112/AJ111)*AK111</f>
        <v>263.21823544845682</v>
      </c>
      <c r="AL112" s="2">
        <f t="shared" ref="AL112:AL150" si="46">((AH112/AH111)-1)*$B$2+((AI112/AI111)-1)*$C$2+((AJ112/AJ111)-1)*$D$2</f>
        <v>5.6151062641585814E-2</v>
      </c>
      <c r="AN112" s="21">
        <v>41880</v>
      </c>
      <c r="AO112" s="2">
        <v>61288.15</v>
      </c>
      <c r="AP112" s="2">
        <v>3633.5309999999999</v>
      </c>
      <c r="AQ112" s="2">
        <v>2810.9949999999999</v>
      </c>
      <c r="AR112" s="2">
        <f t="shared" ref="AR112:AR150" si="47">($AO$2*AO112/AO111+$AP$2*AP112/AP111+$AQ$2*AQ112/AQ111)*AR111</f>
        <v>227.08365649385462</v>
      </c>
      <c r="AS112" s="2">
        <f t="shared" si="31"/>
        <v>7.4984230248014164E-2</v>
      </c>
      <c r="AU112" s="21">
        <v>41880</v>
      </c>
      <c r="AV112" s="2">
        <v>1322.53</v>
      </c>
      <c r="AW112" s="2">
        <v>3633.5309999999999</v>
      </c>
      <c r="AX112" s="2">
        <v>2810.9949999999999</v>
      </c>
      <c r="AY112" s="2">
        <f t="shared" ref="AY112:AY150" si="48">($AV$2*AV112/AV111+$AW$2*AW112/AW111+$AX$2*AX112/AX111)*AY111</f>
        <v>286.28581220274936</v>
      </c>
      <c r="AZ112" s="2">
        <f t="shared" ref="AZ112:AZ150" si="49">((AV112/AV111)-1)*$AV$2+((AW112/AW111)-1)*$AW$2+((AX112/AX111)-1)*$AX$2</f>
        <v>4.7184436816457787E-2</v>
      </c>
      <c r="BB112" s="13">
        <f t="shared" si="38"/>
        <v>41851</v>
      </c>
      <c r="BC112" s="3">
        <f t="shared" si="39"/>
        <v>0.17831972970605775</v>
      </c>
    </row>
    <row r="113" spans="1:55" x14ac:dyDescent="0.25">
      <c r="A113" s="21">
        <v>41912</v>
      </c>
      <c r="B113" s="2">
        <v>54115.98</v>
      </c>
      <c r="C113" s="2">
        <v>3505.1410000000001</v>
      </c>
      <c r="D113" s="2">
        <v>2836.3789999999999</v>
      </c>
      <c r="E113" s="2">
        <f t="shared" si="40"/>
        <v>248.81997114428202</v>
      </c>
      <c r="F113" s="2">
        <f t="shared" si="41"/>
        <v>-5.4700861737956241E-2</v>
      </c>
      <c r="H113" s="21">
        <v>41912</v>
      </c>
      <c r="I113" s="2">
        <v>54115.98</v>
      </c>
      <c r="J113" s="2">
        <v>3505.1410000000001</v>
      </c>
      <c r="K113" s="2">
        <v>2836.3789999999999</v>
      </c>
      <c r="L113" s="2">
        <f t="shared" si="42"/>
        <v>279.2590071669253</v>
      </c>
      <c r="M113" s="2">
        <f t="shared" si="43"/>
        <v>-3.8363063924422916E-2</v>
      </c>
      <c r="O113" s="21">
        <v>41912</v>
      </c>
      <c r="P113" s="2">
        <v>22286.43</v>
      </c>
      <c r="Q113" s="2">
        <v>3505.1410000000001</v>
      </c>
      <c r="R113" s="2">
        <v>2836.3789999999999</v>
      </c>
      <c r="S113" s="2">
        <f t="shared" si="44"/>
        <v>275.52032126561369</v>
      </c>
      <c r="T113" s="2">
        <f t="shared" ref="T113:T150" si="50">((P113/P112)-1)*$P$2+((Q113/Q112)-1)*$Q$2+((R113/R112)-1)*$R$2</f>
        <v>-5.2875233301723445E-2</v>
      </c>
      <c r="V113" s="13">
        <f t="shared" si="36"/>
        <v>41880</v>
      </c>
      <c r="W113" s="3">
        <f t="shared" si="37"/>
        <v>-0.14593915896410259</v>
      </c>
      <c r="AG113" s="21">
        <v>41912</v>
      </c>
      <c r="AH113" s="2">
        <v>54115.98</v>
      </c>
      <c r="AI113" s="2">
        <v>3505.1410000000001</v>
      </c>
      <c r="AJ113" s="2">
        <v>2836.3789999999999</v>
      </c>
      <c r="AK113" s="2">
        <f t="shared" si="45"/>
        <v>248.81997114428202</v>
      </c>
      <c r="AL113" s="2">
        <f t="shared" si="46"/>
        <v>-5.4700861737956241E-2</v>
      </c>
      <c r="AN113" s="21">
        <v>41912</v>
      </c>
      <c r="AO113" s="2">
        <v>54115.98</v>
      </c>
      <c r="AP113" s="2">
        <v>3505.1410000000001</v>
      </c>
      <c r="AQ113" s="2">
        <v>2836.3789999999999</v>
      </c>
      <c r="AR113" s="2">
        <f t="shared" si="47"/>
        <v>208.08945718940473</v>
      </c>
      <c r="AS113" s="2">
        <f t="shared" ref="AS113:AS150" si="51">((AO113/AO112)-1)*$AO$2+((AP113/AP112)-1)*$AP$2+((AQ113/AQ112)-1)*$AQ$2</f>
        <v>-8.3644061390053884E-2</v>
      </c>
      <c r="AU113" s="21">
        <v>41912</v>
      </c>
      <c r="AV113" s="2">
        <v>1198.51</v>
      </c>
      <c r="AW113" s="2">
        <v>3505.1410000000001</v>
      </c>
      <c r="AX113" s="2">
        <v>2836.3789999999999</v>
      </c>
      <c r="AY113" s="2">
        <f t="shared" si="48"/>
        <v>273.28806979447495</v>
      </c>
      <c r="AZ113" s="2">
        <f t="shared" si="49"/>
        <v>-4.5401280308887092E-2</v>
      </c>
      <c r="BB113" s="13">
        <f t="shared" si="38"/>
        <v>41880</v>
      </c>
      <c r="BC113" s="3">
        <f t="shared" si="39"/>
        <v>-0.18374620343689721</v>
      </c>
    </row>
    <row r="114" spans="1:55" x14ac:dyDescent="0.25">
      <c r="A114" s="21">
        <v>41943</v>
      </c>
      <c r="B114" s="2">
        <v>54628.6</v>
      </c>
      <c r="C114" s="2">
        <v>3578.0569999999998</v>
      </c>
      <c r="D114" s="2">
        <v>2863.1550000000002</v>
      </c>
      <c r="E114" s="2">
        <f t="shared" si="40"/>
        <v>252.02026494542625</v>
      </c>
      <c r="F114" s="2">
        <f t="shared" si="41"/>
        <v>1.2861884785319222E-2</v>
      </c>
      <c r="H114" s="21">
        <v>41943</v>
      </c>
      <c r="I114" s="2">
        <v>54628.6</v>
      </c>
      <c r="J114" s="2">
        <v>3578.0569999999998</v>
      </c>
      <c r="K114" s="2">
        <v>2863.1550000000002</v>
      </c>
      <c r="L114" s="2">
        <f t="shared" si="42"/>
        <v>283.48360351808213</v>
      </c>
      <c r="M114" s="2">
        <f t="shared" si="43"/>
        <v>1.512787857414255E-2</v>
      </c>
      <c r="O114" s="21">
        <v>41943</v>
      </c>
      <c r="P114" s="2">
        <v>22497.78</v>
      </c>
      <c r="Q114" s="2">
        <v>3578.0569999999998</v>
      </c>
      <c r="R114" s="2">
        <v>2863.1550000000002</v>
      </c>
      <c r="S114" s="2">
        <f t="shared" si="44"/>
        <v>279.0652145812532</v>
      </c>
      <c r="T114" s="2">
        <f t="shared" si="50"/>
        <v>1.2866177345307839E-2</v>
      </c>
      <c r="V114" s="13">
        <f t="shared" si="36"/>
        <v>41912</v>
      </c>
      <c r="W114" s="3">
        <f t="shared" si="37"/>
        <v>4.0855940704769611E-2</v>
      </c>
      <c r="AG114" s="21">
        <v>41943</v>
      </c>
      <c r="AH114" s="2">
        <v>54628.6</v>
      </c>
      <c r="AI114" s="2">
        <v>3578.0569999999998</v>
      </c>
      <c r="AJ114" s="2">
        <v>2863.1550000000002</v>
      </c>
      <c r="AK114" s="2">
        <f t="shared" si="45"/>
        <v>252.02026494542625</v>
      </c>
      <c r="AL114" s="2">
        <f t="shared" si="46"/>
        <v>1.2861884785319222E-2</v>
      </c>
      <c r="AN114" s="21">
        <v>41943</v>
      </c>
      <c r="AO114" s="2">
        <v>54628.6</v>
      </c>
      <c r="AP114" s="2">
        <v>3578.0569999999998</v>
      </c>
      <c r="AQ114" s="2">
        <v>2863.1550000000002</v>
      </c>
      <c r="AR114" s="2">
        <f t="shared" si="47"/>
        <v>210.29502486752412</v>
      </c>
      <c r="AS114" s="2">
        <f t="shared" si="51"/>
        <v>1.0599132257392018E-2</v>
      </c>
      <c r="AU114" s="21">
        <v>41943</v>
      </c>
      <c r="AV114" s="2">
        <v>1179.45</v>
      </c>
      <c r="AW114" s="2">
        <v>3578.0569999999998</v>
      </c>
      <c r="AX114" s="2">
        <v>2863.1550000000002</v>
      </c>
      <c r="AY114" s="2">
        <f t="shared" si="48"/>
        <v>274.0291193009956</v>
      </c>
      <c r="AZ114" s="2">
        <f t="shared" si="49"/>
        <v>2.7116057685137689E-3</v>
      </c>
      <c r="BB114" s="13">
        <f t="shared" si="38"/>
        <v>41912</v>
      </c>
      <c r="BC114" s="3">
        <f t="shared" si="39"/>
        <v>2.6172622811225007E-2</v>
      </c>
    </row>
    <row r="115" spans="1:55" x14ac:dyDescent="0.25">
      <c r="A115" s="21">
        <v>41971</v>
      </c>
      <c r="B115" s="2">
        <v>54724</v>
      </c>
      <c r="C115" s="2">
        <v>3654.7939999999999</v>
      </c>
      <c r="D115" s="2">
        <v>2887.192</v>
      </c>
      <c r="E115" s="2">
        <f t="shared" si="40"/>
        <v>254.4525345190994</v>
      </c>
      <c r="F115" s="2">
        <f t="shared" si="41"/>
        <v>9.6510872814130396E-3</v>
      </c>
      <c r="H115" s="21">
        <v>41971</v>
      </c>
      <c r="I115" s="2">
        <v>54724</v>
      </c>
      <c r="J115" s="2">
        <v>3654.7939999999999</v>
      </c>
      <c r="K115" s="2">
        <v>2887.192</v>
      </c>
      <c r="L115" s="2">
        <f t="shared" si="42"/>
        <v>287.33646627912572</v>
      </c>
      <c r="M115" s="2">
        <f t="shared" si="43"/>
        <v>1.3591130891624359E-2</v>
      </c>
      <c r="O115" s="21">
        <v>41971</v>
      </c>
      <c r="P115" s="2">
        <v>22567.86</v>
      </c>
      <c r="Q115" s="2">
        <v>3654.7939999999999</v>
      </c>
      <c r="R115" s="2">
        <v>2887.192</v>
      </c>
      <c r="S115" s="2">
        <f t="shared" si="44"/>
        <v>281.91127280533118</v>
      </c>
      <c r="T115" s="2">
        <f t="shared" si="50"/>
        <v>1.0198541686209839E-2</v>
      </c>
      <c r="V115" s="13">
        <f t="shared" si="36"/>
        <v>41943</v>
      </c>
      <c r="W115" s="3">
        <f t="shared" si="37"/>
        <v>3.3440759859247236E-2</v>
      </c>
      <c r="AG115" s="21">
        <v>41971</v>
      </c>
      <c r="AH115" s="2">
        <v>54724</v>
      </c>
      <c r="AI115" s="2">
        <v>3654.7939999999999</v>
      </c>
      <c r="AJ115" s="2">
        <v>2887.192</v>
      </c>
      <c r="AK115" s="2">
        <f t="shared" si="45"/>
        <v>254.4525345190994</v>
      </c>
      <c r="AL115" s="2">
        <f t="shared" si="46"/>
        <v>9.6510872814130396E-3</v>
      </c>
      <c r="AN115" s="21">
        <v>41971</v>
      </c>
      <c r="AO115" s="2">
        <v>54724</v>
      </c>
      <c r="AP115" s="2">
        <v>3654.7939999999999</v>
      </c>
      <c r="AQ115" s="2">
        <v>2887.192</v>
      </c>
      <c r="AR115" s="2">
        <f t="shared" si="47"/>
        <v>211.35620490721877</v>
      </c>
      <c r="AS115" s="2">
        <f t="shared" si="51"/>
        <v>5.0461490487621052E-3</v>
      </c>
      <c r="AU115" s="21">
        <v>41971</v>
      </c>
      <c r="AV115" s="2">
        <v>1173.26</v>
      </c>
      <c r="AW115" s="2">
        <v>3654.7939999999999</v>
      </c>
      <c r="AX115" s="2">
        <v>2887.192</v>
      </c>
      <c r="AY115" s="2">
        <f t="shared" si="48"/>
        <v>275.90711443718726</v>
      </c>
      <c r="AZ115" s="2">
        <f t="shared" si="49"/>
        <v>6.8532685175288974E-3</v>
      </c>
      <c r="BB115" s="13">
        <f t="shared" si="38"/>
        <v>41943</v>
      </c>
      <c r="BC115" s="3">
        <f t="shared" si="39"/>
        <v>2.1550504847704044E-2</v>
      </c>
    </row>
    <row r="116" spans="1:55" x14ac:dyDescent="0.25">
      <c r="A116" s="21">
        <v>42004</v>
      </c>
      <c r="B116" s="2">
        <v>50007.41</v>
      </c>
      <c r="C116" s="2">
        <v>3585.123</v>
      </c>
      <c r="D116" s="2">
        <v>2914.8690000000001</v>
      </c>
      <c r="E116" s="2">
        <f t="shared" si="40"/>
        <v>244.95674507303241</v>
      </c>
      <c r="F116" s="2">
        <f t="shared" si="41"/>
        <v>-3.7318509968916246E-2</v>
      </c>
      <c r="H116" s="21">
        <v>42004</v>
      </c>
      <c r="I116" s="2">
        <v>50007.41</v>
      </c>
      <c r="J116" s="2">
        <v>3585.123</v>
      </c>
      <c r="K116" s="2">
        <v>2914.8690000000001</v>
      </c>
      <c r="L116" s="2">
        <f t="shared" si="42"/>
        <v>280.47103465995758</v>
      </c>
      <c r="M116" s="2">
        <f t="shared" si="43"/>
        <v>-2.3893353002047701E-2</v>
      </c>
      <c r="O116" s="21">
        <v>42004</v>
      </c>
      <c r="P116" s="2">
        <v>20702.53</v>
      </c>
      <c r="Q116" s="2">
        <v>3585.123</v>
      </c>
      <c r="R116" s="2">
        <v>2914.8690000000001</v>
      </c>
      <c r="S116" s="2">
        <f t="shared" si="44"/>
        <v>271.78932153062271</v>
      </c>
      <c r="T116" s="2">
        <f t="shared" si="50"/>
        <v>-3.5904741140656816E-2</v>
      </c>
      <c r="V116" s="13">
        <f t="shared" si="36"/>
        <v>41971</v>
      </c>
      <c r="W116" s="3">
        <f t="shared" si="37"/>
        <v>-9.7116604111620763E-2</v>
      </c>
      <c r="AG116" s="21">
        <v>42004</v>
      </c>
      <c r="AH116" s="2">
        <v>50007.41</v>
      </c>
      <c r="AI116" s="2">
        <v>3585.123</v>
      </c>
      <c r="AJ116" s="2">
        <v>2914.8690000000001</v>
      </c>
      <c r="AK116" s="2">
        <f t="shared" si="45"/>
        <v>244.95674507303241</v>
      </c>
      <c r="AL116" s="2">
        <f t="shared" si="46"/>
        <v>-3.7318509968916246E-2</v>
      </c>
      <c r="AN116" s="21">
        <v>42004</v>
      </c>
      <c r="AO116" s="2">
        <v>50007.41</v>
      </c>
      <c r="AP116" s="2">
        <v>3585.123</v>
      </c>
      <c r="AQ116" s="2">
        <v>2914.8690000000001</v>
      </c>
      <c r="AR116" s="2">
        <f t="shared" si="47"/>
        <v>198.60695572714047</v>
      </c>
      <c r="AS116" s="2">
        <f t="shared" si="51"/>
        <v>-6.0321149245061968E-2</v>
      </c>
      <c r="AU116" s="21">
        <v>42004</v>
      </c>
      <c r="AV116" s="2">
        <v>1087.3499999999999</v>
      </c>
      <c r="AW116" s="2">
        <v>3585.123</v>
      </c>
      <c r="AX116" s="2">
        <v>2914.8690000000001</v>
      </c>
      <c r="AY116" s="2">
        <f t="shared" si="48"/>
        <v>267.04156671260688</v>
      </c>
      <c r="AZ116" s="2">
        <f t="shared" si="49"/>
        <v>-3.2132363613257456E-2</v>
      </c>
      <c r="BB116" s="13">
        <f t="shared" si="38"/>
        <v>41971</v>
      </c>
      <c r="BC116" s="3">
        <f t="shared" si="39"/>
        <v>-0.12977202282723566</v>
      </c>
    </row>
    <row r="117" spans="1:55" x14ac:dyDescent="0.25">
      <c r="A117" s="21">
        <v>42034</v>
      </c>
      <c r="B117" s="2">
        <v>46907.68</v>
      </c>
      <c r="C117" s="2">
        <v>3696.884</v>
      </c>
      <c r="D117" s="2">
        <v>2942.058</v>
      </c>
      <c r="E117" s="2">
        <f t="shared" si="40"/>
        <v>241.85956248390787</v>
      </c>
      <c r="F117" s="2">
        <f t="shared" si="41"/>
        <v>-1.2643793859202158E-2</v>
      </c>
      <c r="H117" s="21">
        <v>42034</v>
      </c>
      <c r="I117" s="2">
        <v>46907.68</v>
      </c>
      <c r="J117" s="2">
        <v>3696.884</v>
      </c>
      <c r="K117" s="2">
        <v>2942.058</v>
      </c>
      <c r="L117" s="2">
        <f t="shared" si="42"/>
        <v>282.15049473143506</v>
      </c>
      <c r="M117" s="2">
        <f t="shared" si="43"/>
        <v>5.9879982740951958E-3</v>
      </c>
      <c r="O117" s="21">
        <v>42034</v>
      </c>
      <c r="P117" s="2">
        <v>19485.080000000002</v>
      </c>
      <c r="Q117" s="2">
        <v>3696.884</v>
      </c>
      <c r="R117" s="2">
        <v>2942.058</v>
      </c>
      <c r="S117" s="2">
        <f t="shared" si="44"/>
        <v>268.69843627784792</v>
      </c>
      <c r="T117" s="2">
        <f t="shared" si="50"/>
        <v>-1.1372357219069641E-2</v>
      </c>
      <c r="V117" s="13">
        <f t="shared" si="36"/>
        <v>42004</v>
      </c>
      <c r="W117" s="3">
        <f t="shared" si="37"/>
        <v>-1.8028152804176602E-2</v>
      </c>
      <c r="AG117" s="21">
        <v>42034</v>
      </c>
      <c r="AH117" s="2">
        <v>46907.68</v>
      </c>
      <c r="AI117" s="2">
        <v>3696.884</v>
      </c>
      <c r="AJ117" s="2">
        <v>2942.058</v>
      </c>
      <c r="AK117" s="2">
        <f t="shared" si="45"/>
        <v>241.85956248390787</v>
      </c>
      <c r="AL117" s="2">
        <f t="shared" si="46"/>
        <v>-1.2643793859202158E-2</v>
      </c>
      <c r="AN117" s="21">
        <v>42034</v>
      </c>
      <c r="AO117" s="2">
        <v>46907.68</v>
      </c>
      <c r="AP117" s="2">
        <v>3696.884</v>
      </c>
      <c r="AQ117" s="2">
        <v>2942.058</v>
      </c>
      <c r="AR117" s="2">
        <f t="shared" si="47"/>
        <v>190.97907892242964</v>
      </c>
      <c r="AS117" s="2">
        <f t="shared" si="51"/>
        <v>-3.8406896560010298E-2</v>
      </c>
      <c r="AU117" s="21">
        <v>42034</v>
      </c>
      <c r="AV117" s="2">
        <v>956.28</v>
      </c>
      <c r="AW117" s="2">
        <v>3696.884</v>
      </c>
      <c r="AX117" s="2">
        <v>2942.058</v>
      </c>
      <c r="AY117" s="2">
        <f t="shared" si="48"/>
        <v>257.41046317844263</v>
      </c>
      <c r="AZ117" s="2">
        <f t="shared" si="49"/>
        <v>-3.606593405186747E-2</v>
      </c>
      <c r="BB117" s="13">
        <f t="shared" si="38"/>
        <v>42004</v>
      </c>
      <c r="BC117" s="3">
        <f t="shared" si="39"/>
        <v>-8.7116624471079929E-2</v>
      </c>
    </row>
    <row r="118" spans="1:55" x14ac:dyDescent="0.25">
      <c r="A118" s="21">
        <v>42062</v>
      </c>
      <c r="B118" s="2">
        <v>51583.09</v>
      </c>
      <c r="C118" s="2">
        <v>3716.97</v>
      </c>
      <c r="D118" s="2">
        <v>2966.2539999999999</v>
      </c>
      <c r="E118" s="2">
        <f t="shared" si="40"/>
        <v>252.49322196704512</v>
      </c>
      <c r="F118" s="2">
        <f t="shared" si="41"/>
        <v>4.3966256177465551E-2</v>
      </c>
      <c r="H118" s="21">
        <v>42062</v>
      </c>
      <c r="I118" s="2">
        <v>51583.09</v>
      </c>
      <c r="J118" s="2">
        <v>3716.97</v>
      </c>
      <c r="K118" s="2">
        <v>2966.2539999999999</v>
      </c>
      <c r="L118" s="2">
        <f t="shared" si="42"/>
        <v>289.23765888022672</v>
      </c>
      <c r="M118" s="2">
        <f t="shared" si="43"/>
        <v>2.5118382852872625E-2</v>
      </c>
      <c r="O118" s="21">
        <v>42062</v>
      </c>
      <c r="P118" s="2">
        <v>21302.1</v>
      </c>
      <c r="Q118" s="2">
        <v>3716.97</v>
      </c>
      <c r="R118" s="2">
        <v>2966.2539999999999</v>
      </c>
      <c r="S118" s="2">
        <f t="shared" si="44"/>
        <v>279.82200468112256</v>
      </c>
      <c r="T118" s="2">
        <f t="shared" si="50"/>
        <v>4.1397964786710879E-2</v>
      </c>
      <c r="V118" s="13">
        <f t="shared" si="36"/>
        <v>42034</v>
      </c>
      <c r="W118" s="3">
        <f t="shared" si="37"/>
        <v>0.11048260381704905</v>
      </c>
      <c r="AG118" s="21">
        <v>42062</v>
      </c>
      <c r="AH118" s="2">
        <v>51583.09</v>
      </c>
      <c r="AI118" s="2">
        <v>3716.97</v>
      </c>
      <c r="AJ118" s="2">
        <v>2966.2539999999999</v>
      </c>
      <c r="AK118" s="2">
        <f t="shared" si="45"/>
        <v>252.49322196704512</v>
      </c>
      <c r="AL118" s="2">
        <f t="shared" si="46"/>
        <v>4.3966256177465551E-2</v>
      </c>
      <c r="AN118" s="21">
        <v>42062</v>
      </c>
      <c r="AO118" s="2">
        <v>51583.09</v>
      </c>
      <c r="AP118" s="2">
        <v>3716.97</v>
      </c>
      <c r="AQ118" s="2">
        <v>2966.2539999999999</v>
      </c>
      <c r="AR118" s="2">
        <f t="shared" si="47"/>
        <v>204.72173694136291</v>
      </c>
      <c r="AS118" s="2">
        <f t="shared" si="51"/>
        <v>7.1958971089787202E-2</v>
      </c>
      <c r="AU118" s="21">
        <v>42062</v>
      </c>
      <c r="AV118" s="2">
        <v>1010.56</v>
      </c>
      <c r="AW118" s="2">
        <v>3716.97</v>
      </c>
      <c r="AX118" s="2">
        <v>2966.2539999999999</v>
      </c>
      <c r="AY118" s="2">
        <f t="shared" si="48"/>
        <v>264.30954417204748</v>
      </c>
      <c r="AZ118" s="2">
        <f t="shared" si="49"/>
        <v>2.6801866980916869E-2</v>
      </c>
      <c r="BB118" s="13">
        <f t="shared" si="38"/>
        <v>42034</v>
      </c>
      <c r="BC118" s="3">
        <f t="shared" si="39"/>
        <v>0.14272709424816962</v>
      </c>
    </row>
    <row r="119" spans="1:55" x14ac:dyDescent="0.25">
      <c r="A119" s="21">
        <v>42094</v>
      </c>
      <c r="B119" s="2">
        <v>51150.16</v>
      </c>
      <c r="C119" s="2">
        <v>3706.43</v>
      </c>
      <c r="D119" s="2">
        <v>2997.0540000000001</v>
      </c>
      <c r="E119" s="2">
        <f t="shared" si="40"/>
        <v>252.21729748800769</v>
      </c>
      <c r="F119" s="2">
        <f t="shared" si="41"/>
        <v>-1.0927995487873378E-3</v>
      </c>
      <c r="H119" s="21">
        <v>42094</v>
      </c>
      <c r="I119" s="2">
        <v>51150.16</v>
      </c>
      <c r="J119" s="2">
        <v>3706.43</v>
      </c>
      <c r="K119" s="2">
        <v>2997.0540000000001</v>
      </c>
      <c r="L119" s="2">
        <f t="shared" si="42"/>
        <v>289.24305177294349</v>
      </c>
      <c r="M119" s="2">
        <f t="shared" si="43"/>
        <v>1.8645195572663826E-5</v>
      </c>
      <c r="O119" s="21">
        <v>42094</v>
      </c>
      <c r="P119" s="2">
        <v>21194.720000000001</v>
      </c>
      <c r="Q119" s="2">
        <v>3706.43</v>
      </c>
      <c r="R119" s="2">
        <v>2997.0540000000001</v>
      </c>
      <c r="S119" s="2">
        <f t="shared" si="44"/>
        <v>279.89140616697659</v>
      </c>
      <c r="T119" s="2">
        <f t="shared" si="50"/>
        <v>2.4802011526265906E-4</v>
      </c>
      <c r="V119" s="13">
        <f t="shared" si="36"/>
        <v>42062</v>
      </c>
      <c r="W119" s="3">
        <f t="shared" si="37"/>
        <v>-8.2613423795201493E-4</v>
      </c>
      <c r="AG119" s="21">
        <v>42094</v>
      </c>
      <c r="AH119" s="2">
        <v>51150.16</v>
      </c>
      <c r="AI119" s="2">
        <v>3706.43</v>
      </c>
      <c r="AJ119" s="2">
        <v>2997.0540000000001</v>
      </c>
      <c r="AK119" s="2">
        <f t="shared" si="45"/>
        <v>252.21729748800769</v>
      </c>
      <c r="AL119" s="2">
        <f t="shared" si="46"/>
        <v>-1.0927995487873378E-3</v>
      </c>
      <c r="AN119" s="21">
        <v>42094</v>
      </c>
      <c r="AO119" s="2">
        <v>51150.16</v>
      </c>
      <c r="AP119" s="2">
        <v>3706.43</v>
      </c>
      <c r="AQ119" s="2">
        <v>2997.0540000000001</v>
      </c>
      <c r="AR119" s="2">
        <f t="shared" si="47"/>
        <v>203.88608785913098</v>
      </c>
      <c r="AS119" s="2">
        <f t="shared" si="51"/>
        <v>-4.0818776487386845E-3</v>
      </c>
      <c r="AU119" s="21">
        <v>42094</v>
      </c>
      <c r="AV119" s="2">
        <v>1019.82</v>
      </c>
      <c r="AW119" s="2">
        <v>3706.43</v>
      </c>
      <c r="AX119" s="2">
        <v>2997.0540000000001</v>
      </c>
      <c r="AY119" s="2">
        <f t="shared" si="48"/>
        <v>265.87680504949623</v>
      </c>
      <c r="AZ119" s="2">
        <f t="shared" si="49"/>
        <v>5.9296416342369037E-3</v>
      </c>
      <c r="BB119" s="13">
        <f t="shared" si="38"/>
        <v>42062</v>
      </c>
      <c r="BC119" s="3">
        <f t="shared" si="39"/>
        <v>7.5496443671088133E-4</v>
      </c>
    </row>
    <row r="120" spans="1:55" x14ac:dyDescent="0.25">
      <c r="A120" s="21">
        <v>42124</v>
      </c>
      <c r="B120" s="2">
        <v>56229.38</v>
      </c>
      <c r="C120" s="2">
        <v>3796.826</v>
      </c>
      <c r="D120" s="2">
        <v>3025.5219999999999</v>
      </c>
      <c r="E120" s="2">
        <f t="shared" si="40"/>
        <v>264.79950032484885</v>
      </c>
      <c r="F120" s="2">
        <f t="shared" si="41"/>
        <v>4.9886359746755329E-2</v>
      </c>
      <c r="H120" s="21">
        <v>42124</v>
      </c>
      <c r="I120" s="2">
        <v>56229.38</v>
      </c>
      <c r="J120" s="2">
        <v>3796.826</v>
      </c>
      <c r="K120" s="2">
        <v>3025.5219999999999</v>
      </c>
      <c r="L120" s="2">
        <f t="shared" si="42"/>
        <v>299.33882525965089</v>
      </c>
      <c r="M120" s="2">
        <f t="shared" si="43"/>
        <v>3.4904117574560176E-2</v>
      </c>
      <c r="O120" s="21">
        <v>42124</v>
      </c>
      <c r="P120" s="2">
        <v>23126.62</v>
      </c>
      <c r="Q120" s="2">
        <v>3796.826</v>
      </c>
      <c r="R120" s="2">
        <v>3025.5219999999999</v>
      </c>
      <c r="S120" s="2">
        <f t="shared" si="44"/>
        <v>292.94171033582654</v>
      </c>
      <c r="T120" s="2">
        <f t="shared" si="50"/>
        <v>4.6626312495870126E-2</v>
      </c>
      <c r="V120" s="13">
        <f t="shared" si="36"/>
        <v>42094</v>
      </c>
      <c r="W120" s="3">
        <f t="shared" si="37"/>
        <v>0.13141678981718563</v>
      </c>
      <c r="AG120" s="21">
        <v>42124</v>
      </c>
      <c r="AH120" s="2">
        <v>56229.38</v>
      </c>
      <c r="AI120" s="2">
        <v>3796.826</v>
      </c>
      <c r="AJ120" s="2">
        <v>3025.5219999999999</v>
      </c>
      <c r="AK120" s="2">
        <f t="shared" si="45"/>
        <v>264.79950032484885</v>
      </c>
      <c r="AL120" s="2">
        <f t="shared" si="46"/>
        <v>4.9886359746755329E-2</v>
      </c>
      <c r="AN120" s="21">
        <v>42124</v>
      </c>
      <c r="AO120" s="2">
        <v>56229.38</v>
      </c>
      <c r="AP120" s="2">
        <v>3796.826</v>
      </c>
      <c r="AQ120" s="2">
        <v>3025.5219999999999</v>
      </c>
      <c r="AR120" s="2">
        <f t="shared" si="47"/>
        <v>218.94282133029387</v>
      </c>
      <c r="AS120" s="2">
        <f t="shared" si="51"/>
        <v>7.3848753631321151E-2</v>
      </c>
      <c r="AU120" s="21">
        <v>42124</v>
      </c>
      <c r="AV120" s="2">
        <v>1050.71</v>
      </c>
      <c r="AW120" s="2">
        <v>3796.826</v>
      </c>
      <c r="AX120" s="2">
        <v>3025.5219999999999</v>
      </c>
      <c r="AY120" s="2">
        <f t="shared" si="48"/>
        <v>271.8011124524682</v>
      </c>
      <c r="AZ120" s="2">
        <f t="shared" si="49"/>
        <v>2.2282152073660955E-2</v>
      </c>
      <c r="BB120" s="13">
        <f t="shared" si="38"/>
        <v>42094</v>
      </c>
      <c r="BC120" s="3">
        <f t="shared" si="39"/>
        <v>0.14601726545173743</v>
      </c>
    </row>
    <row r="121" spans="1:55" x14ac:dyDescent="0.25">
      <c r="A121" s="21">
        <v>42153</v>
      </c>
      <c r="B121" s="2">
        <v>52760.480000000003</v>
      </c>
      <c r="C121" s="2">
        <v>3894.4580000000001</v>
      </c>
      <c r="D121" s="2">
        <v>3055.335</v>
      </c>
      <c r="E121" s="2">
        <f t="shared" si="40"/>
        <v>261.09061383049942</v>
      </c>
      <c r="F121" s="2">
        <f t="shared" si="41"/>
        <v>-1.4006395366303504E-2</v>
      </c>
      <c r="H121" s="21">
        <v>42153</v>
      </c>
      <c r="I121" s="2">
        <v>52760.480000000003</v>
      </c>
      <c r="J121" s="2">
        <v>3894.4580000000001</v>
      </c>
      <c r="K121" s="2">
        <v>3055.335</v>
      </c>
      <c r="L121" s="2">
        <f t="shared" si="42"/>
        <v>300.37897266053631</v>
      </c>
      <c r="M121" s="2">
        <f t="shared" si="43"/>
        <v>3.4748162052924184E-3</v>
      </c>
      <c r="O121" s="21">
        <v>42153</v>
      </c>
      <c r="P121" s="2">
        <v>21861.23</v>
      </c>
      <c r="Q121" s="2">
        <v>3894.4580000000001</v>
      </c>
      <c r="R121" s="2">
        <v>3055.335</v>
      </c>
      <c r="S121" s="2">
        <f t="shared" si="44"/>
        <v>289.65610251334726</v>
      </c>
      <c r="T121" s="2">
        <f t="shared" si="50"/>
        <v>-1.1215909877472429E-2</v>
      </c>
      <c r="V121" s="13">
        <f t="shared" si="36"/>
        <v>42124</v>
      </c>
      <c r="W121" s="3">
        <f t="shared" si="37"/>
        <v>-2.1747489038483517E-2</v>
      </c>
      <c r="AG121" s="21">
        <v>42153</v>
      </c>
      <c r="AH121" s="2">
        <v>52760.480000000003</v>
      </c>
      <c r="AI121" s="2">
        <v>3894.4580000000001</v>
      </c>
      <c r="AJ121" s="2">
        <v>3055.335</v>
      </c>
      <c r="AK121" s="2">
        <f t="shared" si="45"/>
        <v>261.09061383049942</v>
      </c>
      <c r="AL121" s="2">
        <f t="shared" si="46"/>
        <v>-1.4006395366303504E-2</v>
      </c>
      <c r="AN121" s="21">
        <v>42153</v>
      </c>
      <c r="AO121" s="2">
        <v>52760.480000000003</v>
      </c>
      <c r="AP121" s="2">
        <v>3894.4580000000001</v>
      </c>
      <c r="AQ121" s="2">
        <v>3055.335</v>
      </c>
      <c r="AR121" s="2">
        <f t="shared" si="47"/>
        <v>210.48239222764636</v>
      </c>
      <c r="AS121" s="2">
        <f t="shared" si="51"/>
        <v>-3.8642185440207762E-2</v>
      </c>
      <c r="AU121" s="21">
        <v>42153</v>
      </c>
      <c r="AV121" s="2">
        <v>1025.68</v>
      </c>
      <c r="AW121" s="2">
        <v>3894.4580000000001</v>
      </c>
      <c r="AX121" s="2">
        <v>3055.335</v>
      </c>
      <c r="AY121" s="2">
        <f t="shared" si="48"/>
        <v>272.11139764280455</v>
      </c>
      <c r="AZ121" s="2">
        <f t="shared" si="49"/>
        <v>1.1415891110108096E-3</v>
      </c>
      <c r="BB121" s="13">
        <f t="shared" si="38"/>
        <v>42124</v>
      </c>
      <c r="BC121" s="3">
        <f t="shared" si="39"/>
        <v>-5.1506991695500458E-2</v>
      </c>
    </row>
    <row r="122" spans="1:55" x14ac:dyDescent="0.25">
      <c r="A122" s="21">
        <v>42185</v>
      </c>
      <c r="B122" s="2">
        <v>53080.88</v>
      </c>
      <c r="C122" s="2">
        <v>3884.0320000000002</v>
      </c>
      <c r="D122" s="2">
        <v>3087.87</v>
      </c>
      <c r="E122" s="2">
        <f t="shared" si="40"/>
        <v>262.34920782504031</v>
      </c>
      <c r="F122" s="2">
        <f t="shared" si="41"/>
        <v>4.8205256254750025E-3</v>
      </c>
      <c r="H122" s="21">
        <v>42185</v>
      </c>
      <c r="I122" s="2">
        <v>53080.88</v>
      </c>
      <c r="J122" s="2">
        <v>3884.0320000000002</v>
      </c>
      <c r="K122" s="2">
        <v>3087.87</v>
      </c>
      <c r="L122" s="2">
        <f t="shared" si="42"/>
        <v>301.30130211707467</v>
      </c>
      <c r="M122" s="2">
        <f t="shared" si="43"/>
        <v>3.0705526700789965E-3</v>
      </c>
      <c r="O122" s="21">
        <v>42185</v>
      </c>
      <c r="P122" s="2">
        <v>22028.63</v>
      </c>
      <c r="Q122" s="2">
        <v>3884.0320000000002</v>
      </c>
      <c r="R122" s="2">
        <v>3087.87</v>
      </c>
      <c r="S122" s="2">
        <f t="shared" si="44"/>
        <v>291.23600027346799</v>
      </c>
      <c r="T122" s="2">
        <f t="shared" si="50"/>
        <v>5.4543914193830537E-3</v>
      </c>
      <c r="V122" s="13">
        <f t="shared" si="36"/>
        <v>42153</v>
      </c>
      <c r="W122" s="3">
        <f t="shared" si="37"/>
        <v>1.3345469714937053E-2</v>
      </c>
      <c r="AG122" s="21">
        <v>42185</v>
      </c>
      <c r="AH122" s="2">
        <v>53080.88</v>
      </c>
      <c r="AI122" s="2">
        <v>3884.0320000000002</v>
      </c>
      <c r="AJ122" s="2">
        <v>3087.87</v>
      </c>
      <c r="AK122" s="2">
        <f t="shared" si="45"/>
        <v>262.34920782504031</v>
      </c>
      <c r="AL122" s="2">
        <f t="shared" si="46"/>
        <v>4.8205256254750025E-3</v>
      </c>
      <c r="AN122" s="21">
        <v>42185</v>
      </c>
      <c r="AO122" s="2">
        <v>53080.88</v>
      </c>
      <c r="AP122" s="2">
        <v>3884.0320000000002</v>
      </c>
      <c r="AQ122" s="2">
        <v>3087.87</v>
      </c>
      <c r="AR122" s="2">
        <f t="shared" si="47"/>
        <v>211.76905269843508</v>
      </c>
      <c r="AS122" s="2">
        <f t="shared" si="51"/>
        <v>6.1129126154986328E-3</v>
      </c>
      <c r="AU122" s="21">
        <v>42185</v>
      </c>
      <c r="AV122" s="2">
        <v>1013.13</v>
      </c>
      <c r="AW122" s="2">
        <v>3884.0320000000002</v>
      </c>
      <c r="AX122" s="2">
        <v>3087.87</v>
      </c>
      <c r="AY122" s="2">
        <f t="shared" si="48"/>
        <v>271.43033567043932</v>
      </c>
      <c r="AZ122" s="2">
        <f t="shared" si="49"/>
        <v>-2.5028792555731659E-3</v>
      </c>
      <c r="BB122" s="13">
        <f t="shared" si="38"/>
        <v>42153</v>
      </c>
      <c r="BC122" s="3">
        <f t="shared" si="39"/>
        <v>8.430558985400469E-3</v>
      </c>
    </row>
    <row r="123" spans="1:55" x14ac:dyDescent="0.25">
      <c r="A123" s="21">
        <v>42216</v>
      </c>
      <c r="B123" s="2">
        <v>50864.77</v>
      </c>
      <c r="C123" s="2">
        <v>3855.866</v>
      </c>
      <c r="D123" s="2">
        <v>3124.2379999999998</v>
      </c>
      <c r="E123" s="2">
        <f t="shared" si="40"/>
        <v>258.32422339123764</v>
      </c>
      <c r="F123" s="2">
        <f t="shared" si="41"/>
        <v>-1.5342087240022961E-2</v>
      </c>
      <c r="H123" s="21">
        <v>42216</v>
      </c>
      <c r="I123" s="2">
        <v>50864.77</v>
      </c>
      <c r="J123" s="2">
        <v>3855.866</v>
      </c>
      <c r="K123" s="2">
        <v>3124.2379999999998</v>
      </c>
      <c r="L123" s="2">
        <f t="shared" si="42"/>
        <v>298.75756623026882</v>
      </c>
      <c r="M123" s="2">
        <f t="shared" si="43"/>
        <v>-8.4424988174044979E-3</v>
      </c>
      <c r="O123" s="21">
        <v>42216</v>
      </c>
      <c r="P123" s="2">
        <v>21270.68</v>
      </c>
      <c r="Q123" s="2">
        <v>3855.866</v>
      </c>
      <c r="R123" s="2">
        <v>3124.2379999999998</v>
      </c>
      <c r="S123" s="2">
        <f t="shared" si="44"/>
        <v>287.62315600268778</v>
      </c>
      <c r="T123" s="2">
        <f t="shared" si="50"/>
        <v>-1.240521181237152E-2</v>
      </c>
      <c r="V123" s="13">
        <f t="shared" si="36"/>
        <v>42185</v>
      </c>
      <c r="W123" s="3">
        <f t="shared" si="37"/>
        <v>-3.6189797869798979E-2</v>
      </c>
      <c r="AG123" s="21">
        <v>42216</v>
      </c>
      <c r="AH123" s="2">
        <v>50864.77</v>
      </c>
      <c r="AI123" s="2">
        <v>3855.866</v>
      </c>
      <c r="AJ123" s="2">
        <v>3124.2379999999998</v>
      </c>
      <c r="AK123" s="2">
        <f t="shared" si="45"/>
        <v>258.32422339123764</v>
      </c>
      <c r="AL123" s="2">
        <f t="shared" si="46"/>
        <v>-1.5342087240022961E-2</v>
      </c>
      <c r="AN123" s="21">
        <v>42216</v>
      </c>
      <c r="AO123" s="2">
        <v>50864.77</v>
      </c>
      <c r="AP123" s="2">
        <v>3855.866</v>
      </c>
      <c r="AQ123" s="2">
        <v>3124.2379999999998</v>
      </c>
      <c r="AR123" s="2">
        <f t="shared" si="47"/>
        <v>205.92540980380366</v>
      </c>
      <c r="AS123" s="2">
        <f t="shared" si="51"/>
        <v>-2.7594413915393377E-2</v>
      </c>
      <c r="AU123" s="21">
        <v>42216</v>
      </c>
      <c r="AV123" s="2">
        <v>975.83</v>
      </c>
      <c r="AW123" s="2">
        <v>3855.866</v>
      </c>
      <c r="AX123" s="2">
        <v>3124.2379999999998</v>
      </c>
      <c r="AY123" s="2">
        <f t="shared" si="48"/>
        <v>267.80162351786811</v>
      </c>
      <c r="AZ123" s="2">
        <f t="shared" si="49"/>
        <v>-1.3368852614090498E-2</v>
      </c>
      <c r="BB123" s="13">
        <f t="shared" si="38"/>
        <v>42185</v>
      </c>
      <c r="BC123" s="3">
        <f t="shared" si="39"/>
        <v>-5.6305353769506836E-2</v>
      </c>
    </row>
    <row r="124" spans="1:55" x14ac:dyDescent="0.25">
      <c r="A124" s="21">
        <v>42247</v>
      </c>
      <c r="B124" s="2">
        <v>46625.52</v>
      </c>
      <c r="C124" s="2">
        <v>3735.7849999999999</v>
      </c>
      <c r="D124" s="2">
        <v>3159.0140000000001</v>
      </c>
      <c r="E124" s="2">
        <f t="shared" si="40"/>
        <v>248.1615335382829</v>
      </c>
      <c r="F124" s="2">
        <f t="shared" si="41"/>
        <v>-3.9340831918666538E-2</v>
      </c>
      <c r="H124" s="21">
        <v>42247</v>
      </c>
      <c r="I124" s="2">
        <v>46625.52</v>
      </c>
      <c r="J124" s="2">
        <v>3735.7849999999999</v>
      </c>
      <c r="K124" s="2">
        <v>3159.0140000000001</v>
      </c>
      <c r="L124" s="2">
        <f t="shared" si="42"/>
        <v>290.12329092979445</v>
      </c>
      <c r="M124" s="2">
        <f t="shared" si="43"/>
        <v>-2.8900607972617606E-2</v>
      </c>
      <c r="O124" s="21">
        <v>42247</v>
      </c>
      <c r="P124" s="2">
        <v>19515.71</v>
      </c>
      <c r="Q124" s="2">
        <v>3735.7849999999999</v>
      </c>
      <c r="R124" s="2">
        <v>3159.0140000000001</v>
      </c>
      <c r="S124" s="2">
        <f t="shared" si="44"/>
        <v>276.40411915192743</v>
      </c>
      <c r="T124" s="2">
        <f t="shared" si="50"/>
        <v>-3.9006027910546665E-2</v>
      </c>
      <c r="V124" s="13">
        <f t="shared" si="36"/>
        <v>42216</v>
      </c>
      <c r="W124" s="3">
        <f t="shared" si="37"/>
        <v>-0.10724746780183081</v>
      </c>
      <c r="AG124" s="21">
        <v>42247</v>
      </c>
      <c r="AH124" s="2">
        <v>46625.52</v>
      </c>
      <c r="AI124" s="2">
        <v>3735.7849999999999</v>
      </c>
      <c r="AJ124" s="2">
        <v>3159.0140000000001</v>
      </c>
      <c r="AK124" s="2">
        <f t="shared" si="45"/>
        <v>248.1615335382829</v>
      </c>
      <c r="AL124" s="2">
        <f t="shared" si="46"/>
        <v>-3.9340831918666538E-2</v>
      </c>
      <c r="AN124" s="21">
        <v>42247</v>
      </c>
      <c r="AO124" s="2">
        <v>46625.52</v>
      </c>
      <c r="AP124" s="2">
        <v>3735.7849999999999</v>
      </c>
      <c r="AQ124" s="2">
        <v>3159.0140000000001</v>
      </c>
      <c r="AR124" s="2">
        <f t="shared" si="47"/>
        <v>193.72875393095694</v>
      </c>
      <c r="AS124" s="2">
        <f t="shared" si="51"/>
        <v>-5.9228513297446501E-2</v>
      </c>
      <c r="AU124" s="21">
        <v>42247</v>
      </c>
      <c r="AV124" s="2">
        <v>886.44</v>
      </c>
      <c r="AW124" s="2">
        <v>3735.7849999999999</v>
      </c>
      <c r="AX124" s="2">
        <v>3159.0140000000001</v>
      </c>
      <c r="AY124" s="2">
        <f t="shared" si="48"/>
        <v>256.38121149519475</v>
      </c>
      <c r="AZ124" s="2">
        <f t="shared" si="49"/>
        <v>-4.2645044016737882E-2</v>
      </c>
      <c r="BB124" s="13">
        <f t="shared" si="38"/>
        <v>42216</v>
      </c>
      <c r="BC124" s="3">
        <f t="shared" si="39"/>
        <v>-0.14121438923285093</v>
      </c>
    </row>
    <row r="125" spans="1:55" x14ac:dyDescent="0.25">
      <c r="A125" s="21">
        <v>42277</v>
      </c>
      <c r="B125" s="2">
        <v>45059.34</v>
      </c>
      <c r="C125" s="2">
        <v>3710.2040000000002</v>
      </c>
      <c r="D125" s="2">
        <v>3194.1289999999999</v>
      </c>
      <c r="E125" s="2">
        <f t="shared" si="40"/>
        <v>245.14493878628898</v>
      </c>
      <c r="F125" s="2">
        <f t="shared" si="41"/>
        <v>-1.2155770916561448E-2</v>
      </c>
      <c r="H125" s="21">
        <v>42277</v>
      </c>
      <c r="I125" s="2">
        <v>45059.34</v>
      </c>
      <c r="J125" s="2">
        <v>3710.2040000000002</v>
      </c>
      <c r="K125" s="2">
        <v>3194.1289999999999</v>
      </c>
      <c r="L125" s="2">
        <f t="shared" si="42"/>
        <v>288.14837561331876</v>
      </c>
      <c r="M125" s="2">
        <f t="shared" si="43"/>
        <v>-6.8071588121947912E-3</v>
      </c>
      <c r="O125" s="21">
        <v>42277</v>
      </c>
      <c r="P125" s="2">
        <v>18910</v>
      </c>
      <c r="Q125" s="2">
        <v>3710.2040000000002</v>
      </c>
      <c r="R125" s="2">
        <v>3194.1289999999999</v>
      </c>
      <c r="S125" s="2">
        <f t="shared" si="44"/>
        <v>273.32654099011364</v>
      </c>
      <c r="T125" s="2">
        <f t="shared" si="50"/>
        <v>-1.1134342611305937E-2</v>
      </c>
      <c r="V125" s="13">
        <f t="shared" si="36"/>
        <v>42247</v>
      </c>
      <c r="W125" s="3">
        <f t="shared" si="37"/>
        <v>-3.0097272340062174E-2</v>
      </c>
      <c r="AG125" s="21">
        <v>42277</v>
      </c>
      <c r="AH125" s="2">
        <v>45059.34</v>
      </c>
      <c r="AI125" s="2">
        <v>3710.2040000000002</v>
      </c>
      <c r="AJ125" s="2">
        <v>3194.1289999999999</v>
      </c>
      <c r="AK125" s="2">
        <f t="shared" si="45"/>
        <v>245.14493878628898</v>
      </c>
      <c r="AL125" s="2">
        <f t="shared" si="46"/>
        <v>-1.2155770916561448E-2</v>
      </c>
      <c r="AN125" s="21">
        <v>42277</v>
      </c>
      <c r="AO125" s="2">
        <v>45059.34</v>
      </c>
      <c r="AP125" s="2">
        <v>3710.2040000000002</v>
      </c>
      <c r="AQ125" s="2">
        <v>3194.1289999999999</v>
      </c>
      <c r="AR125" s="2">
        <f t="shared" si="47"/>
        <v>189.47155957049273</v>
      </c>
      <c r="AS125" s="2">
        <f t="shared" si="51"/>
        <v>-2.1975025772278722E-2</v>
      </c>
      <c r="AU125" s="21">
        <v>42277</v>
      </c>
      <c r="AV125" s="2">
        <v>862.2</v>
      </c>
      <c r="AW125" s="2">
        <v>3710.2040000000002</v>
      </c>
      <c r="AX125" s="2">
        <v>3194.1289999999999</v>
      </c>
      <c r="AY125" s="2">
        <f t="shared" si="48"/>
        <v>253.90516929685904</v>
      </c>
      <c r="AZ125" s="2">
        <f t="shared" si="49"/>
        <v>-9.6576585464109091E-3</v>
      </c>
      <c r="BB125" s="13">
        <f t="shared" si="38"/>
        <v>42247</v>
      </c>
      <c r="BC125" s="3">
        <f t="shared" si="39"/>
        <v>-4.3788455235251079E-2</v>
      </c>
    </row>
    <row r="126" spans="1:55" x14ac:dyDescent="0.25">
      <c r="A126" s="21">
        <v>42307</v>
      </c>
      <c r="B126" s="2">
        <v>45868.82</v>
      </c>
      <c r="C126" s="2">
        <v>3805.7539999999999</v>
      </c>
      <c r="D126" s="2">
        <v>3229.6089999999999</v>
      </c>
      <c r="E126" s="2">
        <f t="shared" si="40"/>
        <v>249.61742582712287</v>
      </c>
      <c r="F126" s="2">
        <f t="shared" si="41"/>
        <v>1.8244256083675081E-2</v>
      </c>
      <c r="H126" s="21">
        <v>42307</v>
      </c>
      <c r="I126" s="2">
        <v>45868.82</v>
      </c>
      <c r="J126" s="2">
        <v>3805.7539999999999</v>
      </c>
      <c r="K126" s="2">
        <v>3229.6089999999999</v>
      </c>
      <c r="L126" s="2">
        <f t="shared" si="42"/>
        <v>293.85427974236103</v>
      </c>
      <c r="M126" s="2">
        <f t="shared" si="43"/>
        <v>1.9801965278816436E-2</v>
      </c>
      <c r="O126" s="21">
        <v>42307</v>
      </c>
      <c r="P126" s="2">
        <v>19166.54</v>
      </c>
      <c r="Q126" s="2">
        <v>3805.7539999999999</v>
      </c>
      <c r="R126" s="2">
        <v>3229.6089999999999</v>
      </c>
      <c r="S126" s="2">
        <f t="shared" si="44"/>
        <v>277.83230193602884</v>
      </c>
      <c r="T126" s="2">
        <f t="shared" si="50"/>
        <v>1.648490091592749E-2</v>
      </c>
      <c r="V126" s="13">
        <f t="shared" si="36"/>
        <v>42277</v>
      </c>
      <c r="W126" s="3">
        <f t="shared" si="37"/>
        <v>5.4531122278419004E-2</v>
      </c>
      <c r="AG126" s="21">
        <v>42307</v>
      </c>
      <c r="AH126" s="2">
        <v>45868.82</v>
      </c>
      <c r="AI126" s="2">
        <v>3805.7539999999999</v>
      </c>
      <c r="AJ126" s="2">
        <v>3229.6089999999999</v>
      </c>
      <c r="AK126" s="2">
        <f t="shared" si="45"/>
        <v>249.61742582712287</v>
      </c>
      <c r="AL126" s="2">
        <f t="shared" si="46"/>
        <v>1.8244256083675081E-2</v>
      </c>
      <c r="AN126" s="21">
        <v>42307</v>
      </c>
      <c r="AO126" s="2">
        <v>45868.82</v>
      </c>
      <c r="AP126" s="2">
        <v>3805.7539999999999</v>
      </c>
      <c r="AQ126" s="2">
        <v>3229.6089999999999</v>
      </c>
      <c r="AR126" s="2">
        <f t="shared" si="47"/>
        <v>192.76310392152232</v>
      </c>
      <c r="AS126" s="2">
        <f t="shared" si="51"/>
        <v>1.737223443186451E-2</v>
      </c>
      <c r="AU126" s="21">
        <v>42307</v>
      </c>
      <c r="AV126" s="2">
        <v>909.94</v>
      </c>
      <c r="AW126" s="2">
        <v>3805.7539999999999</v>
      </c>
      <c r="AX126" s="2">
        <v>3229.6089999999999</v>
      </c>
      <c r="AY126" s="2">
        <f t="shared" si="48"/>
        <v>262.33643261111661</v>
      </c>
      <c r="AZ126" s="2">
        <f t="shared" si="49"/>
        <v>3.3206347620280192E-2</v>
      </c>
      <c r="BB126" s="13">
        <f t="shared" si="38"/>
        <v>42277</v>
      </c>
      <c r="BC126" s="3">
        <f t="shared" si="39"/>
        <v>6.8822838135819783E-2</v>
      </c>
    </row>
    <row r="127" spans="1:55" x14ac:dyDescent="0.25">
      <c r="A127" s="21">
        <v>42338</v>
      </c>
      <c r="B127" s="2">
        <v>45120.36</v>
      </c>
      <c r="C127" s="2">
        <v>3845.0140000000001</v>
      </c>
      <c r="D127" s="2">
        <v>3263.7089999999998</v>
      </c>
      <c r="E127" s="2">
        <f t="shared" si="40"/>
        <v>249.55137521229915</v>
      </c>
      <c r="F127" s="2">
        <f t="shared" si="41"/>
        <v>-2.6460738710389932E-4</v>
      </c>
      <c r="H127" s="21">
        <v>42338</v>
      </c>
      <c r="I127" s="2">
        <v>45120.36</v>
      </c>
      <c r="J127" s="2">
        <v>3845.0140000000001</v>
      </c>
      <c r="K127" s="2">
        <v>3263.7089999999998</v>
      </c>
      <c r="L127" s="2">
        <f t="shared" si="42"/>
        <v>295.34178914932482</v>
      </c>
      <c r="M127" s="2">
        <f t="shared" si="43"/>
        <v>5.0620648039156222E-3</v>
      </c>
      <c r="O127" s="21">
        <v>42338</v>
      </c>
      <c r="P127" s="2">
        <v>18848.07</v>
      </c>
      <c r="Q127" s="2">
        <v>3845.0140000000001</v>
      </c>
      <c r="R127" s="2">
        <v>3263.7089999999998</v>
      </c>
      <c r="S127" s="2">
        <f t="shared" si="44"/>
        <v>277.72560857275175</v>
      </c>
      <c r="T127" s="2">
        <f t="shared" si="50"/>
        <v>-3.8402072953212015E-4</v>
      </c>
      <c r="V127" s="13">
        <f t="shared" si="36"/>
        <v>42307</v>
      </c>
      <c r="W127" s="3">
        <f t="shared" si="37"/>
        <v>4.4134366872796028E-3</v>
      </c>
      <c r="AG127" s="21">
        <v>42338</v>
      </c>
      <c r="AH127" s="2">
        <v>45120.36</v>
      </c>
      <c r="AI127" s="2">
        <v>3845.0140000000001</v>
      </c>
      <c r="AJ127" s="2">
        <v>3263.7089999999998</v>
      </c>
      <c r="AK127" s="2">
        <f t="shared" si="45"/>
        <v>249.55137521229915</v>
      </c>
      <c r="AL127" s="2">
        <f t="shared" si="46"/>
        <v>-2.6460738710389932E-4</v>
      </c>
      <c r="AN127" s="21">
        <v>42338</v>
      </c>
      <c r="AO127" s="2">
        <v>45120.36</v>
      </c>
      <c r="AP127" s="2">
        <v>3845.0140000000001</v>
      </c>
      <c r="AQ127" s="2">
        <v>3263.7089999999998</v>
      </c>
      <c r="AR127" s="2">
        <f t="shared" si="47"/>
        <v>191.16724224090873</v>
      </c>
      <c r="AS127" s="2">
        <f t="shared" si="51"/>
        <v>-8.2788752004288139E-3</v>
      </c>
      <c r="AU127" s="21">
        <v>42338</v>
      </c>
      <c r="AV127" s="2">
        <v>891.43</v>
      </c>
      <c r="AW127" s="2">
        <v>3845.0140000000001</v>
      </c>
      <c r="AX127" s="2">
        <v>3263.7089999999998</v>
      </c>
      <c r="AY127" s="2">
        <f t="shared" si="48"/>
        <v>261.84469697709142</v>
      </c>
      <c r="AZ127" s="2">
        <f t="shared" si="49"/>
        <v>-1.8744465994707145E-3</v>
      </c>
      <c r="BB127" s="13">
        <f t="shared" si="38"/>
        <v>42307</v>
      </c>
      <c r="BC127" s="3">
        <f t="shared" si="39"/>
        <v>-1.0417929187003428E-2</v>
      </c>
    </row>
    <row r="128" spans="1:55" x14ac:dyDescent="0.25">
      <c r="A128" s="21">
        <v>42369</v>
      </c>
      <c r="B128" s="2">
        <v>43349.96</v>
      </c>
      <c r="C128" s="2">
        <v>3903.5369999999998</v>
      </c>
      <c r="D128" s="2">
        <v>3301.645</v>
      </c>
      <c r="E128" s="2">
        <f t="shared" si="40"/>
        <v>247.64438160814521</v>
      </c>
      <c r="F128" s="2">
        <f t="shared" si="41"/>
        <v>-7.6416874181984866E-3</v>
      </c>
      <c r="H128" s="21">
        <v>42369</v>
      </c>
      <c r="I128" s="2">
        <v>43349.96</v>
      </c>
      <c r="J128" s="2">
        <v>3903.5369999999998</v>
      </c>
      <c r="K128" s="2">
        <v>3301.645</v>
      </c>
      <c r="L128" s="2">
        <f t="shared" si="42"/>
        <v>296.30161034353137</v>
      </c>
      <c r="M128" s="2">
        <f t="shared" si="43"/>
        <v>3.2498658485515574E-3</v>
      </c>
      <c r="O128" s="21">
        <v>42369</v>
      </c>
      <c r="P128" s="2">
        <v>18133.57</v>
      </c>
      <c r="Q128" s="2">
        <v>3903.5369999999998</v>
      </c>
      <c r="R128" s="2">
        <v>3301.645</v>
      </c>
      <c r="S128" s="2">
        <f t="shared" si="44"/>
        <v>275.75094243867727</v>
      </c>
      <c r="T128" s="2">
        <f t="shared" si="50"/>
        <v>-7.1101334306995284E-3</v>
      </c>
      <c r="V128" s="13">
        <f t="shared" si="36"/>
        <v>42338</v>
      </c>
      <c r="W128" s="3">
        <f t="shared" si="37"/>
        <v>-1.1501955000346457E-2</v>
      </c>
      <c r="AG128" s="21">
        <v>42369</v>
      </c>
      <c r="AH128" s="2">
        <v>43349.96</v>
      </c>
      <c r="AI128" s="2">
        <v>3903.5369999999998</v>
      </c>
      <c r="AJ128" s="2">
        <v>3301.645</v>
      </c>
      <c r="AK128" s="2">
        <f t="shared" si="45"/>
        <v>247.64438160814521</v>
      </c>
      <c r="AL128" s="2">
        <f t="shared" si="46"/>
        <v>-7.6416874181984866E-3</v>
      </c>
      <c r="AN128" s="21">
        <v>42369</v>
      </c>
      <c r="AO128" s="2">
        <v>43349.96</v>
      </c>
      <c r="AP128" s="2">
        <v>3903.5369999999998</v>
      </c>
      <c r="AQ128" s="2">
        <v>3301.645</v>
      </c>
      <c r="AR128" s="2">
        <f t="shared" si="47"/>
        <v>186.65200067770465</v>
      </c>
      <c r="AS128" s="2">
        <f t="shared" si="51"/>
        <v>-2.3619326775211769E-2</v>
      </c>
      <c r="AU128" s="21">
        <v>42369</v>
      </c>
      <c r="AV128" s="2">
        <v>844.1</v>
      </c>
      <c r="AW128" s="2">
        <v>3903.5369999999998</v>
      </c>
      <c r="AX128" s="2">
        <v>3301.645</v>
      </c>
      <c r="AY128" s="2">
        <f t="shared" si="48"/>
        <v>258.39238890064325</v>
      </c>
      <c r="AZ128" s="2">
        <f t="shared" si="49"/>
        <v>-1.3184563660459437E-2</v>
      </c>
      <c r="BB128" s="13">
        <f t="shared" si="38"/>
        <v>42338</v>
      </c>
      <c r="BC128" s="3">
        <f t="shared" si="39"/>
        <v>-4.4445577853869697E-2</v>
      </c>
    </row>
    <row r="129" spans="1:55" x14ac:dyDescent="0.25">
      <c r="A129" s="21">
        <v>42398</v>
      </c>
      <c r="B129" s="2">
        <v>40405.99</v>
      </c>
      <c r="C129" s="2">
        <v>3978.16</v>
      </c>
      <c r="D129" s="2">
        <v>3336.4630000000002</v>
      </c>
      <c r="E129" s="2">
        <f t="shared" si="40"/>
        <v>243.12091933847569</v>
      </c>
      <c r="F129" s="2">
        <f t="shared" si="41"/>
        <v>-1.8265959600194573E-2</v>
      </c>
      <c r="H129" s="21">
        <v>42398</v>
      </c>
      <c r="I129" s="2">
        <v>40405.99</v>
      </c>
      <c r="J129" s="2">
        <v>3978.16</v>
      </c>
      <c r="K129" s="2">
        <v>3336.4630000000002</v>
      </c>
      <c r="L129" s="2">
        <f t="shared" si="42"/>
        <v>296.04671268505075</v>
      </c>
      <c r="M129" s="2">
        <f t="shared" si="43"/>
        <v>-8.6026416861204697E-4</v>
      </c>
      <c r="O129" s="21">
        <v>42398</v>
      </c>
      <c r="P129" s="2">
        <v>16999.509999999998</v>
      </c>
      <c r="Q129" s="2">
        <v>3978.16</v>
      </c>
      <c r="R129" s="2">
        <v>3336.4630000000002</v>
      </c>
      <c r="S129" s="2">
        <f t="shared" si="44"/>
        <v>271.30667064628318</v>
      </c>
      <c r="T129" s="2">
        <f t="shared" si="50"/>
        <v>-1.6116977708543832E-2</v>
      </c>
      <c r="V129" s="13">
        <f t="shared" si="36"/>
        <v>42369</v>
      </c>
      <c r="W129" s="3">
        <f t="shared" si="37"/>
        <v>-3.5243201477350453E-2</v>
      </c>
      <c r="AG129" s="21">
        <v>42398</v>
      </c>
      <c r="AH129" s="2">
        <v>40405.99</v>
      </c>
      <c r="AI129" s="2">
        <v>3978.16</v>
      </c>
      <c r="AJ129" s="2">
        <v>3336.4630000000002</v>
      </c>
      <c r="AK129" s="2">
        <f t="shared" si="45"/>
        <v>243.12091933847569</v>
      </c>
      <c r="AL129" s="2">
        <f t="shared" si="46"/>
        <v>-1.8265959600194573E-2</v>
      </c>
      <c r="AN129" s="21">
        <v>42398</v>
      </c>
      <c r="AO129" s="2">
        <v>40405.99</v>
      </c>
      <c r="AP129" s="2">
        <v>3978.16</v>
      </c>
      <c r="AQ129" s="2">
        <v>3336.4630000000002</v>
      </c>
      <c r="AR129" s="2">
        <f t="shared" si="47"/>
        <v>178.52939249760593</v>
      </c>
      <c r="AS129" s="2">
        <f t="shared" si="51"/>
        <v>-4.3517391459008098E-2</v>
      </c>
      <c r="AU129" s="21">
        <v>42398</v>
      </c>
      <c r="AV129" s="2">
        <v>772.72</v>
      </c>
      <c r="AW129" s="2">
        <v>3978.16</v>
      </c>
      <c r="AX129" s="2">
        <v>3336.4630000000002</v>
      </c>
      <c r="AY129" s="2">
        <f t="shared" si="48"/>
        <v>251.95153201986909</v>
      </c>
      <c r="AZ129" s="2">
        <f t="shared" si="49"/>
        <v>-2.4926650928757739E-2</v>
      </c>
      <c r="BB129" s="13">
        <f t="shared" si="38"/>
        <v>42369</v>
      </c>
      <c r="BC129" s="3">
        <f t="shared" si="39"/>
        <v>-8.6710001987960417E-2</v>
      </c>
    </row>
    <row r="130" spans="1:55" x14ac:dyDescent="0.25">
      <c r="A130" s="21">
        <v>42429</v>
      </c>
      <c r="B130" s="2">
        <v>42793.86</v>
      </c>
      <c r="C130" s="2">
        <v>4068.0859999999998</v>
      </c>
      <c r="D130" s="2">
        <v>3369.1129999999998</v>
      </c>
      <c r="E130" s="2">
        <f t="shared" si="40"/>
        <v>251.23045898904755</v>
      </c>
      <c r="F130" s="2">
        <f t="shared" si="41"/>
        <v>3.3355992864117369E-2</v>
      </c>
      <c r="H130" s="21">
        <v>42429</v>
      </c>
      <c r="I130" s="2">
        <v>42793.86</v>
      </c>
      <c r="J130" s="2">
        <v>4068.0859999999998</v>
      </c>
      <c r="K130" s="2">
        <v>3369.1129999999998</v>
      </c>
      <c r="L130" s="2">
        <f t="shared" si="42"/>
        <v>303.76097691653479</v>
      </c>
      <c r="M130" s="2">
        <f t="shared" si="43"/>
        <v>2.6057591254833028E-2</v>
      </c>
      <c r="O130" s="21">
        <v>42429</v>
      </c>
      <c r="P130" s="2">
        <v>17899.490000000002</v>
      </c>
      <c r="Q130" s="2">
        <v>4068.0859999999998</v>
      </c>
      <c r="R130" s="2">
        <v>3369.1129999999998</v>
      </c>
      <c r="S130" s="2">
        <f t="shared" si="44"/>
        <v>279.68837304547458</v>
      </c>
      <c r="T130" s="2">
        <f t="shared" si="50"/>
        <v>3.0893830878633448E-2</v>
      </c>
      <c r="V130" s="13">
        <f t="shared" si="36"/>
        <v>42398</v>
      </c>
      <c r="W130" s="3">
        <f t="shared" si="37"/>
        <v>9.0307414997583851E-2</v>
      </c>
      <c r="AG130" s="21">
        <v>42429</v>
      </c>
      <c r="AH130" s="2">
        <v>42793.86</v>
      </c>
      <c r="AI130" s="2">
        <v>4068.0859999999998</v>
      </c>
      <c r="AJ130" s="2">
        <v>3369.1129999999998</v>
      </c>
      <c r="AK130" s="2">
        <f t="shared" si="45"/>
        <v>251.23045898904755</v>
      </c>
      <c r="AL130" s="2">
        <f t="shared" si="46"/>
        <v>3.3355992864117369E-2</v>
      </c>
      <c r="AN130" s="21">
        <v>42429</v>
      </c>
      <c r="AO130" s="2">
        <v>42793.86</v>
      </c>
      <c r="AP130" s="2">
        <v>4068.0859999999998</v>
      </c>
      <c r="AQ130" s="2">
        <v>3369.1129999999998</v>
      </c>
      <c r="AR130" s="2">
        <f t="shared" si="47"/>
        <v>186.66774525400871</v>
      </c>
      <c r="AS130" s="2">
        <f t="shared" si="51"/>
        <v>4.5585506355833957E-2</v>
      </c>
      <c r="AU130" s="21">
        <v>42429</v>
      </c>
      <c r="AV130" s="2">
        <v>808.73</v>
      </c>
      <c r="AW130" s="2">
        <v>4068.0859999999998</v>
      </c>
      <c r="AX130" s="2">
        <v>3369.1129999999998</v>
      </c>
      <c r="AY130" s="2">
        <f t="shared" si="48"/>
        <v>259.09633993530275</v>
      </c>
      <c r="AZ130" s="2">
        <f t="shared" si="49"/>
        <v>2.8357866523590826E-2</v>
      </c>
      <c r="BB130" s="13">
        <f t="shared" si="38"/>
        <v>42398</v>
      </c>
      <c r="BC130" s="3">
        <f t="shared" si="39"/>
        <v>0.10729936574354215</v>
      </c>
    </row>
    <row r="131" spans="1:55" x14ac:dyDescent="0.25">
      <c r="A131" s="21">
        <v>42460</v>
      </c>
      <c r="B131" s="2">
        <v>50055.27</v>
      </c>
      <c r="C131" s="2">
        <v>4284.1459999999997</v>
      </c>
      <c r="D131" s="2">
        <v>3406.7719999999999</v>
      </c>
      <c r="E131" s="2">
        <f t="shared" si="40"/>
        <v>273.12770307063681</v>
      </c>
      <c r="F131" s="2">
        <f t="shared" si="41"/>
        <v>8.7159989157779144E-2</v>
      </c>
      <c r="H131" s="21">
        <v>42460</v>
      </c>
      <c r="I131" s="2">
        <v>50055.27</v>
      </c>
      <c r="J131" s="2">
        <v>4284.1459999999997</v>
      </c>
      <c r="K131" s="2">
        <v>3406.7719999999999</v>
      </c>
      <c r="L131" s="2">
        <f t="shared" si="42"/>
        <v>323.15474610808405</v>
      </c>
      <c r="M131" s="2">
        <f t="shared" si="43"/>
        <v>6.3845492559362393E-2</v>
      </c>
      <c r="O131" s="21">
        <v>42460</v>
      </c>
      <c r="P131" s="2">
        <v>20658.580000000002</v>
      </c>
      <c r="Q131" s="2">
        <v>4284.1459999999997</v>
      </c>
      <c r="R131" s="2">
        <v>3406.7719999999999</v>
      </c>
      <c r="S131" s="2">
        <f t="shared" si="44"/>
        <v>302.32747053108966</v>
      </c>
      <c r="T131" s="2">
        <f t="shared" si="50"/>
        <v>8.0944006499455726E-2</v>
      </c>
      <c r="V131" s="13">
        <f t="shared" si="36"/>
        <v>42429</v>
      </c>
      <c r="W131" s="3">
        <f t="shared" si="37"/>
        <v>0.23194948821659728</v>
      </c>
      <c r="AG131" s="21">
        <v>42460</v>
      </c>
      <c r="AH131" s="2">
        <v>50055.27</v>
      </c>
      <c r="AI131" s="2">
        <v>4284.1459999999997</v>
      </c>
      <c r="AJ131" s="2">
        <v>3406.7719999999999</v>
      </c>
      <c r="AK131" s="2">
        <f t="shared" si="45"/>
        <v>273.12770307063681</v>
      </c>
      <c r="AL131" s="2">
        <f t="shared" si="46"/>
        <v>8.7159989157779144E-2</v>
      </c>
      <c r="AN131" s="21">
        <v>42460</v>
      </c>
      <c r="AO131" s="2">
        <v>50055.27</v>
      </c>
      <c r="AP131" s="2">
        <v>4284.1459999999997</v>
      </c>
      <c r="AQ131" s="2">
        <v>3406.7719999999999</v>
      </c>
      <c r="AR131" s="2">
        <f t="shared" si="47"/>
        <v>210.24855923653513</v>
      </c>
      <c r="AS131" s="2">
        <f t="shared" si="51"/>
        <v>0.12632505926740978</v>
      </c>
      <c r="AU131" s="21">
        <v>42460</v>
      </c>
      <c r="AV131" s="2">
        <v>900.97</v>
      </c>
      <c r="AW131" s="2">
        <v>4284.1459999999997</v>
      </c>
      <c r="AX131" s="2">
        <v>3406.7719999999999</v>
      </c>
      <c r="AY131" s="2">
        <f t="shared" si="48"/>
        <v>275.91396094847073</v>
      </c>
      <c r="AZ131" s="2">
        <f t="shared" si="49"/>
        <v>6.49087556287649E-2</v>
      </c>
      <c r="BB131" s="13">
        <f t="shared" si="38"/>
        <v>42429</v>
      </c>
      <c r="BC131" s="3">
        <f t="shared" si="39"/>
        <v>0.27839380405395381</v>
      </c>
    </row>
    <row r="132" spans="1:55" x14ac:dyDescent="0.25">
      <c r="A132" s="21">
        <v>42489</v>
      </c>
      <c r="B132" s="2">
        <v>53910.51</v>
      </c>
      <c r="C132" s="2">
        <v>4452.3530000000001</v>
      </c>
      <c r="D132" s="2">
        <v>3442.2840000000001</v>
      </c>
      <c r="E132" s="2">
        <f t="shared" si="40"/>
        <v>285.61342148083457</v>
      </c>
      <c r="F132" s="2">
        <f t="shared" si="41"/>
        <v>4.5713848393360235E-2</v>
      </c>
      <c r="H132" s="21">
        <v>42489</v>
      </c>
      <c r="I132" s="2">
        <v>53910.51</v>
      </c>
      <c r="J132" s="2">
        <v>4452.3530000000001</v>
      </c>
      <c r="K132" s="2">
        <v>3442.2840000000001</v>
      </c>
      <c r="L132" s="2">
        <f t="shared" si="42"/>
        <v>335.48712275612803</v>
      </c>
      <c r="M132" s="2">
        <f t="shared" si="43"/>
        <v>3.8162449404098159E-2</v>
      </c>
      <c r="O132" s="21">
        <v>42489</v>
      </c>
      <c r="P132" s="2">
        <v>22133.32</v>
      </c>
      <c r="Q132" s="2">
        <v>4452.3530000000001</v>
      </c>
      <c r="R132" s="2">
        <v>3442.2840000000001</v>
      </c>
      <c r="S132" s="2">
        <f t="shared" si="44"/>
        <v>315.46677699748125</v>
      </c>
      <c r="T132" s="2">
        <f t="shared" si="50"/>
        <v>4.3460511356477771E-2</v>
      </c>
      <c r="V132" s="13">
        <f t="shared" si="36"/>
        <v>42460</v>
      </c>
      <c r="W132" s="3">
        <f t="shared" si="37"/>
        <v>0.12733680915393616</v>
      </c>
      <c r="AG132" s="21">
        <v>42489</v>
      </c>
      <c r="AH132" s="2">
        <v>53910.51</v>
      </c>
      <c r="AI132" s="2">
        <v>4452.3530000000001</v>
      </c>
      <c r="AJ132" s="2">
        <v>3442.2840000000001</v>
      </c>
      <c r="AK132" s="2">
        <f t="shared" si="45"/>
        <v>285.61342148083457</v>
      </c>
      <c r="AL132" s="2">
        <f t="shared" si="46"/>
        <v>4.5713848393360235E-2</v>
      </c>
      <c r="AN132" s="21">
        <v>42489</v>
      </c>
      <c r="AO132" s="2">
        <v>53910.51</v>
      </c>
      <c r="AP132" s="2">
        <v>4452.3530000000001</v>
      </c>
      <c r="AQ132" s="2">
        <v>3442.2840000000001</v>
      </c>
      <c r="AR132" s="2">
        <f t="shared" si="47"/>
        <v>222.84766614535695</v>
      </c>
      <c r="AS132" s="2">
        <f t="shared" si="51"/>
        <v>5.9924819245241581E-2</v>
      </c>
      <c r="AU132" s="21">
        <v>42489</v>
      </c>
      <c r="AV132" s="2">
        <v>950.48</v>
      </c>
      <c r="AW132" s="2">
        <v>4452.3530000000001</v>
      </c>
      <c r="AX132" s="2">
        <v>3442.2840000000001</v>
      </c>
      <c r="AY132" s="2">
        <f t="shared" si="48"/>
        <v>286.09152679400358</v>
      </c>
      <c r="AZ132" s="2">
        <f t="shared" si="49"/>
        <v>3.6886737483478101E-2</v>
      </c>
      <c r="BB132" s="13">
        <f t="shared" si="38"/>
        <v>42460</v>
      </c>
      <c r="BC132" s="3">
        <f t="shared" si="39"/>
        <v>0.14252540512207992</v>
      </c>
    </row>
    <row r="133" spans="1:55" x14ac:dyDescent="0.25">
      <c r="A133" s="21">
        <v>42521</v>
      </c>
      <c r="B133" s="2">
        <v>48471.71</v>
      </c>
      <c r="C133" s="2">
        <v>4447.9790000000003</v>
      </c>
      <c r="D133" s="2">
        <v>3480.2170000000001</v>
      </c>
      <c r="E133" s="2">
        <f t="shared" si="40"/>
        <v>274.94773420611102</v>
      </c>
      <c r="F133" s="2">
        <f t="shared" si="41"/>
        <v>-3.7343088498518862E-2</v>
      </c>
      <c r="H133" s="21">
        <v>42521</v>
      </c>
      <c r="I133" s="2">
        <v>48471.71</v>
      </c>
      <c r="J133" s="2">
        <v>4447.9790000000003</v>
      </c>
      <c r="K133" s="2">
        <v>3480.2170000000001</v>
      </c>
      <c r="L133" s="2">
        <f t="shared" si="42"/>
        <v>329.66225202244794</v>
      </c>
      <c r="M133" s="2">
        <f t="shared" si="43"/>
        <v>-1.7362427165093754E-2</v>
      </c>
      <c r="O133" s="21">
        <v>42521</v>
      </c>
      <c r="P133" s="2">
        <v>20051.349999999999</v>
      </c>
      <c r="Q133" s="2">
        <v>4447.9790000000003</v>
      </c>
      <c r="R133" s="2">
        <v>3480.2170000000001</v>
      </c>
      <c r="S133" s="2">
        <f t="shared" si="44"/>
        <v>304.54696025576578</v>
      </c>
      <c r="T133" s="2">
        <f t="shared" si="50"/>
        <v>-3.4614791597540197E-2</v>
      </c>
      <c r="V133" s="13">
        <f t="shared" si="36"/>
        <v>42489</v>
      </c>
      <c r="W133" s="3">
        <f t="shared" si="37"/>
        <v>-8.9320307261152809E-2</v>
      </c>
      <c r="AG133" s="21">
        <v>42521</v>
      </c>
      <c r="AH133" s="2">
        <v>48471.71</v>
      </c>
      <c r="AI133" s="2">
        <v>4447.9790000000003</v>
      </c>
      <c r="AJ133" s="2">
        <v>3480.2170000000001</v>
      </c>
      <c r="AK133" s="2">
        <f t="shared" si="45"/>
        <v>274.94773420611102</v>
      </c>
      <c r="AL133" s="2">
        <f t="shared" si="46"/>
        <v>-3.7343088498518862E-2</v>
      </c>
      <c r="AN133" s="21">
        <v>42521</v>
      </c>
      <c r="AO133" s="2">
        <v>48471.71</v>
      </c>
      <c r="AP133" s="2">
        <v>4447.9790000000003</v>
      </c>
      <c r="AQ133" s="2">
        <v>3480.2170000000001</v>
      </c>
      <c r="AR133" s="2">
        <f t="shared" si="47"/>
        <v>207.57941596013384</v>
      </c>
      <c r="AS133" s="2">
        <f t="shared" si="51"/>
        <v>-6.8514292517939543E-2</v>
      </c>
      <c r="AU133" s="21">
        <v>42521</v>
      </c>
      <c r="AV133" s="2">
        <v>910.74</v>
      </c>
      <c r="AW133" s="2">
        <v>4447.9790000000003</v>
      </c>
      <c r="AX133" s="2">
        <v>3480.2170000000001</v>
      </c>
      <c r="AY133" s="2">
        <f t="shared" si="48"/>
        <v>282.16835753727776</v>
      </c>
      <c r="AZ133" s="2">
        <f t="shared" si="49"/>
        <v>-1.3712986542068119E-2</v>
      </c>
      <c r="BB133" s="13">
        <f t="shared" si="38"/>
        <v>42489</v>
      </c>
      <c r="BC133" s="3">
        <f t="shared" si="39"/>
        <v>-0.11957036755852653</v>
      </c>
    </row>
    <row r="134" spans="1:55" x14ac:dyDescent="0.25">
      <c r="A134" s="21">
        <v>42551</v>
      </c>
      <c r="B134" s="2">
        <v>51526.93</v>
      </c>
      <c r="C134" s="2">
        <v>4533.7920000000004</v>
      </c>
      <c r="D134" s="2">
        <v>3520.509</v>
      </c>
      <c r="E134" s="2">
        <f t="shared" si="40"/>
        <v>284.42611836470155</v>
      </c>
      <c r="F134" s="2">
        <f t="shared" si="41"/>
        <v>3.4473403412319727E-2</v>
      </c>
      <c r="H134" s="21">
        <v>42551</v>
      </c>
      <c r="I134" s="2">
        <v>51526.93</v>
      </c>
      <c r="J134" s="2">
        <v>4533.7920000000004</v>
      </c>
      <c r="K134" s="2">
        <v>3520.509</v>
      </c>
      <c r="L134" s="2">
        <f t="shared" si="42"/>
        <v>338.14305123690002</v>
      </c>
      <c r="M134" s="2">
        <f t="shared" si="43"/>
        <v>2.5725721287236089E-2</v>
      </c>
      <c r="O134" s="21">
        <v>42551</v>
      </c>
      <c r="P134" s="2">
        <v>21350.09</v>
      </c>
      <c r="Q134" s="2">
        <v>4533.7920000000004</v>
      </c>
      <c r="R134" s="2">
        <v>3520.509</v>
      </c>
      <c r="S134" s="2">
        <f t="shared" si="44"/>
        <v>315.25765964972368</v>
      </c>
      <c r="T134" s="2">
        <f t="shared" si="50"/>
        <v>3.5169286815283994E-2</v>
      </c>
      <c r="V134" s="13">
        <f t="shared" ref="V134:V150" si="52">H133</f>
        <v>42521</v>
      </c>
      <c r="W134" s="3">
        <f t="shared" ref="W134:W150" si="53">F134+M134+T134</f>
        <v>9.536841151483981E-2</v>
      </c>
      <c r="AG134" s="21">
        <v>42551</v>
      </c>
      <c r="AH134" s="2">
        <v>51526.93</v>
      </c>
      <c r="AI134" s="2">
        <v>4533.7920000000004</v>
      </c>
      <c r="AJ134" s="2">
        <v>3520.509</v>
      </c>
      <c r="AK134" s="2">
        <f t="shared" si="45"/>
        <v>284.42611836470155</v>
      </c>
      <c r="AL134" s="2">
        <f t="shared" si="46"/>
        <v>3.4473403412319727E-2</v>
      </c>
      <c r="AN134" s="21">
        <v>42551</v>
      </c>
      <c r="AO134" s="2">
        <v>51526.93</v>
      </c>
      <c r="AP134" s="2">
        <v>4533.7920000000004</v>
      </c>
      <c r="AQ134" s="2">
        <v>3520.509</v>
      </c>
      <c r="AR134" s="2">
        <f t="shared" si="47"/>
        <v>217.61929351626463</v>
      </c>
      <c r="AS134" s="2">
        <f t="shared" si="51"/>
        <v>4.8366440909820049E-2</v>
      </c>
      <c r="AU134" s="21">
        <v>42551</v>
      </c>
      <c r="AV134" s="2">
        <v>993.11</v>
      </c>
      <c r="AW134" s="2">
        <v>4533.7920000000004</v>
      </c>
      <c r="AX134" s="2">
        <v>3520.509</v>
      </c>
      <c r="AY134" s="2">
        <f t="shared" si="48"/>
        <v>294.9895744199772</v>
      </c>
      <c r="AZ134" s="2">
        <f t="shared" si="49"/>
        <v>4.5438180930707679E-2</v>
      </c>
      <c r="BB134" s="13">
        <f t="shared" ref="BB134:BB150" si="54">AN133</f>
        <v>42521</v>
      </c>
      <c r="BC134" s="3">
        <f t="shared" ref="BC134:BC150" si="55">AL134+AS134+AZ134</f>
        <v>0.12827802525284746</v>
      </c>
    </row>
    <row r="135" spans="1:55" x14ac:dyDescent="0.25">
      <c r="A135" s="21">
        <v>42580</v>
      </c>
      <c r="B135" s="2">
        <v>57308.21</v>
      </c>
      <c r="C135" s="2">
        <v>4647.4740000000002</v>
      </c>
      <c r="D135" s="2">
        <v>3559.6089999999999</v>
      </c>
      <c r="E135" s="2">
        <f t="shared" si="40"/>
        <v>300.27829363650051</v>
      </c>
      <c r="F135" s="2">
        <f t="shared" si="41"/>
        <v>5.5733894492322071E-2</v>
      </c>
      <c r="H135" s="21">
        <v>42580</v>
      </c>
      <c r="I135" s="2">
        <v>57308.21</v>
      </c>
      <c r="J135" s="2">
        <v>4647.4740000000002</v>
      </c>
      <c r="K135" s="2">
        <v>3559.6089999999999</v>
      </c>
      <c r="L135" s="2">
        <f t="shared" si="42"/>
        <v>351.09694995926361</v>
      </c>
      <c r="M135" s="2">
        <f t="shared" si="43"/>
        <v>3.8308930717278547E-2</v>
      </c>
      <c r="O135" s="21">
        <v>42580</v>
      </c>
      <c r="P135" s="2">
        <v>23765.69</v>
      </c>
      <c r="Q135" s="2">
        <v>4647.4740000000002</v>
      </c>
      <c r="R135" s="2">
        <v>3559.6089999999999</v>
      </c>
      <c r="S135" s="2">
        <f t="shared" si="44"/>
        <v>332.94713549708109</v>
      </c>
      <c r="T135" s="2">
        <f t="shared" si="50"/>
        <v>5.6111169089473778E-2</v>
      </c>
      <c r="V135" s="13">
        <f t="shared" si="52"/>
        <v>42551</v>
      </c>
      <c r="W135" s="3">
        <f t="shared" si="53"/>
        <v>0.15015399429907439</v>
      </c>
      <c r="AG135" s="21">
        <v>42580</v>
      </c>
      <c r="AH135" s="2">
        <v>57308.21</v>
      </c>
      <c r="AI135" s="2">
        <v>4647.4740000000002</v>
      </c>
      <c r="AJ135" s="2">
        <v>3559.6089999999999</v>
      </c>
      <c r="AK135" s="2">
        <f t="shared" si="45"/>
        <v>300.27829363650051</v>
      </c>
      <c r="AL135" s="2">
        <f t="shared" si="46"/>
        <v>5.5733894492322071E-2</v>
      </c>
      <c r="AN135" s="21">
        <v>42580</v>
      </c>
      <c r="AO135" s="2">
        <v>57308.21</v>
      </c>
      <c r="AP135" s="2">
        <v>4647.4740000000002</v>
      </c>
      <c r="AQ135" s="2">
        <v>3559.6089999999999</v>
      </c>
      <c r="AR135" s="2">
        <f t="shared" si="47"/>
        <v>235.74004792121306</v>
      </c>
      <c r="AS135" s="2">
        <f t="shared" si="51"/>
        <v>8.3268142783461827E-2</v>
      </c>
      <c r="AU135" s="21">
        <v>42580</v>
      </c>
      <c r="AV135" s="2">
        <v>1138.3800000000001</v>
      </c>
      <c r="AW135" s="2">
        <v>4647.4740000000002</v>
      </c>
      <c r="AX135" s="2">
        <v>3559.6089999999999</v>
      </c>
      <c r="AY135" s="2">
        <f t="shared" si="48"/>
        <v>315.45163208533671</v>
      </c>
      <c r="AZ135" s="2">
        <f t="shared" si="49"/>
        <v>6.9365358777824737E-2</v>
      </c>
      <c r="BB135" s="13">
        <f t="shared" si="54"/>
        <v>42551</v>
      </c>
      <c r="BC135" s="3">
        <f t="shared" si="55"/>
        <v>0.20836739605360863</v>
      </c>
    </row>
    <row r="136" spans="1:55" x14ac:dyDescent="0.25">
      <c r="A136" s="21">
        <v>42613</v>
      </c>
      <c r="B136" s="2">
        <v>57901.11</v>
      </c>
      <c r="C136" s="2">
        <v>4688.6729999999998</v>
      </c>
      <c r="D136" s="2">
        <v>3602.518</v>
      </c>
      <c r="E136" s="2">
        <f t="shared" si="40"/>
        <v>303.4054199716773</v>
      </c>
      <c r="F136" s="2">
        <f t="shared" si="41"/>
        <v>1.0414093863748563E-2</v>
      </c>
      <c r="H136" s="21">
        <v>42613</v>
      </c>
      <c r="I136" s="2">
        <v>57901.11</v>
      </c>
      <c r="J136" s="2">
        <v>4688.6729999999998</v>
      </c>
      <c r="K136" s="2">
        <v>3602.518</v>
      </c>
      <c r="L136" s="2">
        <f t="shared" si="42"/>
        <v>354.64931184660645</v>
      </c>
      <c r="M136" s="2">
        <f t="shared" si="43"/>
        <v>1.011789446691278E-2</v>
      </c>
      <c r="O136" s="21">
        <v>42613</v>
      </c>
      <c r="P136" s="2">
        <v>24031.81</v>
      </c>
      <c r="Q136" s="2">
        <v>4688.6729999999998</v>
      </c>
      <c r="R136" s="2">
        <v>3602.518</v>
      </c>
      <c r="S136" s="2">
        <f t="shared" si="44"/>
        <v>336.52792562941443</v>
      </c>
      <c r="T136" s="2">
        <f t="shared" si="50"/>
        <v>1.0754830874238541E-2</v>
      </c>
      <c r="V136" s="13">
        <f t="shared" si="52"/>
        <v>42580</v>
      </c>
      <c r="W136" s="3">
        <f t="shared" si="53"/>
        <v>3.1286819204899882E-2</v>
      </c>
      <c r="AG136" s="21">
        <v>42613</v>
      </c>
      <c r="AH136" s="2">
        <v>57901.11</v>
      </c>
      <c r="AI136" s="2">
        <v>4688.6729999999998</v>
      </c>
      <c r="AJ136" s="2">
        <v>3602.518</v>
      </c>
      <c r="AK136" s="2">
        <f t="shared" si="45"/>
        <v>303.4054199716773</v>
      </c>
      <c r="AL136" s="2">
        <f t="shared" si="46"/>
        <v>1.0414093863748563E-2</v>
      </c>
      <c r="AN136" s="21">
        <v>42613</v>
      </c>
      <c r="AO136" s="2">
        <v>57901.11</v>
      </c>
      <c r="AP136" s="2">
        <v>4688.6729999999998</v>
      </c>
      <c r="AQ136" s="2">
        <v>3602.518</v>
      </c>
      <c r="AR136" s="2">
        <f t="shared" si="47"/>
        <v>238.22461439340495</v>
      </c>
      <c r="AS136" s="2">
        <f t="shared" si="51"/>
        <v>1.0539433134510357E-2</v>
      </c>
      <c r="AU136" s="21">
        <v>42613</v>
      </c>
      <c r="AV136" s="2">
        <v>1140.49</v>
      </c>
      <c r="AW136" s="2">
        <v>4688.6729999999998</v>
      </c>
      <c r="AX136" s="2">
        <v>3602.518</v>
      </c>
      <c r="AY136" s="2">
        <f t="shared" si="48"/>
        <v>317.66521085020361</v>
      </c>
      <c r="AZ136" s="2">
        <f t="shared" si="49"/>
        <v>7.0171732833768539E-3</v>
      </c>
      <c r="BB136" s="13">
        <f t="shared" si="54"/>
        <v>42580</v>
      </c>
      <c r="BC136" s="3">
        <f t="shared" si="55"/>
        <v>2.7970700281635775E-2</v>
      </c>
    </row>
    <row r="137" spans="1:55" x14ac:dyDescent="0.25">
      <c r="A137" s="21">
        <v>42643</v>
      </c>
      <c r="B137" s="2">
        <v>58367.05</v>
      </c>
      <c r="C137" s="2">
        <v>4762.3109999999997</v>
      </c>
      <c r="D137" s="2">
        <v>3641.569</v>
      </c>
      <c r="E137" s="2">
        <f t="shared" si="40"/>
        <v>306.79824982417489</v>
      </c>
      <c r="F137" s="2">
        <f t="shared" si="41"/>
        <v>1.1182495859217888E-2</v>
      </c>
      <c r="H137" s="21">
        <v>42643</v>
      </c>
      <c r="I137" s="2">
        <v>58367.05</v>
      </c>
      <c r="J137" s="2">
        <v>4762.3109999999997</v>
      </c>
      <c r="K137" s="2">
        <v>3641.569</v>
      </c>
      <c r="L137" s="2">
        <f t="shared" si="42"/>
        <v>359.1583813918873</v>
      </c>
      <c r="M137" s="2">
        <f t="shared" si="43"/>
        <v>1.271416409016215E-2</v>
      </c>
      <c r="O137" s="21">
        <v>42643</v>
      </c>
      <c r="P137" s="2">
        <v>24176.69</v>
      </c>
      <c r="Q137" s="2">
        <v>4762.3109999999997</v>
      </c>
      <c r="R137" s="2">
        <v>3641.569</v>
      </c>
      <c r="S137" s="2">
        <f t="shared" si="44"/>
        <v>340.01943612136506</v>
      </c>
      <c r="T137" s="2">
        <f t="shared" si="50"/>
        <v>1.0375098843343755E-2</v>
      </c>
      <c r="V137" s="13">
        <f t="shared" si="52"/>
        <v>42613</v>
      </c>
      <c r="W137" s="3">
        <f t="shared" si="53"/>
        <v>3.4271758792723796E-2</v>
      </c>
      <c r="AG137" s="21">
        <v>42643</v>
      </c>
      <c r="AH137" s="2">
        <v>58367.05</v>
      </c>
      <c r="AI137" s="2">
        <v>4762.3109999999997</v>
      </c>
      <c r="AJ137" s="2">
        <v>3641.569</v>
      </c>
      <c r="AK137" s="2">
        <f t="shared" si="45"/>
        <v>306.79824982417489</v>
      </c>
      <c r="AL137" s="2">
        <f t="shared" si="46"/>
        <v>1.1182495859217888E-2</v>
      </c>
      <c r="AN137" s="21">
        <v>42643</v>
      </c>
      <c r="AO137" s="2">
        <v>58367.05</v>
      </c>
      <c r="AP137" s="2">
        <v>4762.3109999999997</v>
      </c>
      <c r="AQ137" s="2">
        <v>3641.569</v>
      </c>
      <c r="AR137" s="2">
        <f t="shared" si="47"/>
        <v>240.45714891928836</v>
      </c>
      <c r="AS137" s="2">
        <f t="shared" si="51"/>
        <v>9.371552690170825E-3</v>
      </c>
      <c r="AU137" s="21">
        <v>42643</v>
      </c>
      <c r="AV137" s="2">
        <v>1141.94</v>
      </c>
      <c r="AW137" s="2">
        <v>4762.3109999999997</v>
      </c>
      <c r="AX137" s="2">
        <v>3641.569</v>
      </c>
      <c r="AY137" s="2">
        <f t="shared" si="48"/>
        <v>320.35652824294357</v>
      </c>
      <c r="AZ137" s="2">
        <f t="shared" si="49"/>
        <v>8.4721817209284737E-3</v>
      </c>
      <c r="BB137" s="13">
        <f t="shared" si="54"/>
        <v>42613</v>
      </c>
      <c r="BC137" s="3">
        <f t="shared" si="55"/>
        <v>2.9026230270317185E-2</v>
      </c>
    </row>
    <row r="138" spans="1:55" x14ac:dyDescent="0.25">
      <c r="A138" s="21">
        <v>42674</v>
      </c>
      <c r="B138" s="2">
        <v>64924.52</v>
      </c>
      <c r="C138" s="2">
        <v>4792.8649999999998</v>
      </c>
      <c r="D138" s="2">
        <v>3679.5940000000001</v>
      </c>
      <c r="E138" s="2">
        <f t="shared" si="40"/>
        <v>322.13719578252176</v>
      </c>
      <c r="F138" s="2">
        <f t="shared" si="41"/>
        <v>4.9996849614160378E-2</v>
      </c>
      <c r="H138" s="21">
        <v>42674</v>
      </c>
      <c r="I138" s="2">
        <v>64924.52</v>
      </c>
      <c r="J138" s="2">
        <v>4792.8649999999998</v>
      </c>
      <c r="K138" s="2">
        <v>3679.5940000000001</v>
      </c>
      <c r="L138" s="2">
        <f t="shared" si="42"/>
        <v>369.505821056088</v>
      </c>
      <c r="M138" s="2">
        <f t="shared" si="43"/>
        <v>2.8810241387379153E-2</v>
      </c>
      <c r="O138" s="21">
        <v>42674</v>
      </c>
      <c r="P138" s="2">
        <v>26776.52</v>
      </c>
      <c r="Q138" s="2">
        <v>4792.8649999999998</v>
      </c>
      <c r="R138" s="2">
        <v>3679.5940000000001</v>
      </c>
      <c r="S138" s="2">
        <f t="shared" si="44"/>
        <v>356.3645596367835</v>
      </c>
      <c r="T138" s="2">
        <f t="shared" si="50"/>
        <v>4.8071144702399642E-2</v>
      </c>
      <c r="V138" s="13">
        <f t="shared" si="52"/>
        <v>42643</v>
      </c>
      <c r="W138" s="3">
        <f t="shared" si="53"/>
        <v>0.12687823570393916</v>
      </c>
      <c r="AG138" s="21">
        <v>42674</v>
      </c>
      <c r="AH138" s="2">
        <v>64924.52</v>
      </c>
      <c r="AI138" s="2">
        <v>4792.8649999999998</v>
      </c>
      <c r="AJ138" s="2">
        <v>3679.5940000000001</v>
      </c>
      <c r="AK138" s="2">
        <f t="shared" si="45"/>
        <v>322.13719578252176</v>
      </c>
      <c r="AL138" s="2">
        <f t="shared" si="46"/>
        <v>4.9996849614160378E-2</v>
      </c>
      <c r="AN138" s="21">
        <v>42674</v>
      </c>
      <c r="AO138" s="2">
        <v>64924.52</v>
      </c>
      <c r="AP138" s="2">
        <v>4792.8649999999998</v>
      </c>
      <c r="AQ138" s="2">
        <v>3679.5940000000001</v>
      </c>
      <c r="AR138" s="2">
        <f t="shared" si="47"/>
        <v>260.02414465300359</v>
      </c>
      <c r="AS138" s="2">
        <f t="shared" si="51"/>
        <v>8.1374148457042023E-2</v>
      </c>
      <c r="AU138" s="21">
        <v>42674</v>
      </c>
      <c r="AV138" s="2">
        <v>1221.8599999999999</v>
      </c>
      <c r="AW138" s="2">
        <v>4792.8649999999998</v>
      </c>
      <c r="AX138" s="2">
        <v>3679.5940000000001</v>
      </c>
      <c r="AY138" s="2">
        <f t="shared" si="48"/>
        <v>330.9448822651317</v>
      </c>
      <c r="AZ138" s="2">
        <f t="shared" si="49"/>
        <v>3.3051781651717738E-2</v>
      </c>
      <c r="BB138" s="13">
        <f t="shared" si="54"/>
        <v>42643</v>
      </c>
      <c r="BC138" s="3">
        <f t="shared" si="55"/>
        <v>0.16442277972292013</v>
      </c>
    </row>
    <row r="139" spans="1:55" x14ac:dyDescent="0.25">
      <c r="A139" s="21">
        <v>42704</v>
      </c>
      <c r="B139" s="2">
        <v>61906.36</v>
      </c>
      <c r="C139" s="2">
        <v>4734.384</v>
      </c>
      <c r="D139" s="2">
        <v>3717.6579999999999</v>
      </c>
      <c r="E139" s="2">
        <f t="shared" si="40"/>
        <v>315.96762321537989</v>
      </c>
      <c r="F139" s="2">
        <f t="shared" si="41"/>
        <v>-1.9152003084136334E-2</v>
      </c>
      <c r="H139" s="21">
        <v>42704</v>
      </c>
      <c r="I139" s="2">
        <v>61906.36</v>
      </c>
      <c r="J139" s="2">
        <v>4734.384</v>
      </c>
      <c r="K139" s="2">
        <v>3717.6579999999999</v>
      </c>
      <c r="L139" s="2">
        <f t="shared" si="42"/>
        <v>364.96278532441346</v>
      </c>
      <c r="M139" s="2">
        <f t="shared" si="43"/>
        <v>-1.229489624463842E-2</v>
      </c>
      <c r="O139" s="21">
        <v>42704</v>
      </c>
      <c r="P139" s="2">
        <v>25437.08</v>
      </c>
      <c r="Q139" s="2">
        <v>4734.384</v>
      </c>
      <c r="R139" s="2">
        <v>3717.6579999999999</v>
      </c>
      <c r="S139" s="2">
        <f t="shared" si="44"/>
        <v>349.03546274381932</v>
      </c>
      <c r="T139" s="2">
        <f t="shared" si="50"/>
        <v>-2.056629003858914E-2</v>
      </c>
      <c r="V139" s="13">
        <f t="shared" si="52"/>
        <v>42674</v>
      </c>
      <c r="W139" s="3">
        <f t="shared" si="53"/>
        <v>-5.2013189367363898E-2</v>
      </c>
      <c r="AG139" s="21">
        <v>42704</v>
      </c>
      <c r="AH139" s="2">
        <v>61906.36</v>
      </c>
      <c r="AI139" s="2">
        <v>4734.384</v>
      </c>
      <c r="AJ139" s="2">
        <v>3717.6579999999999</v>
      </c>
      <c r="AK139" s="2">
        <f t="shared" si="45"/>
        <v>315.96762321537989</v>
      </c>
      <c r="AL139" s="2">
        <f t="shared" si="46"/>
        <v>-1.9152003084136334E-2</v>
      </c>
      <c r="AN139" s="21">
        <v>42704</v>
      </c>
      <c r="AO139" s="2">
        <v>61906.36</v>
      </c>
      <c r="AP139" s="2">
        <v>4734.384</v>
      </c>
      <c r="AQ139" s="2">
        <v>3717.6579999999999</v>
      </c>
      <c r="AR139" s="2">
        <f t="shared" si="47"/>
        <v>251.78338322339829</v>
      </c>
      <c r="AS139" s="2">
        <f t="shared" si="51"/>
        <v>-3.1692293193012533E-2</v>
      </c>
      <c r="AU139" s="21">
        <v>42704</v>
      </c>
      <c r="AV139" s="2">
        <v>1118.3499999999999</v>
      </c>
      <c r="AW139" s="2">
        <v>4734.384</v>
      </c>
      <c r="AX139" s="2">
        <v>3717.6579999999999</v>
      </c>
      <c r="AY139" s="2">
        <f t="shared" si="48"/>
        <v>319.5460945969711</v>
      </c>
      <c r="AZ139" s="2">
        <f t="shared" si="49"/>
        <v>-3.4443160414333283E-2</v>
      </c>
      <c r="BB139" s="13">
        <f t="shared" si="54"/>
        <v>42674</v>
      </c>
      <c r="BC139" s="3">
        <f t="shared" si="55"/>
        <v>-8.5287456691482161E-2</v>
      </c>
    </row>
    <row r="140" spans="1:55" x14ac:dyDescent="0.25">
      <c r="A140" s="21">
        <v>42734</v>
      </c>
      <c r="B140" s="2">
        <v>60227.29</v>
      </c>
      <c r="C140" s="2">
        <v>4872.027</v>
      </c>
      <c r="D140" s="2">
        <v>3758.6329999999998</v>
      </c>
      <c r="E140" s="2">
        <f t="shared" si="40"/>
        <v>316.34025582424249</v>
      </c>
      <c r="F140" s="2">
        <f t="shared" si="41"/>
        <v>1.1793379494725795E-3</v>
      </c>
      <c r="H140" s="21">
        <v>42734</v>
      </c>
      <c r="I140" s="2">
        <v>60227.29</v>
      </c>
      <c r="J140" s="2">
        <v>4872.027</v>
      </c>
      <c r="K140" s="2">
        <v>3758.6329999999998</v>
      </c>
      <c r="L140" s="2">
        <f t="shared" si="42"/>
        <v>369.49507433588587</v>
      </c>
      <c r="M140" s="2">
        <f t="shared" si="43"/>
        <v>1.2418496333656969E-2</v>
      </c>
      <c r="O140" s="21">
        <v>42734</v>
      </c>
      <c r="P140" s="2">
        <v>24788.04</v>
      </c>
      <c r="Q140" s="2">
        <v>4872.027</v>
      </c>
      <c r="R140" s="2">
        <v>3758.6329999999998</v>
      </c>
      <c r="S140" s="2">
        <f t="shared" si="44"/>
        <v>349.67148575631234</v>
      </c>
      <c r="T140" s="2">
        <f t="shared" si="50"/>
        <v>1.8222303472922967E-3</v>
      </c>
      <c r="V140" s="13">
        <f t="shared" si="52"/>
        <v>42704</v>
      </c>
      <c r="W140" s="3">
        <f t="shared" si="53"/>
        <v>1.5420064630421846E-2</v>
      </c>
      <c r="AG140" s="21">
        <v>42734</v>
      </c>
      <c r="AH140" s="2">
        <v>60227.29</v>
      </c>
      <c r="AI140" s="2">
        <v>4872.027</v>
      </c>
      <c r="AJ140" s="2">
        <v>3758.6329999999998</v>
      </c>
      <c r="AK140" s="2">
        <f t="shared" si="45"/>
        <v>316.34025582424249</v>
      </c>
      <c r="AL140" s="2">
        <f t="shared" si="46"/>
        <v>1.1793379494725795E-3</v>
      </c>
      <c r="AN140" s="21">
        <v>42734</v>
      </c>
      <c r="AO140" s="2">
        <v>60227.29</v>
      </c>
      <c r="AP140" s="2">
        <v>4872.027</v>
      </c>
      <c r="AQ140" s="2">
        <v>3758.6329999999998</v>
      </c>
      <c r="AR140" s="2">
        <f t="shared" si="47"/>
        <v>248.29007342610234</v>
      </c>
      <c r="AS140" s="2">
        <f t="shared" si="51"/>
        <v>-1.3874266651649814E-2</v>
      </c>
      <c r="AU140" s="21">
        <v>42734</v>
      </c>
      <c r="AV140" s="2">
        <v>1112.05</v>
      </c>
      <c r="AW140" s="2">
        <v>4872.027</v>
      </c>
      <c r="AX140" s="2">
        <v>3758.6329999999998</v>
      </c>
      <c r="AY140" s="2">
        <f t="shared" si="48"/>
        <v>322.66969398419133</v>
      </c>
      <c r="AZ140" s="2">
        <f t="shared" si="49"/>
        <v>9.7751136378614323E-3</v>
      </c>
      <c r="BB140" s="13">
        <f t="shared" si="54"/>
        <v>42704</v>
      </c>
      <c r="BC140" s="3">
        <f t="shared" si="55"/>
        <v>-2.9198150643158019E-3</v>
      </c>
    </row>
    <row r="141" spans="1:55" x14ac:dyDescent="0.25">
      <c r="A141" s="21">
        <v>42766</v>
      </c>
      <c r="B141" s="2">
        <v>64670.78</v>
      </c>
      <c r="C141" s="2">
        <v>4962.9799999999996</v>
      </c>
      <c r="D141" s="2">
        <v>3799.3890000000001</v>
      </c>
      <c r="E141" s="2">
        <f t="shared" si="40"/>
        <v>328.47664550675921</v>
      </c>
      <c r="F141" s="2">
        <f t="shared" si="41"/>
        <v>3.8364986621429731E-2</v>
      </c>
      <c r="H141" s="21">
        <v>42766</v>
      </c>
      <c r="I141" s="2">
        <v>64670.78</v>
      </c>
      <c r="J141" s="2">
        <v>4962.9799999999996</v>
      </c>
      <c r="K141" s="2">
        <v>3799.3890000000001</v>
      </c>
      <c r="L141" s="2">
        <f t="shared" si="42"/>
        <v>379.5981532405342</v>
      </c>
      <c r="M141" s="2">
        <f t="shared" si="43"/>
        <v>2.7342932575778446E-2</v>
      </c>
      <c r="O141" s="21">
        <v>42766</v>
      </c>
      <c r="P141" s="2">
        <v>26574.87</v>
      </c>
      <c r="Q141" s="2">
        <v>4962.9799999999996</v>
      </c>
      <c r="R141" s="2">
        <v>3799.3890000000001</v>
      </c>
      <c r="S141" s="2">
        <f t="shared" si="44"/>
        <v>362.84964537611393</v>
      </c>
      <c r="T141" s="2">
        <f t="shared" si="50"/>
        <v>3.7687258345639262E-2</v>
      </c>
      <c r="V141" s="13">
        <f t="shared" si="52"/>
        <v>42734</v>
      </c>
      <c r="W141" s="3">
        <f t="shared" si="53"/>
        <v>0.10339517754284744</v>
      </c>
      <c r="AG141" s="21">
        <v>42766</v>
      </c>
      <c r="AH141" s="2">
        <v>64670.78</v>
      </c>
      <c r="AI141" s="2">
        <v>4962.9799999999996</v>
      </c>
      <c r="AJ141" s="2">
        <v>3799.3890000000001</v>
      </c>
      <c r="AK141" s="2">
        <f t="shared" si="45"/>
        <v>328.47664550675921</v>
      </c>
      <c r="AL141" s="2">
        <f t="shared" si="46"/>
        <v>3.8364986621429731E-2</v>
      </c>
      <c r="AN141" s="21">
        <v>42766</v>
      </c>
      <c r="AO141" s="2">
        <v>64670.78</v>
      </c>
      <c r="AP141" s="2">
        <v>4962.9799999999996</v>
      </c>
      <c r="AQ141" s="2">
        <v>3799.3890000000001</v>
      </c>
      <c r="AR141" s="2">
        <f t="shared" si="47"/>
        <v>262.11500831211794</v>
      </c>
      <c r="AS141" s="2">
        <f t="shared" si="51"/>
        <v>5.568057834631996E-2</v>
      </c>
      <c r="AU141" s="21">
        <v>42766</v>
      </c>
      <c r="AV141" s="2">
        <v>1239.94</v>
      </c>
      <c r="AW141" s="2">
        <v>4962.9799999999996</v>
      </c>
      <c r="AX141" s="2">
        <v>3799.3890000000001</v>
      </c>
      <c r="AY141" s="2">
        <f t="shared" si="48"/>
        <v>340.36975393495311</v>
      </c>
      <c r="AZ141" s="2">
        <f t="shared" si="49"/>
        <v>5.4855043038621917E-2</v>
      </c>
      <c r="BB141" s="13">
        <f t="shared" si="54"/>
        <v>42734</v>
      </c>
      <c r="BC141" s="3">
        <f t="shared" si="55"/>
        <v>0.14890060800637162</v>
      </c>
    </row>
    <row r="142" spans="1:55" x14ac:dyDescent="0.25">
      <c r="A142" s="21">
        <v>42794</v>
      </c>
      <c r="B142" s="2">
        <v>66662.100000000006</v>
      </c>
      <c r="C142" s="2">
        <v>5154.0079999999998</v>
      </c>
      <c r="D142" s="2">
        <v>3832.558</v>
      </c>
      <c r="E142" s="2">
        <f t="shared" si="40"/>
        <v>337.17564702183137</v>
      </c>
      <c r="F142" s="2">
        <f t="shared" si="41"/>
        <v>2.6482861518667921E-2</v>
      </c>
      <c r="H142" s="21">
        <v>42794</v>
      </c>
      <c r="I142" s="2">
        <v>66662.100000000006</v>
      </c>
      <c r="J142" s="2">
        <v>5154.0079999999998</v>
      </c>
      <c r="K142" s="2">
        <v>3832.558</v>
      </c>
      <c r="L142" s="2">
        <f t="shared" si="42"/>
        <v>390.23549883991194</v>
      </c>
      <c r="M142" s="2">
        <f t="shared" si="43"/>
        <v>2.8022648446967956E-2</v>
      </c>
      <c r="O142" s="21">
        <v>42794</v>
      </c>
      <c r="P142" s="2">
        <v>27452.89</v>
      </c>
      <c r="Q142" s="2">
        <v>5154.0079999999998</v>
      </c>
      <c r="R142" s="2">
        <v>3832.558</v>
      </c>
      <c r="S142" s="2">
        <f t="shared" si="44"/>
        <v>372.78519268898236</v>
      </c>
      <c r="T142" s="2">
        <f t="shared" si="50"/>
        <v>2.7381995378746127E-2</v>
      </c>
      <c r="V142" s="13">
        <f t="shared" si="52"/>
        <v>42766</v>
      </c>
      <c r="W142" s="3">
        <f t="shared" si="53"/>
        <v>8.1887505344382008E-2</v>
      </c>
      <c r="AG142" s="21">
        <v>42794</v>
      </c>
      <c r="AH142" s="2">
        <v>66662.100000000006</v>
      </c>
      <c r="AI142" s="2">
        <v>5154.0079999999998</v>
      </c>
      <c r="AJ142" s="2">
        <v>3832.558</v>
      </c>
      <c r="AK142" s="2">
        <f t="shared" si="45"/>
        <v>337.17564702183137</v>
      </c>
      <c r="AL142" s="2">
        <f t="shared" si="46"/>
        <v>2.6482861518667921E-2</v>
      </c>
      <c r="AN142" s="21">
        <v>42794</v>
      </c>
      <c r="AO142" s="2">
        <v>66662.100000000006</v>
      </c>
      <c r="AP142" s="2">
        <v>5154.0079999999998</v>
      </c>
      <c r="AQ142" s="2">
        <v>3832.558</v>
      </c>
      <c r="AR142" s="2">
        <f t="shared" si="47"/>
        <v>269.23122915926768</v>
      </c>
      <c r="AS142" s="2">
        <f t="shared" si="51"/>
        <v>2.7149230763146504E-2</v>
      </c>
      <c r="AU142" s="21">
        <v>42794</v>
      </c>
      <c r="AV142" s="2">
        <v>1310.52</v>
      </c>
      <c r="AW142" s="2">
        <v>5154.0079999999998</v>
      </c>
      <c r="AX142" s="2">
        <v>3832.558</v>
      </c>
      <c r="AY142" s="2">
        <f t="shared" si="48"/>
        <v>352.94132622025018</v>
      </c>
      <c r="AZ142" s="2">
        <f t="shared" si="49"/>
        <v>3.6935045314571577E-2</v>
      </c>
      <c r="BB142" s="13">
        <f t="shared" si="54"/>
        <v>42766</v>
      </c>
      <c r="BC142" s="3">
        <f t="shared" si="55"/>
        <v>9.0567137596386002E-2</v>
      </c>
    </row>
    <row r="143" spans="1:55" x14ac:dyDescent="0.25">
      <c r="A143" s="21">
        <v>42825</v>
      </c>
      <c r="B143" s="2">
        <v>64984.07</v>
      </c>
      <c r="C143" s="2">
        <v>5207.857</v>
      </c>
      <c r="D143" s="2">
        <v>3873.116</v>
      </c>
      <c r="E143" s="2">
        <f t="shared" si="40"/>
        <v>335.90795842141483</v>
      </c>
      <c r="F143" s="2">
        <f t="shared" si="41"/>
        <v>-3.7597276422944646E-3</v>
      </c>
      <c r="H143" s="21">
        <v>42825</v>
      </c>
      <c r="I143" s="2">
        <v>64984.07</v>
      </c>
      <c r="J143" s="2">
        <v>5207.857</v>
      </c>
      <c r="K143" s="2">
        <v>3873.116</v>
      </c>
      <c r="L143" s="2">
        <f t="shared" si="42"/>
        <v>391.54836980022304</v>
      </c>
      <c r="M143" s="2">
        <f t="shared" si="43"/>
        <v>3.3643042834750722E-3</v>
      </c>
      <c r="O143" s="21">
        <v>42825</v>
      </c>
      <c r="P143" s="2">
        <v>26806.42</v>
      </c>
      <c r="Q143" s="2">
        <v>5207.857</v>
      </c>
      <c r="R143" s="2">
        <v>3873.116</v>
      </c>
      <c r="S143" s="2">
        <f t="shared" si="44"/>
        <v>371.62575838066095</v>
      </c>
      <c r="T143" s="2">
        <f t="shared" si="50"/>
        <v>-3.110194103897014E-3</v>
      </c>
      <c r="V143" s="13">
        <f t="shared" si="52"/>
        <v>42794</v>
      </c>
      <c r="W143" s="3">
        <f t="shared" si="53"/>
        <v>-3.5056174627164064E-3</v>
      </c>
      <c r="AG143" s="21">
        <v>42825</v>
      </c>
      <c r="AH143" s="2">
        <v>64984.07</v>
      </c>
      <c r="AI143" s="2">
        <v>5207.857</v>
      </c>
      <c r="AJ143" s="2">
        <v>3873.116</v>
      </c>
      <c r="AK143" s="2">
        <f t="shared" si="45"/>
        <v>335.90795842141483</v>
      </c>
      <c r="AL143" s="2">
        <f t="shared" si="46"/>
        <v>-3.7597276422944646E-3</v>
      </c>
      <c r="AN143" s="21">
        <v>42825</v>
      </c>
      <c r="AO143" s="2">
        <v>64984.07</v>
      </c>
      <c r="AP143" s="2">
        <v>5207.857</v>
      </c>
      <c r="AQ143" s="2">
        <v>3873.116</v>
      </c>
      <c r="AR143" s="2">
        <f t="shared" si="47"/>
        <v>265.33835401841304</v>
      </c>
      <c r="AS143" s="2">
        <f t="shared" si="51"/>
        <v>-1.4459225822394162E-2</v>
      </c>
      <c r="AU143" s="21">
        <v>42825</v>
      </c>
      <c r="AV143" s="2">
        <v>1291.48</v>
      </c>
      <c r="AW143" s="2">
        <v>5207.857</v>
      </c>
      <c r="AX143" s="2">
        <v>3873.116</v>
      </c>
      <c r="AY143" s="2">
        <f t="shared" si="48"/>
        <v>353.11698809921086</v>
      </c>
      <c r="AZ143" s="2">
        <f t="shared" si="49"/>
        <v>4.9770844588221605E-4</v>
      </c>
      <c r="BB143" s="13">
        <f t="shared" si="54"/>
        <v>42794</v>
      </c>
      <c r="BC143" s="3">
        <f t="shared" si="55"/>
        <v>-1.7721245018806411E-2</v>
      </c>
    </row>
    <row r="144" spans="1:55" x14ac:dyDescent="0.25">
      <c r="A144" s="21">
        <v>42853</v>
      </c>
      <c r="B144" s="2">
        <v>65403.25</v>
      </c>
      <c r="C144" s="2">
        <v>5191.0940000000001</v>
      </c>
      <c r="D144" s="2">
        <v>3903.989</v>
      </c>
      <c r="E144" s="2">
        <f t="shared" si="40"/>
        <v>337.25357038436937</v>
      </c>
      <c r="F144" s="2">
        <f t="shared" si="41"/>
        <v>4.0058948566690008E-3</v>
      </c>
      <c r="H144" s="21">
        <v>42853</v>
      </c>
      <c r="I144" s="2">
        <v>65403.25</v>
      </c>
      <c r="J144" s="2">
        <v>5191.0940000000001</v>
      </c>
      <c r="K144" s="2">
        <v>3903.989</v>
      </c>
      <c r="L144" s="2">
        <f t="shared" si="42"/>
        <v>392.35967211498524</v>
      </c>
      <c r="M144" s="2">
        <f t="shared" si="43"/>
        <v>2.0720359918139364E-3</v>
      </c>
      <c r="O144" s="21">
        <v>42853</v>
      </c>
      <c r="P144" s="2">
        <v>27041.8</v>
      </c>
      <c r="Q144" s="2">
        <v>5191.0940000000001</v>
      </c>
      <c r="R144" s="2">
        <v>3903.989</v>
      </c>
      <c r="S144" s="2">
        <f t="shared" si="44"/>
        <v>373.46084125779515</v>
      </c>
      <c r="T144" s="2">
        <f t="shared" si="50"/>
        <v>4.9379862287545206E-3</v>
      </c>
      <c r="V144" s="13">
        <f t="shared" si="52"/>
        <v>42825</v>
      </c>
      <c r="W144" s="3">
        <f t="shared" si="53"/>
        <v>1.1015917077237458E-2</v>
      </c>
      <c r="AG144" s="21">
        <v>42853</v>
      </c>
      <c r="AH144" s="2">
        <v>65403.25</v>
      </c>
      <c r="AI144" s="2">
        <v>5191.0940000000001</v>
      </c>
      <c r="AJ144" s="2">
        <v>3903.989</v>
      </c>
      <c r="AK144" s="2">
        <f t="shared" si="45"/>
        <v>337.25357038436937</v>
      </c>
      <c r="AL144" s="2">
        <f t="shared" si="46"/>
        <v>4.0058948566690008E-3</v>
      </c>
      <c r="AN144" s="21">
        <v>42853</v>
      </c>
      <c r="AO144" s="2">
        <v>65403.25</v>
      </c>
      <c r="AP144" s="2">
        <v>5191.0940000000001</v>
      </c>
      <c r="AQ144" s="2">
        <v>3903.989</v>
      </c>
      <c r="AR144" s="2">
        <f t="shared" si="47"/>
        <v>266.87405121415003</v>
      </c>
      <c r="AS144" s="2">
        <f t="shared" si="51"/>
        <v>5.7876939857343761E-3</v>
      </c>
      <c r="AU144" s="21">
        <v>42853</v>
      </c>
      <c r="AV144" s="2">
        <v>1335.79</v>
      </c>
      <c r="AW144" s="2">
        <v>5191.0940000000001</v>
      </c>
      <c r="AX144" s="2">
        <v>3903.989</v>
      </c>
      <c r="AY144" s="2">
        <f t="shared" si="48"/>
        <v>358.46652792106869</v>
      </c>
      <c r="AZ144" s="2">
        <f t="shared" si="49"/>
        <v>1.5149483038620716E-2</v>
      </c>
      <c r="BB144" s="13">
        <f t="shared" si="54"/>
        <v>42825</v>
      </c>
      <c r="BC144" s="3">
        <f t="shared" si="55"/>
        <v>2.4943071881024091E-2</v>
      </c>
    </row>
    <row r="145" spans="1:55" x14ac:dyDescent="0.25">
      <c r="A145" s="21">
        <v>42886</v>
      </c>
      <c r="B145" s="2">
        <v>62711.47</v>
      </c>
      <c r="C145" s="2">
        <v>5129.4110000000001</v>
      </c>
      <c r="D145" s="2">
        <v>3941.1869999999999</v>
      </c>
      <c r="E145" s="2">
        <f t="shared" si="40"/>
        <v>331.46328166345677</v>
      </c>
      <c r="F145" s="2">
        <f t="shared" si="41"/>
        <v>-1.7168947134683765E-2</v>
      </c>
      <c r="H145" s="21">
        <v>42886</v>
      </c>
      <c r="I145" s="2">
        <v>62711.47</v>
      </c>
      <c r="J145" s="2">
        <v>5129.4110000000001</v>
      </c>
      <c r="K145" s="2">
        <v>3941.1869999999999</v>
      </c>
      <c r="L145" s="2">
        <f t="shared" si="42"/>
        <v>387.92047305974637</v>
      </c>
      <c r="M145" s="2">
        <f t="shared" si="43"/>
        <v>-1.1314106343574406E-2</v>
      </c>
      <c r="O145" s="21">
        <v>42886</v>
      </c>
      <c r="P145" s="2">
        <v>26052.92</v>
      </c>
      <c r="Q145" s="2">
        <v>5129.4110000000001</v>
      </c>
      <c r="R145" s="2">
        <v>3941.1869999999999</v>
      </c>
      <c r="S145" s="2">
        <f t="shared" si="44"/>
        <v>367.73430190198684</v>
      </c>
      <c r="T145" s="2">
        <f t="shared" si="50"/>
        <v>-1.5333707642604857E-2</v>
      </c>
      <c r="V145" s="13">
        <f t="shared" si="52"/>
        <v>42853</v>
      </c>
      <c r="W145" s="3">
        <f t="shared" si="53"/>
        <v>-4.3816761120863024E-2</v>
      </c>
      <c r="AG145" s="21">
        <v>42886</v>
      </c>
      <c r="AH145" s="2">
        <v>62711.47</v>
      </c>
      <c r="AI145" s="2">
        <v>5129.4110000000001</v>
      </c>
      <c r="AJ145" s="2">
        <v>3941.1869999999999</v>
      </c>
      <c r="AK145" s="2">
        <f t="shared" si="45"/>
        <v>331.46328166345677</v>
      </c>
      <c r="AL145" s="2">
        <f t="shared" si="46"/>
        <v>-1.7168947134683765E-2</v>
      </c>
      <c r="AN145" s="21">
        <v>42886</v>
      </c>
      <c r="AO145" s="2">
        <v>62711.47</v>
      </c>
      <c r="AP145" s="2">
        <v>5129.4110000000001</v>
      </c>
      <c r="AQ145" s="2">
        <v>3941.1869999999999</v>
      </c>
      <c r="AR145" s="2">
        <f t="shared" si="47"/>
        <v>259.37695190546839</v>
      </c>
      <c r="AS145" s="2">
        <f t="shared" si="51"/>
        <v>-2.8092275268327371E-2</v>
      </c>
      <c r="AU145" s="21">
        <v>42886</v>
      </c>
      <c r="AV145" s="2">
        <v>1321.3</v>
      </c>
      <c r="AW145" s="2">
        <v>5129.4110000000001</v>
      </c>
      <c r="AX145" s="2">
        <v>3941.1869999999999</v>
      </c>
      <c r="AY145" s="2">
        <f t="shared" si="48"/>
        <v>356.65796234782511</v>
      </c>
      <c r="AZ145" s="2">
        <f t="shared" si="49"/>
        <v>-5.0452843776861546E-3</v>
      </c>
      <c r="BB145" s="13">
        <f t="shared" si="54"/>
        <v>42853</v>
      </c>
      <c r="BC145" s="3">
        <f t="shared" si="55"/>
        <v>-5.0306506780697292E-2</v>
      </c>
    </row>
    <row r="146" spans="1:55" x14ac:dyDescent="0.25">
      <c r="A146" s="21">
        <v>42916</v>
      </c>
      <c r="B146" s="2">
        <v>62899.97</v>
      </c>
      <c r="C146" s="2">
        <v>5137.8469999999998</v>
      </c>
      <c r="D146" s="2">
        <v>3976.7350000000001</v>
      </c>
      <c r="E146" s="2">
        <f t="shared" si="40"/>
        <v>332.92225282260279</v>
      </c>
      <c r="F146" s="2">
        <f t="shared" si="41"/>
        <v>4.4016071759869655E-3</v>
      </c>
      <c r="H146" s="21">
        <v>42916</v>
      </c>
      <c r="I146" s="2">
        <v>62899.97</v>
      </c>
      <c r="J146" s="2">
        <v>5137.8469999999998</v>
      </c>
      <c r="K146" s="2">
        <v>3976.7350000000001</v>
      </c>
      <c r="L146" s="2">
        <f t="shared" si="42"/>
        <v>389.52233940411094</v>
      </c>
      <c r="M146" s="2">
        <f t="shared" si="43"/>
        <v>4.1293678875202744E-3</v>
      </c>
      <c r="O146" s="21">
        <v>42916</v>
      </c>
      <c r="P146" s="2">
        <v>26130.63</v>
      </c>
      <c r="Q146" s="2">
        <v>5137.8469999999998</v>
      </c>
      <c r="R146" s="2">
        <v>3976.7350000000001</v>
      </c>
      <c r="S146" s="2">
        <f t="shared" si="44"/>
        <v>369.34953264901276</v>
      </c>
      <c r="T146" s="2">
        <f t="shared" si="50"/>
        <v>4.3923853137215916E-3</v>
      </c>
      <c r="V146" s="13">
        <f t="shared" si="52"/>
        <v>42886</v>
      </c>
      <c r="W146" s="3">
        <f t="shared" si="53"/>
        <v>1.2923360377228833E-2</v>
      </c>
      <c r="AG146" s="21">
        <v>42916</v>
      </c>
      <c r="AH146" s="2">
        <v>62899.97</v>
      </c>
      <c r="AI146" s="2">
        <v>5137.8469999999998</v>
      </c>
      <c r="AJ146" s="2">
        <v>3976.7350000000001</v>
      </c>
      <c r="AK146" s="2">
        <f t="shared" si="45"/>
        <v>332.92225282260279</v>
      </c>
      <c r="AL146" s="2">
        <f t="shared" si="46"/>
        <v>4.4016071759869655E-3</v>
      </c>
      <c r="AN146" s="21">
        <v>42916</v>
      </c>
      <c r="AO146" s="2">
        <v>62899.97</v>
      </c>
      <c r="AP146" s="2">
        <v>5137.8469999999998</v>
      </c>
      <c r="AQ146" s="2">
        <v>3976.7350000000001</v>
      </c>
      <c r="AR146" s="2">
        <f t="shared" si="47"/>
        <v>260.43325615555744</v>
      </c>
      <c r="AS146" s="2">
        <f t="shared" si="51"/>
        <v>4.0724676665721878E-3</v>
      </c>
      <c r="AU146" s="21">
        <v>42916</v>
      </c>
      <c r="AV146" s="2">
        <v>1326.51</v>
      </c>
      <c r="AW146" s="2">
        <v>5137.8469999999998</v>
      </c>
      <c r="AX146" s="2">
        <v>3976.7350000000001</v>
      </c>
      <c r="AY146" s="2">
        <f t="shared" si="48"/>
        <v>358.36154261153683</v>
      </c>
      <c r="AZ146" s="2">
        <f t="shared" si="49"/>
        <v>4.7765098317090974E-3</v>
      </c>
      <c r="BB146" s="13">
        <f t="shared" si="54"/>
        <v>42886</v>
      </c>
      <c r="BC146" s="3">
        <f t="shared" si="55"/>
        <v>1.325058467426825E-2</v>
      </c>
    </row>
    <row r="147" spans="1:55" x14ac:dyDescent="0.25">
      <c r="A147" s="21">
        <v>42947</v>
      </c>
      <c r="B147" s="2">
        <v>65920.36</v>
      </c>
      <c r="C147" s="2">
        <v>5343.2370000000001</v>
      </c>
      <c r="D147" s="2">
        <v>4009.4079999999999</v>
      </c>
      <c r="E147" s="2">
        <f t="shared" si="40"/>
        <v>344.13013183552687</v>
      </c>
      <c r="F147" s="2">
        <f t="shared" si="41"/>
        <v>3.3665154305249051E-2</v>
      </c>
      <c r="H147" s="21">
        <v>42947</v>
      </c>
      <c r="I147" s="2">
        <v>65920.36</v>
      </c>
      <c r="J147" s="2">
        <v>5343.2370000000001</v>
      </c>
      <c r="K147" s="2">
        <v>4009.4079999999999</v>
      </c>
      <c r="L147" s="2">
        <f t="shared" si="42"/>
        <v>402.00907929451262</v>
      </c>
      <c r="M147" s="2">
        <f t="shared" si="43"/>
        <v>3.2056543687594072E-2</v>
      </c>
      <c r="O147" s="21">
        <v>42947</v>
      </c>
      <c r="P147" s="2">
        <v>27413.77</v>
      </c>
      <c r="Q147" s="2">
        <v>5343.2370000000001</v>
      </c>
      <c r="R147" s="2">
        <v>4009.4079999999999</v>
      </c>
      <c r="S147" s="2">
        <f t="shared" si="44"/>
        <v>381.94416976088036</v>
      </c>
      <c r="T147" s="2">
        <f t="shared" si="50"/>
        <v>3.4099507373239454E-2</v>
      </c>
      <c r="V147" s="13">
        <f t="shared" si="52"/>
        <v>42916</v>
      </c>
      <c r="W147" s="3">
        <f t="shared" si="53"/>
        <v>9.9821205366082577E-2</v>
      </c>
      <c r="AG147" s="21">
        <v>42947</v>
      </c>
      <c r="AH147" s="2">
        <v>65920.36</v>
      </c>
      <c r="AI147" s="2">
        <v>5343.2370000000001</v>
      </c>
      <c r="AJ147" s="2">
        <v>4009.4079999999999</v>
      </c>
      <c r="AK147" s="2">
        <f t="shared" si="45"/>
        <v>344.13013183552687</v>
      </c>
      <c r="AL147" s="2">
        <f t="shared" si="46"/>
        <v>3.3665154305249051E-2</v>
      </c>
      <c r="AN147" s="21">
        <v>42947</v>
      </c>
      <c r="AO147" s="2">
        <v>65920.36</v>
      </c>
      <c r="AP147" s="2">
        <v>5343.2370000000001</v>
      </c>
      <c r="AQ147" s="2">
        <v>4009.4079999999999</v>
      </c>
      <c r="AR147" s="2">
        <f t="shared" si="47"/>
        <v>270.6563176344423</v>
      </c>
      <c r="AS147" s="2">
        <f t="shared" si="51"/>
        <v>3.9254055452805185E-2</v>
      </c>
      <c r="AU147" s="21">
        <v>42947</v>
      </c>
      <c r="AV147" s="2">
        <v>1434.44</v>
      </c>
      <c r="AW147" s="2">
        <v>5343.2370000000001</v>
      </c>
      <c r="AX147" s="2">
        <v>4009.4079999999999</v>
      </c>
      <c r="AY147" s="2">
        <f t="shared" si="48"/>
        <v>375.20565658462556</v>
      </c>
      <c r="AZ147" s="2">
        <f t="shared" si="49"/>
        <v>4.7003129438327095E-2</v>
      </c>
      <c r="BB147" s="13">
        <f t="shared" si="54"/>
        <v>42916</v>
      </c>
      <c r="BC147" s="3">
        <f t="shared" si="55"/>
        <v>0.11992233919638134</v>
      </c>
    </row>
    <row r="148" spans="1:55" x14ac:dyDescent="0.25">
      <c r="A148" s="21">
        <v>42978</v>
      </c>
      <c r="B148" s="2">
        <v>70835.05</v>
      </c>
      <c r="C148" s="2">
        <v>5414.9870000000001</v>
      </c>
      <c r="D148" s="2">
        <v>4041.712</v>
      </c>
      <c r="E148" s="2">
        <f t="shared" si="40"/>
        <v>356.61089102395169</v>
      </c>
      <c r="F148" s="2">
        <f t="shared" si="41"/>
        <v>3.6267557048418733E-2</v>
      </c>
      <c r="H148" s="21">
        <v>42978</v>
      </c>
      <c r="I148" s="2">
        <v>70835.05</v>
      </c>
      <c r="J148" s="2">
        <v>5414.9870000000001</v>
      </c>
      <c r="K148" s="2">
        <v>4041.712</v>
      </c>
      <c r="L148" s="2">
        <f t="shared" si="42"/>
        <v>411.67426294108071</v>
      </c>
      <c r="M148" s="2">
        <f t="shared" si="43"/>
        <v>2.4042202388885239E-2</v>
      </c>
      <c r="O148" s="21">
        <v>42978</v>
      </c>
      <c r="P148" s="2">
        <v>29427.9</v>
      </c>
      <c r="Q148" s="2">
        <v>5414.9870000000001</v>
      </c>
      <c r="R148" s="2">
        <v>4041.712</v>
      </c>
      <c r="S148" s="2">
        <f t="shared" si="44"/>
        <v>395.63081830566358</v>
      </c>
      <c r="T148" s="2">
        <f t="shared" si="50"/>
        <v>3.58341601427032E-2</v>
      </c>
      <c r="V148" s="13">
        <f t="shared" si="52"/>
        <v>42947</v>
      </c>
      <c r="W148" s="3">
        <f t="shared" si="53"/>
        <v>9.6143919580007176E-2</v>
      </c>
      <c r="AG148" s="21">
        <v>42978</v>
      </c>
      <c r="AH148" s="2">
        <v>70835.05</v>
      </c>
      <c r="AI148" s="2">
        <v>5414.9870000000001</v>
      </c>
      <c r="AJ148" s="2">
        <v>4041.712</v>
      </c>
      <c r="AK148" s="2">
        <f t="shared" si="45"/>
        <v>356.61089102395169</v>
      </c>
      <c r="AL148" s="2">
        <f t="shared" si="46"/>
        <v>3.6267557048418733E-2</v>
      </c>
      <c r="AN148" s="21">
        <v>42978</v>
      </c>
      <c r="AO148" s="2">
        <v>70835.05</v>
      </c>
      <c r="AP148" s="2">
        <v>5414.9870000000001</v>
      </c>
      <c r="AQ148" s="2">
        <v>4041.712</v>
      </c>
      <c r="AR148" s="2">
        <f t="shared" si="47"/>
        <v>285.58103857958127</v>
      </c>
      <c r="AS148" s="2">
        <f t="shared" si="51"/>
        <v>5.5142703024936908E-2</v>
      </c>
      <c r="AU148" s="21">
        <v>42978</v>
      </c>
      <c r="AV148" s="2">
        <v>1557.02</v>
      </c>
      <c r="AW148" s="2">
        <v>5414.9870000000001</v>
      </c>
      <c r="AX148" s="2">
        <v>4041.712</v>
      </c>
      <c r="AY148" s="2">
        <f t="shared" si="48"/>
        <v>390.4493440122809</v>
      </c>
      <c r="AZ148" s="2">
        <f t="shared" si="49"/>
        <v>4.0627552277365989E-2</v>
      </c>
      <c r="BB148" s="13">
        <f t="shared" si="54"/>
        <v>42947</v>
      </c>
      <c r="BC148" s="3">
        <f t="shared" si="55"/>
        <v>0.13203781235072165</v>
      </c>
    </row>
    <row r="149" spans="1:55" x14ac:dyDescent="0.25">
      <c r="A149" s="21">
        <v>43007</v>
      </c>
      <c r="B149" s="2">
        <v>74293.509999999995</v>
      </c>
      <c r="C149" s="2">
        <v>5513.0420000000004</v>
      </c>
      <c r="D149" s="2">
        <v>4068.1309999999999</v>
      </c>
      <c r="E149" s="2">
        <f t="shared" si="40"/>
        <v>366.21194483956305</v>
      </c>
      <c r="F149" s="2">
        <f t="shared" si="41"/>
        <v>2.6923052708915818E-2</v>
      </c>
      <c r="H149" s="21">
        <v>43007</v>
      </c>
      <c r="I149" s="2">
        <v>74293.509999999995</v>
      </c>
      <c r="J149" s="2">
        <v>5513.0420000000004</v>
      </c>
      <c r="K149" s="2">
        <v>4068.1309999999999</v>
      </c>
      <c r="L149" s="2">
        <f t="shared" si="42"/>
        <v>420.22878874112263</v>
      </c>
      <c r="M149" s="2">
        <f t="shared" si="43"/>
        <v>2.0779841175706946E-2</v>
      </c>
      <c r="O149" s="21">
        <v>43007</v>
      </c>
      <c r="P149" s="2">
        <v>30808.59</v>
      </c>
      <c r="Q149" s="2">
        <v>5513.0420000000004</v>
      </c>
      <c r="R149" s="2">
        <v>4068.1309999999999</v>
      </c>
      <c r="S149" s="2">
        <f t="shared" si="44"/>
        <v>405.98071331622123</v>
      </c>
      <c r="T149" s="2">
        <f t="shared" si="50"/>
        <v>2.6160487332312309E-2</v>
      </c>
      <c r="V149" s="13">
        <f t="shared" si="52"/>
        <v>42978</v>
      </c>
      <c r="W149" s="3">
        <f t="shared" si="53"/>
        <v>7.3863381216935073E-2</v>
      </c>
      <c r="AG149" s="21">
        <v>43007</v>
      </c>
      <c r="AH149" s="2">
        <v>74293.509999999995</v>
      </c>
      <c r="AI149" s="2">
        <v>5513.0420000000004</v>
      </c>
      <c r="AJ149" s="2">
        <v>4068.1309999999999</v>
      </c>
      <c r="AK149" s="2">
        <f t="shared" si="45"/>
        <v>366.21194483956305</v>
      </c>
      <c r="AL149" s="2">
        <f t="shared" si="46"/>
        <v>2.6923052708915818E-2</v>
      </c>
      <c r="AN149" s="21">
        <v>43007</v>
      </c>
      <c r="AO149" s="2">
        <v>74293.509999999995</v>
      </c>
      <c r="AP149" s="2">
        <v>5513.0420000000004</v>
      </c>
      <c r="AQ149" s="2">
        <v>4068.1309999999999</v>
      </c>
      <c r="AR149" s="2">
        <f t="shared" si="47"/>
        <v>296.23178884872283</v>
      </c>
      <c r="AS149" s="2">
        <f t="shared" si="51"/>
        <v>3.7295019032482286E-2</v>
      </c>
      <c r="AU149" s="21">
        <v>43007</v>
      </c>
      <c r="AV149" s="2">
        <v>1614.25</v>
      </c>
      <c r="AW149" s="2">
        <v>5513.0420000000004</v>
      </c>
      <c r="AX149" s="2">
        <v>4068.1309999999999</v>
      </c>
      <c r="AY149" s="2">
        <f t="shared" si="48"/>
        <v>399.07665156151137</v>
      </c>
      <c r="AZ149" s="2">
        <f t="shared" si="49"/>
        <v>2.2095843370040471E-2</v>
      </c>
      <c r="BB149" s="13">
        <f t="shared" si="54"/>
        <v>42978</v>
      </c>
      <c r="BC149" s="3">
        <f t="shared" si="55"/>
        <v>8.6313915111438572E-2</v>
      </c>
    </row>
    <row r="150" spans="1:55" x14ac:dyDescent="0.25">
      <c r="A150" s="21">
        <v>43039</v>
      </c>
      <c r="B150" s="2">
        <v>74308.490000000005</v>
      </c>
      <c r="C150" s="2">
        <v>5491.9960000000001</v>
      </c>
      <c r="D150" s="2">
        <v>4095.0770000000002</v>
      </c>
      <c r="E150" s="2">
        <f t="shared" si="40"/>
        <v>366.54977875900897</v>
      </c>
      <c r="F150" s="2">
        <f t="shared" si="41"/>
        <v>9.2250928514617811E-4</v>
      </c>
      <c r="H150" s="21">
        <v>43039</v>
      </c>
      <c r="I150" s="2">
        <v>74308.490000000005</v>
      </c>
      <c r="J150" s="2">
        <v>5491.9960000000001</v>
      </c>
      <c r="K150" s="2">
        <v>4095.0770000000002</v>
      </c>
      <c r="L150" s="2">
        <f t="shared" si="42"/>
        <v>420.27866322529741</v>
      </c>
      <c r="M150" s="2">
        <f t="shared" si="43"/>
        <v>1.1868412043872798E-4</v>
      </c>
      <c r="O150" s="21">
        <v>43039</v>
      </c>
      <c r="P150" s="2">
        <v>30768.93</v>
      </c>
      <c r="Q150" s="2">
        <v>5491.9960000000001</v>
      </c>
      <c r="R150" s="2">
        <v>4095.0770000000002</v>
      </c>
      <c r="S150" s="2">
        <f t="shared" si="44"/>
        <v>406.11344257407842</v>
      </c>
      <c r="T150" s="2">
        <f t="shared" si="50"/>
        <v>3.2693488509093508E-4</v>
      </c>
      <c r="V150" s="13">
        <f t="shared" si="52"/>
        <v>43007</v>
      </c>
      <c r="W150" s="3">
        <f t="shared" si="53"/>
        <v>1.3681282906758412E-3</v>
      </c>
      <c r="AG150" s="21">
        <v>43039</v>
      </c>
      <c r="AH150" s="2">
        <v>74308.490000000005</v>
      </c>
      <c r="AI150" s="2">
        <v>5491.9960000000001</v>
      </c>
      <c r="AJ150" s="2">
        <v>4095.0770000000002</v>
      </c>
      <c r="AK150" s="2">
        <f t="shared" si="45"/>
        <v>366.54977875900897</v>
      </c>
      <c r="AL150" s="2">
        <f t="shared" si="46"/>
        <v>9.2250928514617811E-4</v>
      </c>
      <c r="AN150" s="21">
        <v>43039</v>
      </c>
      <c r="AO150" s="2">
        <v>74308.490000000005</v>
      </c>
      <c r="AP150" s="2">
        <v>5491.9960000000001</v>
      </c>
      <c r="AQ150" s="2">
        <v>4095.0770000000002</v>
      </c>
      <c r="AR150" s="2">
        <f t="shared" si="47"/>
        <v>296.55294251958964</v>
      </c>
      <c r="AS150" s="2">
        <f t="shared" si="51"/>
        <v>1.084129667902689E-3</v>
      </c>
      <c r="AU150" s="21">
        <v>43039</v>
      </c>
      <c r="AV150" s="2">
        <v>1590.3</v>
      </c>
      <c r="AW150" s="2">
        <v>5491.9960000000001</v>
      </c>
      <c r="AX150" s="2">
        <v>4095.0770000000002</v>
      </c>
      <c r="AY150" s="2">
        <f t="shared" si="48"/>
        <v>397.04423863522095</v>
      </c>
      <c r="AZ150" s="2">
        <f t="shared" si="49"/>
        <v>-5.0927883611782245E-3</v>
      </c>
      <c r="BB150" s="13">
        <f t="shared" si="54"/>
        <v>43007</v>
      </c>
      <c r="BC150" s="3">
        <f t="shared" si="55"/>
        <v>-3.0861494081293574E-3</v>
      </c>
    </row>
  </sheetData>
  <mergeCells count="6">
    <mergeCell ref="AV1:AX1"/>
    <mergeCell ref="B1:D1"/>
    <mergeCell ref="I1:K1"/>
    <mergeCell ref="P1:R1"/>
    <mergeCell ref="AH1:AJ1"/>
    <mergeCell ref="AO1:AQ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Q204"/>
  <sheetViews>
    <sheetView workbookViewId="0">
      <selection activeCell="C2" sqref="C2"/>
    </sheetView>
  </sheetViews>
  <sheetFormatPr defaultRowHeight="15" x14ac:dyDescent="0.25"/>
  <cols>
    <col min="1" max="1" width="10.7109375" style="13" bestFit="1" customWidth="1"/>
    <col min="2" max="2" width="13.28515625" style="29" bestFit="1" customWidth="1"/>
    <col min="3" max="4" width="12.7109375" style="29" bestFit="1" customWidth="1"/>
    <col min="5" max="5" width="14.42578125" style="29" bestFit="1" customWidth="1"/>
    <col min="6" max="6" width="17.85546875" style="29" bestFit="1" customWidth="1"/>
    <col min="7" max="7" width="13.140625" style="29" bestFit="1" customWidth="1"/>
    <col min="8" max="8" width="14" style="29" bestFit="1" customWidth="1"/>
    <col min="9" max="9" width="9.140625" style="3"/>
    <col min="10" max="10" width="12.7109375" style="3" bestFit="1" customWidth="1"/>
    <col min="11" max="11" width="9.140625" style="3"/>
    <col min="12" max="12" width="9.140625" style="30"/>
    <col min="13" max="13" width="14.42578125" style="30" bestFit="1" customWidth="1"/>
    <col min="14" max="14" width="24" style="30" bestFit="1" customWidth="1"/>
    <col min="15" max="15" width="9.140625" style="3"/>
    <col min="16" max="16" width="24.85546875" style="3" bestFit="1" customWidth="1"/>
    <col min="17" max="17" width="12.7109375" style="3" bestFit="1" customWidth="1"/>
    <col min="18" max="19" width="9.140625" style="3"/>
    <col min="20" max="20" width="21.5703125" style="3" customWidth="1"/>
    <col min="21" max="26" width="9.140625" style="3"/>
    <col min="27" max="27" width="24.85546875" style="3" bestFit="1" customWidth="1"/>
    <col min="28" max="28" width="12.7109375" style="3" bestFit="1" customWidth="1"/>
    <col min="29" max="34" width="9.140625" style="3"/>
    <col min="35" max="35" width="14.5703125" style="3" bestFit="1" customWidth="1"/>
    <col min="36" max="36" width="9.140625" style="3"/>
    <col min="37" max="37" width="24.85546875" style="3" bestFit="1" customWidth="1"/>
    <col min="38" max="46" width="9.140625" style="3"/>
    <col min="47" max="47" width="29.140625" style="3" customWidth="1"/>
    <col min="48" max="56" width="9.140625" style="3"/>
    <col min="57" max="57" width="24.85546875" style="3" bestFit="1" customWidth="1"/>
    <col min="58" max="58" width="12.7109375" style="3" bestFit="1" customWidth="1"/>
    <col min="59" max="59" width="12" style="3" bestFit="1" customWidth="1"/>
    <col min="60" max="60" width="12.7109375" style="3" bestFit="1" customWidth="1"/>
    <col min="61" max="61" width="12" style="3" bestFit="1" customWidth="1"/>
    <col min="62" max="62" width="16" style="3" bestFit="1" customWidth="1"/>
    <col min="63" max="63" width="14.7109375" style="3" bestFit="1" customWidth="1"/>
    <col min="64" max="64" width="13.7109375" style="3" bestFit="1" customWidth="1"/>
    <col min="65" max="65" width="14.5703125" style="3" bestFit="1" customWidth="1"/>
    <col min="66" max="66" width="9.140625" style="3"/>
    <col min="67" max="67" width="24.85546875" style="3" bestFit="1" customWidth="1"/>
    <col min="68" max="69" width="9.140625" style="3"/>
    <col min="70" max="70" width="24.85546875" style="3" bestFit="1" customWidth="1"/>
    <col min="71" max="76" width="9.140625" style="3"/>
    <col min="77" max="77" width="24.85546875" style="3" bestFit="1" customWidth="1"/>
    <col min="78" max="78" width="12.7109375" style="3" bestFit="1" customWidth="1"/>
    <col min="79" max="80" width="9.140625" style="3"/>
    <col min="81" max="81" width="12" style="3" bestFit="1" customWidth="1"/>
    <col min="82" max="84" width="9.140625" style="3"/>
    <col min="85" max="85" width="14.5703125" style="3" bestFit="1" customWidth="1"/>
    <col min="86" max="86" width="9.140625" style="3"/>
    <col min="87" max="87" width="24.85546875" style="3" bestFit="1" customWidth="1"/>
    <col min="88" max="88" width="12.7109375" style="3" bestFit="1" customWidth="1"/>
    <col min="89" max="16384" width="9.140625" style="3"/>
  </cols>
  <sheetData>
    <row r="1" spans="1:92" x14ac:dyDescent="0.25">
      <c r="G1" s="3" t="s">
        <v>50</v>
      </c>
      <c r="H1" s="3" t="s">
        <v>50</v>
      </c>
      <c r="K1" s="3" t="s">
        <v>50</v>
      </c>
    </row>
    <row r="2" spans="1:92" x14ac:dyDescent="0.25">
      <c r="A2" s="24" t="s">
        <v>0</v>
      </c>
      <c r="B2" s="26" t="s">
        <v>34</v>
      </c>
      <c r="C2" s="26" t="s">
        <v>35</v>
      </c>
      <c r="D2" s="27" t="s">
        <v>36</v>
      </c>
      <c r="E2" s="27" t="s">
        <v>37</v>
      </c>
      <c r="F2" s="27" t="s">
        <v>49</v>
      </c>
      <c r="G2" s="26" t="s">
        <v>38</v>
      </c>
      <c r="H2" s="26" t="s">
        <v>39</v>
      </c>
      <c r="I2" s="26" t="s">
        <v>40</v>
      </c>
      <c r="J2" s="26" t="s">
        <v>41</v>
      </c>
      <c r="K2" s="26" t="s">
        <v>42</v>
      </c>
      <c r="L2" s="28" t="s">
        <v>3</v>
      </c>
      <c r="M2" s="28" t="s">
        <v>58</v>
      </c>
      <c r="N2" s="28" t="s">
        <v>59</v>
      </c>
      <c r="P2" s="3" t="s">
        <v>81</v>
      </c>
      <c r="AA2" s="3" t="s">
        <v>82</v>
      </c>
      <c r="AK2" s="3" t="s">
        <v>83</v>
      </c>
      <c r="AU2" s="3" t="s">
        <v>84</v>
      </c>
      <c r="BE2" s="3" t="s">
        <v>85</v>
      </c>
      <c r="BO2" s="3" t="s">
        <v>86</v>
      </c>
      <c r="BY2" s="3" t="s">
        <v>60</v>
      </c>
      <c r="CI2" s="3" t="s">
        <v>60</v>
      </c>
    </row>
    <row r="3" spans="1:92" ht="15.75" thickBot="1" x14ac:dyDescent="0.3">
      <c r="A3" s="13">
        <v>36922</v>
      </c>
      <c r="B3" s="29">
        <v>-2.7473600581288338E-2</v>
      </c>
      <c r="C3" s="29">
        <v>-5.1322393119335175E-4</v>
      </c>
      <c r="D3" s="29">
        <v>5.5596213787794113E-3</v>
      </c>
      <c r="E3" s="29">
        <v>2.25288718938828E-2</v>
      </c>
      <c r="F3" s="29">
        <v>2.0303156226873401E-2</v>
      </c>
      <c r="G3" s="29">
        <v>-6.9902726810459614E-2</v>
      </c>
      <c r="H3" s="29">
        <v>-7.3829575541407566E-2</v>
      </c>
      <c r="I3" s="3">
        <v>1.1282051282051286E-2</v>
      </c>
      <c r="J3" s="3">
        <v>-3.3898305084745783E-2</v>
      </c>
      <c r="K3" s="3">
        <v>-4.265182624585151E-2</v>
      </c>
      <c r="L3" s="30">
        <v>4.6792555972809735E-2</v>
      </c>
      <c r="M3" s="30">
        <f>K3</f>
        <v>-4.265182624585151E-2</v>
      </c>
      <c r="N3" s="30">
        <f>(1+L3)/(1+M3)-1</f>
        <v>9.3429313044922635E-2</v>
      </c>
      <c r="S3" s="31" t="str">
        <f>P2</f>
        <v>RESUMO DOS RESULTADOS-GERAL</v>
      </c>
      <c r="T3" s="31"/>
      <c r="AD3" s="31" t="str">
        <f>AA2</f>
        <v>RESUMO DOS RESULTADOS-PRIMEIRO MANDATO LULA</v>
      </c>
      <c r="AE3" s="31"/>
      <c r="AN3" s="31" t="str">
        <f>AK2</f>
        <v>RESUMO DOS RESULTADOS-SEGUNDO MANDATO LULA</v>
      </c>
      <c r="AO3" s="31"/>
      <c r="AX3" s="31" t="str">
        <f>AU2</f>
        <v>RESUMO DOS RESULTADOS-PRIMEIRO MANDATO DILMA</v>
      </c>
      <c r="AY3" s="31"/>
      <c r="BH3" s="31" t="str">
        <f>BE2</f>
        <v>RESUMO DOS RESULTADOS-SEGUNDO MANDATO DILMA</v>
      </c>
      <c r="BI3" s="31"/>
      <c r="BR3" s="31" t="str">
        <f>BO2</f>
        <v>RESUMO DOS RESULTADOS-MANDATO TEMER</v>
      </c>
      <c r="BS3" s="31"/>
      <c r="BY3" s="3" t="s">
        <v>87</v>
      </c>
      <c r="CB3" s="31" t="str">
        <f>BY3</f>
        <v>PRE CRISE (2011-2014)</v>
      </c>
      <c r="CC3" s="31"/>
      <c r="CI3" s="3" t="s">
        <v>88</v>
      </c>
      <c r="CL3" s="31" t="str">
        <f>CI3</f>
        <v>PRE CRISE (2015-2017)</v>
      </c>
      <c r="CM3" s="31"/>
    </row>
    <row r="4" spans="1:92" x14ac:dyDescent="0.25">
      <c r="A4" s="13">
        <v>36950</v>
      </c>
      <c r="B4" s="29">
        <v>2.7542371302843094E-2</v>
      </c>
      <c r="C4" s="29">
        <v>2.866852842271328E-2</v>
      </c>
      <c r="D4" s="29">
        <v>6.9587975740432739E-3</v>
      </c>
      <c r="E4" s="29">
        <v>2.27302145212889E-2</v>
      </c>
      <c r="F4" s="29">
        <v>-2.1691342815756801E-2</v>
      </c>
      <c r="G4" s="29">
        <v>6.0280278257548225E-2</v>
      </c>
      <c r="H4" s="29">
        <v>6.8529648859058101E-2</v>
      </c>
      <c r="I4" s="3">
        <v>3.7525354969573987E-2</v>
      </c>
      <c r="J4" s="3">
        <v>-0.19298245614035081</v>
      </c>
      <c r="K4" s="3">
        <v>1.241001759142657E-3</v>
      </c>
      <c r="L4" s="30">
        <v>8.2402892644077852E-3</v>
      </c>
      <c r="M4" s="30">
        <f t="shared" ref="M4:M67" si="0">K4</f>
        <v>1.241001759142657E-3</v>
      </c>
      <c r="N4" s="30">
        <f t="shared" ref="N4:N67" si="1">(1+L4)/(1+M4)-1</f>
        <v>6.9906121432978807E-3</v>
      </c>
      <c r="P4" s="32" t="s">
        <v>61</v>
      </c>
      <c r="Q4" s="32"/>
      <c r="S4" s="31" t="s">
        <v>45</v>
      </c>
      <c r="T4" s="31">
        <f>Q18</f>
        <v>1.8649378471818634E-2</v>
      </c>
      <c r="AA4" s="32" t="s">
        <v>61</v>
      </c>
      <c r="AB4" s="32"/>
      <c r="AD4" s="31" t="s">
        <v>45</v>
      </c>
      <c r="AE4" s="31">
        <f>AB18</f>
        <v>2.2892218222552427E-2</v>
      </c>
      <c r="AK4" s="32" t="s">
        <v>61</v>
      </c>
      <c r="AL4" s="32"/>
      <c r="AN4" s="31" t="s">
        <v>45</v>
      </c>
      <c r="AO4" s="31">
        <f>AL18</f>
        <v>1.5505247821937799E-2</v>
      </c>
      <c r="AU4" s="32" t="s">
        <v>61</v>
      </c>
      <c r="AV4" s="32"/>
      <c r="AX4" s="31" t="s">
        <v>45</v>
      </c>
      <c r="AY4" s="31">
        <f>AV18</f>
        <v>1.0858535530509198E-2</v>
      </c>
      <c r="BE4" s="32" t="s">
        <v>61</v>
      </c>
      <c r="BF4" s="32"/>
      <c r="BH4" s="31" t="s">
        <v>45</v>
      </c>
      <c r="BI4" s="31">
        <f>BF18</f>
        <v>1.4014584298832438E-2</v>
      </c>
      <c r="BO4" s="32" t="s">
        <v>61</v>
      </c>
      <c r="BP4" s="32"/>
      <c r="BR4" s="31" t="s">
        <v>45</v>
      </c>
      <c r="BS4" s="31">
        <f>BP18</f>
        <v>2.4102742257684322E-2</v>
      </c>
      <c r="BY4" s="32" t="s">
        <v>61</v>
      </c>
      <c r="BZ4" s="32"/>
      <c r="CB4" s="31" t="s">
        <v>45</v>
      </c>
      <c r="CC4" s="31">
        <f>BZ18</f>
        <v>1.0858535530509198E-2</v>
      </c>
      <c r="CI4" s="32" t="s">
        <v>61</v>
      </c>
      <c r="CJ4" s="32"/>
      <c r="CL4" s="31" t="s">
        <v>45</v>
      </c>
      <c r="CM4" s="31">
        <f>CJ18</f>
        <v>1.4033928734675787E-2</v>
      </c>
    </row>
    <row r="5" spans="1:92" x14ac:dyDescent="0.25">
      <c r="A5" s="13">
        <v>36981</v>
      </c>
      <c r="B5" s="29">
        <v>-3.1792890280485153E-2</v>
      </c>
      <c r="C5" s="29">
        <v>5.2003934979438782E-4</v>
      </c>
      <c r="D5" s="29">
        <v>-4.8840083181858063E-3</v>
      </c>
      <c r="E5" s="29">
        <v>-5.4145865142345402E-3</v>
      </c>
      <c r="F5" s="29">
        <v>-1.00131537765265E-2</v>
      </c>
      <c r="G5" s="29">
        <v>0.18796910203294526</v>
      </c>
      <c r="H5" s="29">
        <v>0.17002845818678169</v>
      </c>
      <c r="I5" s="3">
        <v>5.2052785923753619E-2</v>
      </c>
      <c r="J5" s="3">
        <v>-0.17391304347826086</v>
      </c>
      <c r="K5" s="3">
        <v>4.3257368425116294E-2</v>
      </c>
      <c r="L5" s="30">
        <v>2.4089263365549618E-2</v>
      </c>
      <c r="M5" s="30">
        <f t="shared" si="0"/>
        <v>4.3257368425116294E-2</v>
      </c>
      <c r="N5" s="30">
        <f t="shared" si="1"/>
        <v>-1.8373323438398037E-2</v>
      </c>
      <c r="P5" s="33" t="s">
        <v>62</v>
      </c>
      <c r="Q5" s="33">
        <v>0.86626084141531745</v>
      </c>
      <c r="AA5" s="33" t="s">
        <v>62</v>
      </c>
      <c r="AB5" s="33">
        <v>0.93810270837487042</v>
      </c>
      <c r="AK5" s="33" t="s">
        <v>62</v>
      </c>
      <c r="AL5" s="33">
        <v>0.92489550268400156</v>
      </c>
      <c r="AU5" s="33" t="s">
        <v>62</v>
      </c>
      <c r="AV5" s="33">
        <v>0.94227749144363115</v>
      </c>
      <c r="BE5" s="33" t="s">
        <v>62</v>
      </c>
      <c r="BF5" s="33">
        <v>0.90005468487032503</v>
      </c>
      <c r="BO5" s="33" t="s">
        <v>62</v>
      </c>
      <c r="BP5" s="33">
        <v>0.9952501527125357</v>
      </c>
      <c r="BY5" s="33" t="s">
        <v>62</v>
      </c>
      <c r="BZ5" s="33">
        <v>0.94227749144363115</v>
      </c>
      <c r="CI5" s="33" t="s">
        <v>62</v>
      </c>
      <c r="CJ5" s="33">
        <v>0.9008348664527086</v>
      </c>
    </row>
    <row r="6" spans="1:92" x14ac:dyDescent="0.25">
      <c r="A6" s="13">
        <v>37011</v>
      </c>
      <c r="B6" s="29">
        <v>2.0572820212692022E-3</v>
      </c>
      <c r="C6" s="29">
        <v>-3.8464064709842205E-3</v>
      </c>
      <c r="D6" s="29">
        <v>-2.3439540527760983E-3</v>
      </c>
      <c r="E6" s="29">
        <v>5.79474680125713E-3</v>
      </c>
      <c r="F6" s="29">
        <v>1.1148591525852699E-2</v>
      </c>
      <c r="G6" s="29">
        <v>7.9129010207791284E-2</v>
      </c>
      <c r="H6" s="29">
        <v>7.8543981361424597E-2</v>
      </c>
      <c r="I6" s="3">
        <v>2.2067363530778206E-2</v>
      </c>
      <c r="J6" s="3">
        <v>0.52631578947368407</v>
      </c>
      <c r="K6" s="3">
        <v>2.594553063860694E-2</v>
      </c>
      <c r="L6" s="30">
        <v>1.9890435208065993E-2</v>
      </c>
      <c r="M6" s="30">
        <f t="shared" si="0"/>
        <v>2.594553063860694E-2</v>
      </c>
      <c r="N6" s="30">
        <f t="shared" si="1"/>
        <v>-5.9019657961489891E-3</v>
      </c>
      <c r="P6" s="33" t="s">
        <v>63</v>
      </c>
      <c r="Q6" s="33">
        <v>0.75040784536957372</v>
      </c>
      <c r="AA6" s="33" t="s">
        <v>63</v>
      </c>
      <c r="AB6" s="33">
        <v>0.8800366914602672</v>
      </c>
      <c r="AK6" s="33" t="s">
        <v>63</v>
      </c>
      <c r="AL6" s="33">
        <v>0.85543169088509197</v>
      </c>
      <c r="AU6" s="33" t="s">
        <v>63</v>
      </c>
      <c r="AV6" s="33">
        <v>0.88788687088130247</v>
      </c>
      <c r="BE6" s="33" t="s">
        <v>63</v>
      </c>
      <c r="BF6" s="33">
        <v>0.81009843575702012</v>
      </c>
      <c r="BO6" s="33" t="s">
        <v>63</v>
      </c>
      <c r="BP6" s="33">
        <v>0.99052286647432553</v>
      </c>
      <c r="BY6" s="33" t="s">
        <v>63</v>
      </c>
      <c r="BZ6" s="33">
        <v>0.88788687088130247</v>
      </c>
      <c r="CI6" s="33" t="s">
        <v>63</v>
      </c>
      <c r="CJ6" s="33">
        <v>0.81150345661686929</v>
      </c>
    </row>
    <row r="7" spans="1:92" x14ac:dyDescent="0.25">
      <c r="A7" s="13">
        <v>37042</v>
      </c>
      <c r="B7" s="29">
        <v>7.1032061241567135E-3</v>
      </c>
      <c r="C7" s="29">
        <v>-7.744411937892437E-3</v>
      </c>
      <c r="D7" s="29">
        <v>-1.9936985336244106E-3</v>
      </c>
      <c r="E7" s="29">
        <v>-9.0843997895717604E-3</v>
      </c>
      <c r="F7" s="29">
        <v>2.5434929411858299E-3</v>
      </c>
      <c r="G7" s="29">
        <v>6.5334691687082724E-2</v>
      </c>
      <c r="H7" s="29">
        <v>0.10834276299483814</v>
      </c>
      <c r="I7" s="3">
        <v>8.272727272727276E-2</v>
      </c>
      <c r="J7" s="3">
        <v>-0.2931034482758621</v>
      </c>
      <c r="K7" s="3">
        <v>2.9774605755385375E-2</v>
      </c>
      <c r="L7" s="30">
        <v>2.5409175095245873E-2</v>
      </c>
      <c r="M7" s="30">
        <f t="shared" si="0"/>
        <v>2.9774605755385375E-2</v>
      </c>
      <c r="N7" s="30">
        <f t="shared" si="1"/>
        <v>-4.2392098579060455E-3</v>
      </c>
      <c r="P7" s="33" t="s">
        <v>64</v>
      </c>
      <c r="Q7" s="33">
        <v>0.73734019329468237</v>
      </c>
      <c r="AA7" s="33" t="s">
        <v>64</v>
      </c>
      <c r="AB7" s="33">
        <v>0.84671355019923034</v>
      </c>
      <c r="AK7" s="33" t="s">
        <v>64</v>
      </c>
      <c r="AL7" s="33">
        <v>0.81635917490808974</v>
      </c>
      <c r="AU7" s="33" t="s">
        <v>64</v>
      </c>
      <c r="AV7" s="33">
        <v>0.85758602517354632</v>
      </c>
      <c r="BE7" s="33" t="s">
        <v>64</v>
      </c>
      <c r="BF7" s="33">
        <v>0.57272148045329518</v>
      </c>
      <c r="BO7" s="33" t="s">
        <v>64</v>
      </c>
      <c r="BP7" s="33">
        <v>0.96683003266013934</v>
      </c>
      <c r="BY7" s="33" t="s">
        <v>64</v>
      </c>
      <c r="BZ7" s="33">
        <v>0.85758602517354632</v>
      </c>
      <c r="CI7" s="33" t="s">
        <v>64</v>
      </c>
      <c r="CJ7" s="33">
        <v>0.60206285285783523</v>
      </c>
    </row>
    <row r="8" spans="1:92" x14ac:dyDescent="0.25">
      <c r="A8" s="13">
        <v>37072</v>
      </c>
      <c r="B8" s="29">
        <v>1.1029168963432312E-3</v>
      </c>
      <c r="C8" s="29">
        <v>-7.3703713715076447E-3</v>
      </c>
      <c r="D8" s="29">
        <v>-9.2917941510677338E-3</v>
      </c>
      <c r="E8" s="29">
        <v>-5.0112092867493597E-4</v>
      </c>
      <c r="F8" s="29">
        <v>1.1618483113124999E-3</v>
      </c>
      <c r="G8" s="29">
        <v>3.5471961373879868E-2</v>
      </c>
      <c r="H8" s="29">
        <v>5.138243317892166E-2</v>
      </c>
      <c r="I8" s="3">
        <v>-3.0016792611251009E-2</v>
      </c>
      <c r="J8" s="3">
        <v>0.26829268292682928</v>
      </c>
      <c r="K8" s="3">
        <v>8.3845466389115497E-2</v>
      </c>
      <c r="L8" s="30">
        <v>2.2346046656696483E-2</v>
      </c>
      <c r="M8" s="30">
        <f t="shared" si="0"/>
        <v>8.3845466389115497E-2</v>
      </c>
      <c r="N8" s="30">
        <f t="shared" si="1"/>
        <v>-5.6741871087312212E-2</v>
      </c>
      <c r="P8" s="33" t="s">
        <v>65</v>
      </c>
      <c r="Q8" s="33">
        <v>2.4112061401196299E-2</v>
      </c>
      <c r="AA8" s="33" t="s">
        <v>65</v>
      </c>
      <c r="AB8" s="33">
        <v>1.7274274293972724E-2</v>
      </c>
      <c r="AK8" s="33" t="s">
        <v>65</v>
      </c>
      <c r="AL8" s="33">
        <v>2.5755443233958529E-2</v>
      </c>
      <c r="AU8" s="33" t="s">
        <v>65</v>
      </c>
      <c r="AV8" s="33">
        <v>1.482702361712139E-2</v>
      </c>
      <c r="BE8" s="33" t="s">
        <v>65</v>
      </c>
      <c r="BF8" s="33">
        <v>1.6040463345182686E-2</v>
      </c>
      <c r="BO8" s="33" t="s">
        <v>65</v>
      </c>
      <c r="BP8" s="33">
        <v>8.3238370888682744E-3</v>
      </c>
      <c r="BY8" s="33" t="s">
        <v>65</v>
      </c>
      <c r="BZ8" s="33">
        <v>1.482702361712139E-2</v>
      </c>
      <c r="CI8" s="33" t="s">
        <v>65</v>
      </c>
      <c r="CJ8" s="33">
        <v>1.5123164977120261E-2</v>
      </c>
    </row>
    <row r="9" spans="1:92" ht="15.75" thickBot="1" x14ac:dyDescent="0.3">
      <c r="A9" s="13">
        <v>37103</v>
      </c>
      <c r="B9" s="29">
        <v>-5.1807756535708904E-3</v>
      </c>
      <c r="C9" s="29">
        <v>-1.0989611968398094E-2</v>
      </c>
      <c r="D9" s="29">
        <v>-9.6369292587041855E-3</v>
      </c>
      <c r="E9" s="29">
        <v>-9.5913168042898195E-3</v>
      </c>
      <c r="F9" s="29">
        <v>-7.6017472892999701E-3</v>
      </c>
      <c r="G9" s="29">
        <v>7.1040888668711277E-2</v>
      </c>
      <c r="H9" s="29">
        <v>6.5680198845042836E-2</v>
      </c>
      <c r="I9" s="3">
        <v>6.7517853278511009E-2</v>
      </c>
      <c r="J9" s="3">
        <v>1.5576923076923079</v>
      </c>
      <c r="K9" s="3">
        <v>2.8271294849458561E-2</v>
      </c>
      <c r="L9" s="30">
        <v>3.7862321138243615E-2</v>
      </c>
      <c r="M9" s="30">
        <f t="shared" si="0"/>
        <v>2.8271294849458561E-2</v>
      </c>
      <c r="N9" s="30">
        <f t="shared" si="1"/>
        <v>9.3273305759149494E-3</v>
      </c>
      <c r="P9" s="34" t="s">
        <v>66</v>
      </c>
      <c r="Q9" s="34">
        <v>202</v>
      </c>
      <c r="AA9" s="34" t="s">
        <v>66</v>
      </c>
      <c r="AB9" s="34">
        <v>47</v>
      </c>
      <c r="AK9" s="34" t="s">
        <v>66</v>
      </c>
      <c r="AL9" s="34">
        <v>48</v>
      </c>
      <c r="AU9" s="34" t="s">
        <v>66</v>
      </c>
      <c r="AV9" s="34">
        <v>48</v>
      </c>
      <c r="BE9" s="34" t="s">
        <v>66</v>
      </c>
      <c r="BF9" s="34">
        <v>19</v>
      </c>
      <c r="BO9" s="34" t="s">
        <v>66</v>
      </c>
      <c r="BP9" s="34">
        <v>15</v>
      </c>
      <c r="BY9" s="34" t="s">
        <v>66</v>
      </c>
      <c r="BZ9" s="34">
        <v>48</v>
      </c>
      <c r="CI9" s="34" t="s">
        <v>66</v>
      </c>
      <c r="CJ9" s="34">
        <v>20</v>
      </c>
    </row>
    <row r="10" spans="1:92" x14ac:dyDescent="0.25">
      <c r="A10" s="13">
        <v>37134</v>
      </c>
      <c r="B10" s="29">
        <v>-6.6268639639019966E-3</v>
      </c>
      <c r="C10" s="29">
        <v>6.5105543471872807E-3</v>
      </c>
      <c r="D10" s="29">
        <v>5.8800387196242809E-3</v>
      </c>
      <c r="E10" s="29">
        <v>1.9259085878729799E-2</v>
      </c>
      <c r="F10" s="29">
        <v>-2.1548729389905898E-2</v>
      </c>
      <c r="G10" s="29">
        <v>-4.189186024125513E-2</v>
      </c>
      <c r="H10" s="29">
        <v>-2.6843961514454451E-2</v>
      </c>
      <c r="I10" s="3">
        <v>3.9326981552807672E-2</v>
      </c>
      <c r="J10" s="3">
        <v>-0.47368421052631582</v>
      </c>
      <c r="K10" s="3">
        <v>8.3229048240671677E-3</v>
      </c>
      <c r="L10" s="30">
        <v>1.1024296653440624E-2</v>
      </c>
      <c r="M10" s="30">
        <f t="shared" si="0"/>
        <v>8.3229048240671677E-3</v>
      </c>
      <c r="N10" s="30">
        <f t="shared" si="1"/>
        <v>2.679093985120673E-3</v>
      </c>
    </row>
    <row r="11" spans="1:92" ht="15.75" thickBot="1" x14ac:dyDescent="0.3">
      <c r="A11" s="13">
        <v>37164</v>
      </c>
      <c r="B11" s="29">
        <v>-1.62810068577528E-2</v>
      </c>
      <c r="C11" s="29">
        <v>-2.1537426859140396E-2</v>
      </c>
      <c r="D11" s="29">
        <v>4.8396848142147064E-3</v>
      </c>
      <c r="E11" s="29">
        <v>-1.41552370041609E-2</v>
      </c>
      <c r="F11" s="29">
        <v>4.4621024280786497E-3</v>
      </c>
      <c r="G11" s="29">
        <v>5.9940077402746983E-2</v>
      </c>
      <c r="H11" s="29">
        <v>6.7224395878130894E-2</v>
      </c>
      <c r="I11" s="3">
        <v>4.1544763019309539E-2</v>
      </c>
      <c r="J11" s="3">
        <v>-0.59999999999999987</v>
      </c>
      <c r="K11" s="3">
        <v>2.4256513982547911E-3</v>
      </c>
      <c r="L11" s="30">
        <v>4.092662768285904E-2</v>
      </c>
      <c r="M11" s="30">
        <f t="shared" si="0"/>
        <v>2.4256513982547911E-3</v>
      </c>
      <c r="N11" s="30">
        <f t="shared" si="1"/>
        <v>3.8407812320944146E-2</v>
      </c>
      <c r="P11" s="3" t="s">
        <v>46</v>
      </c>
      <c r="AA11" s="3" t="s">
        <v>46</v>
      </c>
      <c r="AK11" s="3" t="s">
        <v>46</v>
      </c>
      <c r="AU11" s="3" t="s">
        <v>46</v>
      </c>
      <c r="BE11" s="3" t="s">
        <v>46</v>
      </c>
      <c r="BO11" s="3" t="s">
        <v>46</v>
      </c>
      <c r="BY11" s="3" t="s">
        <v>46</v>
      </c>
      <c r="CI11" s="3" t="s">
        <v>46</v>
      </c>
    </row>
    <row r="12" spans="1:92" x14ac:dyDescent="0.25">
      <c r="A12" s="13">
        <v>37195</v>
      </c>
      <c r="B12" s="29">
        <v>-5.9080380015075207E-4</v>
      </c>
      <c r="C12" s="29">
        <v>-1.0097344405949116E-2</v>
      </c>
      <c r="D12" s="29">
        <v>-1.2573189102113247E-2</v>
      </c>
      <c r="E12" s="29">
        <v>-1.5664855018258099E-3</v>
      </c>
      <c r="F12" s="29">
        <v>-2.4352215230464901E-2</v>
      </c>
      <c r="G12" s="29">
        <v>-5.8868173239149502E-2</v>
      </c>
      <c r="H12" s="29">
        <v>-7.4042916120863E-2</v>
      </c>
      <c r="I12" s="3">
        <v>9.9250936329586814E-3</v>
      </c>
      <c r="J12" s="3">
        <v>1.964285714285714</v>
      </c>
      <c r="K12" s="3">
        <v>-2.4197818510244273E-3</v>
      </c>
      <c r="L12" s="30">
        <v>2.802552928000912E-3</v>
      </c>
      <c r="M12" s="30">
        <f t="shared" si="0"/>
        <v>-2.4197818510244273E-3</v>
      </c>
      <c r="N12" s="30">
        <f t="shared" si="1"/>
        <v>5.2350023426841474E-3</v>
      </c>
      <c r="P12" s="35"/>
      <c r="Q12" s="35" t="s">
        <v>70</v>
      </c>
      <c r="R12" s="35" t="s">
        <v>71</v>
      </c>
      <c r="S12" s="35" t="s">
        <v>72</v>
      </c>
      <c r="T12" s="35" t="s">
        <v>47</v>
      </c>
      <c r="U12" s="35" t="s">
        <v>73</v>
      </c>
      <c r="AA12" s="35"/>
      <c r="AB12" s="35" t="s">
        <v>70</v>
      </c>
      <c r="AC12" s="35" t="s">
        <v>71</v>
      </c>
      <c r="AD12" s="35" t="s">
        <v>72</v>
      </c>
      <c r="AE12" s="35" t="s">
        <v>47</v>
      </c>
      <c r="AF12" s="35" t="s">
        <v>73</v>
      </c>
      <c r="AK12" s="35"/>
      <c r="AL12" s="35" t="s">
        <v>70</v>
      </c>
      <c r="AM12" s="35" t="s">
        <v>71</v>
      </c>
      <c r="AN12" s="35" t="s">
        <v>72</v>
      </c>
      <c r="AO12" s="35" t="s">
        <v>47</v>
      </c>
      <c r="AP12" s="35" t="s">
        <v>73</v>
      </c>
      <c r="AU12" s="35"/>
      <c r="AV12" s="35" t="s">
        <v>70</v>
      </c>
      <c r="AW12" s="35" t="s">
        <v>71</v>
      </c>
      <c r="AX12" s="35" t="s">
        <v>72</v>
      </c>
      <c r="AY12" s="35" t="s">
        <v>47</v>
      </c>
      <c r="AZ12" s="35" t="s">
        <v>73</v>
      </c>
      <c r="BE12" s="35"/>
      <c r="BF12" s="35" t="s">
        <v>70</v>
      </c>
      <c r="BG12" s="35" t="s">
        <v>71</v>
      </c>
      <c r="BH12" s="35" t="s">
        <v>72</v>
      </c>
      <c r="BI12" s="35" t="s">
        <v>47</v>
      </c>
      <c r="BJ12" s="35" t="s">
        <v>73</v>
      </c>
      <c r="BO12" s="35"/>
      <c r="BP12" s="35" t="s">
        <v>70</v>
      </c>
      <c r="BQ12" s="35" t="s">
        <v>71</v>
      </c>
      <c r="BR12" s="35" t="s">
        <v>72</v>
      </c>
      <c r="BS12" s="35" t="s">
        <v>47</v>
      </c>
      <c r="BT12" s="35" t="s">
        <v>73</v>
      </c>
      <c r="BY12" s="35"/>
      <c r="BZ12" s="35" t="s">
        <v>70</v>
      </c>
      <c r="CA12" s="35" t="s">
        <v>71</v>
      </c>
      <c r="CB12" s="35" t="s">
        <v>72</v>
      </c>
      <c r="CC12" s="35" t="s">
        <v>47</v>
      </c>
      <c r="CD12" s="35" t="s">
        <v>73</v>
      </c>
      <c r="CI12" s="35"/>
      <c r="CJ12" s="35" t="s">
        <v>70</v>
      </c>
      <c r="CK12" s="35" t="s">
        <v>71</v>
      </c>
      <c r="CL12" s="35" t="s">
        <v>72</v>
      </c>
      <c r="CM12" s="35" t="s">
        <v>47</v>
      </c>
      <c r="CN12" s="35" t="s">
        <v>73</v>
      </c>
    </row>
    <row r="13" spans="1:92" x14ac:dyDescent="0.25">
      <c r="A13" s="13">
        <v>37225</v>
      </c>
      <c r="B13" s="29">
        <v>2.6222946122288704E-2</v>
      </c>
      <c r="C13" s="29">
        <v>1.8183454871177673E-2</v>
      </c>
      <c r="D13" s="29">
        <v>-1.1864896863698959E-2</v>
      </c>
      <c r="E13" s="29">
        <v>-6.4786896109581002E-3</v>
      </c>
      <c r="F13" s="29">
        <v>8.0684795975685102E-3</v>
      </c>
      <c r="G13" s="29">
        <v>-6.2896203385424454E-2</v>
      </c>
      <c r="H13" s="29">
        <v>-6.0282914434401369E-2</v>
      </c>
      <c r="I13" s="3">
        <v>-7.3428518449842328E-2</v>
      </c>
      <c r="J13" s="3">
        <v>-0.14457831325301207</v>
      </c>
      <c r="K13" s="3">
        <v>0</v>
      </c>
      <c r="L13" s="30">
        <v>1.5841809426658138E-2</v>
      </c>
      <c r="M13" s="30">
        <f t="shared" si="0"/>
        <v>0</v>
      </c>
      <c r="N13" s="30">
        <f>(1+L13)/(1+M13)-1</f>
        <v>1.5841809426658138E-2</v>
      </c>
      <c r="P13" s="33" t="s">
        <v>67</v>
      </c>
      <c r="Q13" s="33">
        <v>10</v>
      </c>
      <c r="R13" s="33">
        <v>0.33386314855505517</v>
      </c>
      <c r="S13" s="33">
        <v>3.3386314855505514E-2</v>
      </c>
      <c r="T13" s="33">
        <v>57.424841208577114</v>
      </c>
      <c r="U13" s="33">
        <v>3.3676799461085742E-52</v>
      </c>
      <c r="AA13" s="33" t="s">
        <v>67</v>
      </c>
      <c r="AB13" s="33">
        <v>10</v>
      </c>
      <c r="AC13" s="33">
        <v>7.8805126081093316E-2</v>
      </c>
      <c r="AD13" s="33">
        <v>7.8805126081093312E-3</v>
      </c>
      <c r="AE13" s="33">
        <v>26.409175670639751</v>
      </c>
      <c r="AF13" s="33">
        <v>1.1957162738206806E-13</v>
      </c>
      <c r="AK13" s="33" t="s">
        <v>67</v>
      </c>
      <c r="AL13" s="33">
        <v>10</v>
      </c>
      <c r="AM13" s="33">
        <v>0.14522855437069787</v>
      </c>
      <c r="AN13" s="33">
        <v>1.4522855437069788E-2</v>
      </c>
      <c r="AO13" s="33">
        <v>21.893437611967283</v>
      </c>
      <c r="AP13" s="33">
        <v>1.2925812240496414E-12</v>
      </c>
      <c r="AU13" s="33" t="s">
        <v>67</v>
      </c>
      <c r="AV13" s="33">
        <v>10</v>
      </c>
      <c r="AW13" s="33">
        <v>6.4418534836366281E-2</v>
      </c>
      <c r="AX13" s="33">
        <v>6.4418534836366281E-3</v>
      </c>
      <c r="AY13" s="33">
        <v>29.302379195773778</v>
      </c>
      <c r="AZ13" s="33">
        <v>1.3476717395886995E-14</v>
      </c>
      <c r="BE13" s="33" t="s">
        <v>67</v>
      </c>
      <c r="BF13" s="33">
        <v>10</v>
      </c>
      <c r="BG13" s="33">
        <v>8.7807792045926057E-3</v>
      </c>
      <c r="BH13" s="33">
        <v>8.7807792045926057E-4</v>
      </c>
      <c r="BI13" s="33">
        <v>3.4127088483399546</v>
      </c>
      <c r="BJ13" s="33">
        <v>4.7480841330499755E-2</v>
      </c>
      <c r="BO13" s="33" t="s">
        <v>67</v>
      </c>
      <c r="BP13" s="33">
        <v>10</v>
      </c>
      <c r="BQ13" s="33">
        <v>2.8966407837048916E-2</v>
      </c>
      <c r="BR13" s="33">
        <v>2.8966407837048916E-3</v>
      </c>
      <c r="BS13" s="33">
        <v>41.806854943676903</v>
      </c>
      <c r="BT13" s="33">
        <v>1.3135541266673073E-3</v>
      </c>
      <c r="BY13" s="33" t="s">
        <v>67</v>
      </c>
      <c r="BZ13" s="33">
        <v>10</v>
      </c>
      <c r="CA13" s="33">
        <v>6.4418534836366281E-2</v>
      </c>
      <c r="CB13" s="33">
        <v>6.4418534836366281E-3</v>
      </c>
      <c r="CC13" s="33">
        <v>29.302379195773778</v>
      </c>
      <c r="CD13" s="33">
        <v>1.3476717395886995E-14</v>
      </c>
      <c r="CI13" s="33" t="s">
        <v>67</v>
      </c>
      <c r="CJ13" s="33">
        <v>10</v>
      </c>
      <c r="CK13" s="33">
        <v>8.861655702854453E-3</v>
      </c>
      <c r="CL13" s="33">
        <v>8.8616557028544534E-4</v>
      </c>
      <c r="CM13" s="33">
        <v>3.8746233636268594</v>
      </c>
      <c r="CN13" s="33">
        <v>2.6820028385516923E-2</v>
      </c>
    </row>
    <row r="14" spans="1:92" x14ac:dyDescent="0.25">
      <c r="A14" s="13">
        <v>37256</v>
      </c>
      <c r="B14" s="29">
        <v>1.9167682155966759E-2</v>
      </c>
      <c r="C14" s="29">
        <v>7.2051044553518295E-3</v>
      </c>
      <c r="D14" s="29">
        <v>1.0085048153996468E-2</v>
      </c>
      <c r="E14" s="29">
        <v>1.20309051126242E-2</v>
      </c>
      <c r="F14" s="29">
        <v>-5.6062191724777204E-3</v>
      </c>
      <c r="G14" s="29">
        <v>-9.6824232779365915E-2</v>
      </c>
      <c r="H14" s="29">
        <v>-0.12473597690185367</v>
      </c>
      <c r="I14" s="3">
        <v>-7.5245147088252806E-2</v>
      </c>
      <c r="J14" s="3">
        <v>-8.4507042253521014E-2</v>
      </c>
      <c r="K14" s="3">
        <v>0</v>
      </c>
      <c r="L14" s="30">
        <v>1.1137177942839305E-2</v>
      </c>
      <c r="M14" s="30">
        <f t="shared" si="0"/>
        <v>0</v>
      </c>
      <c r="N14" s="30">
        <f t="shared" si="1"/>
        <v>1.1137177942839305E-2</v>
      </c>
      <c r="P14" s="33" t="s">
        <v>68</v>
      </c>
      <c r="Q14" s="33">
        <v>191</v>
      </c>
      <c r="R14" s="33">
        <v>0.11104577745787655</v>
      </c>
      <c r="S14" s="33">
        <v>5.8139150501506048E-4</v>
      </c>
      <c r="T14" s="33"/>
      <c r="U14" s="33"/>
      <c r="AA14" s="33" t="s">
        <v>68</v>
      </c>
      <c r="AB14" s="33">
        <v>36</v>
      </c>
      <c r="AC14" s="33">
        <v>1.0742419885802646E-2</v>
      </c>
      <c r="AD14" s="33">
        <v>2.9840055238340685E-4</v>
      </c>
      <c r="AE14" s="33"/>
      <c r="AF14" s="33"/>
      <c r="AK14" s="33" t="s">
        <v>68</v>
      </c>
      <c r="AL14" s="33">
        <v>37</v>
      </c>
      <c r="AM14" s="33">
        <v>2.4543685678573426E-2</v>
      </c>
      <c r="AN14" s="33">
        <v>6.6334285617766016E-4</v>
      </c>
      <c r="AO14" s="33"/>
      <c r="AP14" s="33"/>
      <c r="AU14" s="33" t="s">
        <v>68</v>
      </c>
      <c r="AV14" s="33">
        <v>37</v>
      </c>
      <c r="AW14" s="33">
        <v>8.1341032856789928E-3</v>
      </c>
      <c r="AX14" s="33">
        <v>2.1984062934267548E-4</v>
      </c>
      <c r="AY14" s="33"/>
      <c r="AZ14" s="33"/>
      <c r="BE14" s="33" t="s">
        <v>68</v>
      </c>
      <c r="BF14" s="33">
        <v>8</v>
      </c>
      <c r="BG14" s="33">
        <v>2.0583717146251943E-3</v>
      </c>
      <c r="BH14" s="33">
        <v>2.5729646432814929E-4</v>
      </c>
      <c r="BI14" s="33"/>
      <c r="BJ14" s="33"/>
      <c r="BO14" s="33" t="s">
        <v>68</v>
      </c>
      <c r="BP14" s="33">
        <v>4</v>
      </c>
      <c r="BQ14" s="33">
        <v>2.7714505552807629E-4</v>
      </c>
      <c r="BR14" s="33">
        <v>6.9286263882019074E-5</v>
      </c>
      <c r="BS14" s="33"/>
      <c r="BT14" s="33"/>
      <c r="BY14" s="33" t="s">
        <v>68</v>
      </c>
      <c r="BZ14" s="33">
        <v>37</v>
      </c>
      <c r="CA14" s="33">
        <v>8.1341032856789928E-3</v>
      </c>
      <c r="CB14" s="33">
        <v>2.1984062934267548E-4</v>
      </c>
      <c r="CC14" s="33"/>
      <c r="CD14" s="33"/>
      <c r="CI14" s="33" t="s">
        <v>68</v>
      </c>
      <c r="CJ14" s="33">
        <v>9</v>
      </c>
      <c r="CK14" s="33">
        <v>2.0583910703267719E-3</v>
      </c>
      <c r="CL14" s="33">
        <v>2.2871011892519686E-4</v>
      </c>
      <c r="CM14" s="33"/>
      <c r="CN14" s="33"/>
    </row>
    <row r="15" spans="1:92" ht="15.75" thickBot="1" x14ac:dyDescent="0.3">
      <c r="A15" s="13">
        <v>37287</v>
      </c>
      <c r="B15" s="29">
        <v>-2.9164762236177921E-3</v>
      </c>
      <c r="C15" s="29">
        <v>3.9095617830753326E-3</v>
      </c>
      <c r="D15" s="29">
        <v>1.1967170052230358E-2</v>
      </c>
      <c r="E15" s="29">
        <v>1.6096737235784499E-2</v>
      </c>
      <c r="F15" s="29">
        <v>7.4510462582111402E-3</v>
      </c>
      <c r="G15" s="29">
        <v>2.8663231448622373E-3</v>
      </c>
      <c r="H15" s="29">
        <v>1.1661782197273096E-2</v>
      </c>
      <c r="I15" s="3">
        <v>4.4362692057996034E-2</v>
      </c>
      <c r="J15" s="3">
        <v>-0.19999999999999996</v>
      </c>
      <c r="K15" s="3">
        <v>0</v>
      </c>
      <c r="L15" s="30">
        <v>3.4503571743593753E-2</v>
      </c>
      <c r="M15" s="30">
        <f t="shared" si="0"/>
        <v>0</v>
      </c>
      <c r="N15" s="30">
        <f t="shared" si="1"/>
        <v>3.4503571743593753E-2</v>
      </c>
      <c r="P15" s="34" t="s">
        <v>48</v>
      </c>
      <c r="Q15" s="34">
        <v>201</v>
      </c>
      <c r="R15" s="34">
        <v>0.44490892601293175</v>
      </c>
      <c r="S15" s="34"/>
      <c r="T15" s="34"/>
      <c r="U15" s="34"/>
      <c r="AA15" s="34" t="s">
        <v>48</v>
      </c>
      <c r="AB15" s="34">
        <v>46</v>
      </c>
      <c r="AC15" s="34">
        <v>8.9547545966895958E-2</v>
      </c>
      <c r="AD15" s="34"/>
      <c r="AE15" s="34"/>
      <c r="AF15" s="34"/>
      <c r="AK15" s="34" t="s">
        <v>48</v>
      </c>
      <c r="AL15" s="34">
        <v>47</v>
      </c>
      <c r="AM15" s="34">
        <v>0.1697722400492713</v>
      </c>
      <c r="AN15" s="34"/>
      <c r="AO15" s="34"/>
      <c r="AP15" s="34"/>
      <c r="AU15" s="34" t="s">
        <v>48</v>
      </c>
      <c r="AV15" s="34">
        <v>47</v>
      </c>
      <c r="AW15" s="34">
        <v>7.2552638122045279E-2</v>
      </c>
      <c r="AX15" s="34"/>
      <c r="AY15" s="34"/>
      <c r="AZ15" s="34"/>
      <c r="BE15" s="34" t="s">
        <v>48</v>
      </c>
      <c r="BF15" s="34">
        <v>18</v>
      </c>
      <c r="BG15" s="34">
        <v>1.08391509192178E-2</v>
      </c>
      <c r="BH15" s="34"/>
      <c r="BI15" s="34"/>
      <c r="BJ15" s="34"/>
      <c r="BO15" s="34" t="s">
        <v>48</v>
      </c>
      <c r="BP15" s="34">
        <v>14</v>
      </c>
      <c r="BQ15" s="34">
        <v>2.9243552892576991E-2</v>
      </c>
      <c r="BR15" s="34"/>
      <c r="BS15" s="34"/>
      <c r="BT15" s="34"/>
      <c r="BY15" s="34" t="s">
        <v>48</v>
      </c>
      <c r="BZ15" s="34">
        <v>47</v>
      </c>
      <c r="CA15" s="34">
        <v>7.2552638122045279E-2</v>
      </c>
      <c r="CB15" s="34"/>
      <c r="CC15" s="34"/>
      <c r="CD15" s="34"/>
      <c r="CI15" s="34" t="s">
        <v>48</v>
      </c>
      <c r="CJ15" s="34">
        <v>19</v>
      </c>
      <c r="CK15" s="34">
        <v>1.0920046773181225E-2</v>
      </c>
      <c r="CL15" s="34"/>
      <c r="CM15" s="34"/>
      <c r="CN15" s="34"/>
    </row>
    <row r="16" spans="1:92" ht="15.75" thickBot="1" x14ac:dyDescent="0.3">
      <c r="A16" s="13">
        <v>37315</v>
      </c>
      <c r="B16" s="29">
        <v>2.0890373736619949E-2</v>
      </c>
      <c r="C16" s="29">
        <v>1.4015305787324905E-2</v>
      </c>
      <c r="D16" s="29">
        <v>-9.133409708738327E-3</v>
      </c>
      <c r="E16" s="29">
        <v>2.4553257972001999E-3</v>
      </c>
      <c r="F16" s="29">
        <v>-1.16045419126749E-2</v>
      </c>
      <c r="G16" s="29">
        <v>-6.1217120163757799E-2</v>
      </c>
      <c r="H16" s="29">
        <v>-7.559080039023669E-2</v>
      </c>
      <c r="I16" s="3">
        <v>-2.0513883133029265E-2</v>
      </c>
      <c r="J16" s="3">
        <v>-0.30769230769230771</v>
      </c>
      <c r="K16" s="3">
        <v>-1.2628460941986885E-2</v>
      </c>
      <c r="L16" s="30">
        <v>1.573811512539014E-2</v>
      </c>
      <c r="M16" s="30">
        <f t="shared" si="0"/>
        <v>-1.2628460941986885E-2</v>
      </c>
      <c r="N16" s="30">
        <f t="shared" si="1"/>
        <v>2.8729383970738764E-2</v>
      </c>
    </row>
    <row r="17" spans="1:95" x14ac:dyDescent="0.25">
      <c r="A17" s="13">
        <v>37346</v>
      </c>
      <c r="B17" s="29">
        <v>1.8000764772295952E-2</v>
      </c>
      <c r="C17" s="29">
        <v>-1.1930147185921669E-2</v>
      </c>
      <c r="D17" s="29">
        <v>5.3046522662043571E-3</v>
      </c>
      <c r="E17" s="29">
        <v>-1.0412473231554E-2</v>
      </c>
      <c r="F17" s="29">
        <v>9.6878111362457293E-3</v>
      </c>
      <c r="G17" s="29">
        <v>-3.0108272443219009E-2</v>
      </c>
      <c r="H17" s="29">
        <v>-9.1183205098938069E-3</v>
      </c>
      <c r="I17" s="3">
        <v>-1.628940131161416E-2</v>
      </c>
      <c r="J17" s="3">
        <v>0.66666666666666674</v>
      </c>
      <c r="K17" s="3">
        <v>-1.3309090200942508E-2</v>
      </c>
      <c r="L17" s="30">
        <v>1.9755071387977052E-2</v>
      </c>
      <c r="M17" s="30">
        <f t="shared" si="0"/>
        <v>-1.3309090200942508E-2</v>
      </c>
      <c r="N17" s="30">
        <f t="shared" si="1"/>
        <v>3.3510151214074968E-2</v>
      </c>
      <c r="P17" s="35"/>
      <c r="Q17" s="35" t="s">
        <v>74</v>
      </c>
      <c r="R17" s="35" t="s">
        <v>65</v>
      </c>
      <c r="S17" s="35" t="s">
        <v>75</v>
      </c>
      <c r="T17" s="35" t="s">
        <v>76</v>
      </c>
      <c r="U17" s="35" t="s">
        <v>77</v>
      </c>
      <c r="V17" s="35" t="s">
        <v>78</v>
      </c>
      <c r="W17" s="35" t="s">
        <v>79</v>
      </c>
      <c r="X17" s="35" t="s">
        <v>80</v>
      </c>
      <c r="AA17" s="35"/>
      <c r="AB17" s="35" t="s">
        <v>74</v>
      </c>
      <c r="AC17" s="35" t="s">
        <v>65</v>
      </c>
      <c r="AD17" s="35" t="s">
        <v>75</v>
      </c>
      <c r="AE17" s="35" t="s">
        <v>76</v>
      </c>
      <c r="AF17" s="35" t="s">
        <v>77</v>
      </c>
      <c r="AG17" s="35" t="s">
        <v>78</v>
      </c>
      <c r="AH17" s="35" t="s">
        <v>79</v>
      </c>
      <c r="AI17" s="35" t="s">
        <v>80</v>
      </c>
      <c r="AK17" s="35"/>
      <c r="AL17" s="35" t="s">
        <v>74</v>
      </c>
      <c r="AM17" s="35" t="s">
        <v>65</v>
      </c>
      <c r="AN17" s="35" t="s">
        <v>75</v>
      </c>
      <c r="AO17" s="35" t="s">
        <v>76</v>
      </c>
      <c r="AP17" s="35" t="s">
        <v>77</v>
      </c>
      <c r="AQ17" s="35" t="s">
        <v>78</v>
      </c>
      <c r="AR17" s="35" t="s">
        <v>79</v>
      </c>
      <c r="AS17" s="35" t="s">
        <v>80</v>
      </c>
      <c r="AU17" s="35"/>
      <c r="AV17" s="35" t="s">
        <v>74</v>
      </c>
      <c r="AW17" s="35" t="s">
        <v>65</v>
      </c>
      <c r="AX17" s="35" t="s">
        <v>75</v>
      </c>
      <c r="AY17" s="35" t="s">
        <v>76</v>
      </c>
      <c r="AZ17" s="35" t="s">
        <v>77</v>
      </c>
      <c r="BA17" s="35" t="s">
        <v>78</v>
      </c>
      <c r="BB17" s="35" t="s">
        <v>79</v>
      </c>
      <c r="BC17" s="35" t="s">
        <v>80</v>
      </c>
      <c r="BE17" s="35"/>
      <c r="BF17" s="35" t="s">
        <v>74</v>
      </c>
      <c r="BG17" s="35" t="s">
        <v>65</v>
      </c>
      <c r="BH17" s="35" t="s">
        <v>75</v>
      </c>
      <c r="BI17" s="35" t="s">
        <v>76</v>
      </c>
      <c r="BJ17" s="35" t="s">
        <v>77</v>
      </c>
      <c r="BK17" s="35" t="s">
        <v>78</v>
      </c>
      <c r="BL17" s="35" t="s">
        <v>79</v>
      </c>
      <c r="BM17" s="35" t="s">
        <v>80</v>
      </c>
      <c r="BO17" s="35"/>
      <c r="BP17" s="35" t="s">
        <v>74</v>
      </c>
      <c r="BQ17" s="35" t="s">
        <v>65</v>
      </c>
      <c r="BR17" s="35" t="s">
        <v>75</v>
      </c>
      <c r="BS17" s="35" t="s">
        <v>76</v>
      </c>
      <c r="BT17" s="35" t="s">
        <v>77</v>
      </c>
      <c r="BU17" s="35" t="s">
        <v>78</v>
      </c>
      <c r="BV17" s="35" t="s">
        <v>79</v>
      </c>
      <c r="BW17" s="35" t="s">
        <v>80</v>
      </c>
      <c r="BY17" s="35"/>
      <c r="BZ17" s="35" t="s">
        <v>74</v>
      </c>
      <c r="CA17" s="35" t="s">
        <v>65</v>
      </c>
      <c r="CB17" s="35" t="s">
        <v>75</v>
      </c>
      <c r="CC17" s="35" t="s">
        <v>76</v>
      </c>
      <c r="CD17" s="35" t="s">
        <v>77</v>
      </c>
      <c r="CE17" s="35" t="s">
        <v>78</v>
      </c>
      <c r="CF17" s="35" t="s">
        <v>79</v>
      </c>
      <c r="CG17" s="35" t="s">
        <v>80</v>
      </c>
      <c r="CI17" s="35"/>
      <c r="CJ17" s="35" t="s">
        <v>74</v>
      </c>
      <c r="CK17" s="35" t="s">
        <v>65</v>
      </c>
      <c r="CL17" s="35" t="s">
        <v>75</v>
      </c>
      <c r="CM17" s="35" t="s">
        <v>76</v>
      </c>
      <c r="CN17" s="35" t="s">
        <v>77</v>
      </c>
      <c r="CO17" s="35" t="s">
        <v>78</v>
      </c>
      <c r="CP17" s="35" t="s">
        <v>79</v>
      </c>
      <c r="CQ17" s="35" t="s">
        <v>80</v>
      </c>
    </row>
    <row r="18" spans="1:95" x14ac:dyDescent="0.25">
      <c r="A18" s="13">
        <v>37376</v>
      </c>
      <c r="B18" s="29">
        <v>-2.8566597029566765E-2</v>
      </c>
      <c r="C18" s="29">
        <v>-2.0310195162892342E-2</v>
      </c>
      <c r="D18" s="29">
        <v>-9.6588507294654846E-3</v>
      </c>
      <c r="E18" s="29">
        <v>-9.1268159449100494E-3</v>
      </c>
      <c r="F18" s="29">
        <v>3.5278476774692501E-2</v>
      </c>
      <c r="G18" s="29">
        <v>7.764849034155219E-2</v>
      </c>
      <c r="H18" s="29">
        <v>0.11314867061810285</v>
      </c>
      <c r="I18" s="3">
        <v>1.5483870967741842E-2</v>
      </c>
      <c r="J18" s="3">
        <v>0.33333333333333348</v>
      </c>
      <c r="K18" s="3">
        <v>-2.0536665701808121E-2</v>
      </c>
      <c r="L18" s="30">
        <v>4.7971212069298108E-2</v>
      </c>
      <c r="M18" s="30">
        <f t="shared" si="0"/>
        <v>-2.0536665701808121E-2</v>
      </c>
      <c r="N18" s="30">
        <f t="shared" si="1"/>
        <v>6.9944300487974509E-2</v>
      </c>
      <c r="P18" s="33" t="s">
        <v>69</v>
      </c>
      <c r="Q18" s="33">
        <v>1.8649378471818634E-2</v>
      </c>
      <c r="R18" s="33">
        <v>1.7730503053947522E-3</v>
      </c>
      <c r="S18" s="33">
        <v>10.518245542766218</v>
      </c>
      <c r="T18" s="33">
        <v>1.0549640420088545E-20</v>
      </c>
      <c r="U18" s="33">
        <v>1.5152104138482336E-2</v>
      </c>
      <c r="V18" s="33">
        <v>2.2146652805154932E-2</v>
      </c>
      <c r="W18" s="33">
        <v>1.5152104138482336E-2</v>
      </c>
      <c r="X18" s="33">
        <v>2.2146652805154932E-2</v>
      </c>
      <c r="AA18" s="33" t="s">
        <v>69</v>
      </c>
      <c r="AB18" s="33">
        <v>2.2892218222552427E-2</v>
      </c>
      <c r="AC18" s="33">
        <v>3.3460026326399806E-3</v>
      </c>
      <c r="AD18" s="33">
        <v>6.8416617486312532</v>
      </c>
      <c r="AE18" s="33">
        <v>5.3009734418473879E-8</v>
      </c>
      <c r="AF18" s="33">
        <v>1.6106210356030482E-2</v>
      </c>
      <c r="AG18" s="33">
        <v>2.9678226089074371E-2</v>
      </c>
      <c r="AH18" s="33">
        <v>1.6106210356030482E-2</v>
      </c>
      <c r="AI18" s="33">
        <v>2.9678226089074371E-2</v>
      </c>
      <c r="AK18" s="33" t="s">
        <v>69</v>
      </c>
      <c r="AL18" s="33">
        <v>1.5505247821937799E-2</v>
      </c>
      <c r="AM18" s="33">
        <v>3.9435587150916497E-3</v>
      </c>
      <c r="AN18" s="33">
        <v>3.9317907864793771</v>
      </c>
      <c r="AO18" s="33">
        <v>3.5621668683929217E-4</v>
      </c>
      <c r="AP18" s="33">
        <v>7.514838875906333E-3</v>
      </c>
      <c r="AQ18" s="33">
        <v>2.3495656767969265E-2</v>
      </c>
      <c r="AR18" s="33">
        <v>7.514838875906333E-3</v>
      </c>
      <c r="AS18" s="33">
        <v>2.3495656767969265E-2</v>
      </c>
      <c r="AU18" s="33" t="s">
        <v>69</v>
      </c>
      <c r="AV18" s="33">
        <v>1.0858535530509198E-2</v>
      </c>
      <c r="AW18" s="33">
        <v>2.3916943762946901E-3</v>
      </c>
      <c r="AX18" s="33">
        <v>4.5401016275882551</v>
      </c>
      <c r="AY18" s="33">
        <v>5.7822392341020244E-5</v>
      </c>
      <c r="AZ18" s="33">
        <v>6.0125024113917864E-3</v>
      </c>
      <c r="BA18" s="33">
        <v>1.5704568649626612E-2</v>
      </c>
      <c r="BB18" s="33">
        <v>6.0125024113917864E-3</v>
      </c>
      <c r="BC18" s="33">
        <v>1.5704568649626612E-2</v>
      </c>
      <c r="BE18" s="33" t="s">
        <v>69</v>
      </c>
      <c r="BF18" s="33">
        <v>1.4014584298832438E-2</v>
      </c>
      <c r="BG18" s="33">
        <v>6.0727821089068684E-3</v>
      </c>
      <c r="BH18" s="33">
        <v>2.3077699886971796</v>
      </c>
      <c r="BI18" s="33">
        <v>4.986236138600602E-2</v>
      </c>
      <c r="BJ18" s="33">
        <v>1.0723643499317009E-5</v>
      </c>
      <c r="BK18" s="33">
        <v>2.8018444954165559E-2</v>
      </c>
      <c r="BL18" s="33">
        <v>1.0723643499317009E-5</v>
      </c>
      <c r="BM18" s="33">
        <v>2.8018444954165559E-2</v>
      </c>
      <c r="BO18" s="33" t="s">
        <v>69</v>
      </c>
      <c r="BP18" s="33">
        <v>2.4102742257684322E-2</v>
      </c>
      <c r="BQ18" s="33">
        <v>9.2571397601952515E-3</v>
      </c>
      <c r="BR18" s="33">
        <v>2.6036921643252739</v>
      </c>
      <c r="BS18" s="33">
        <v>5.9815326284505733E-2</v>
      </c>
      <c r="BT18" s="33">
        <v>-1.5991981176416599E-3</v>
      </c>
      <c r="BU18" s="33">
        <v>4.98046826330103E-2</v>
      </c>
      <c r="BV18" s="33">
        <v>-1.5991981176416599E-3</v>
      </c>
      <c r="BW18" s="33">
        <v>4.98046826330103E-2</v>
      </c>
      <c r="BY18" s="33" t="s">
        <v>69</v>
      </c>
      <c r="BZ18" s="33">
        <v>1.0858535530509198E-2</v>
      </c>
      <c r="CA18" s="33">
        <v>2.3916943762946901E-3</v>
      </c>
      <c r="CB18" s="33">
        <v>4.5401016275882551</v>
      </c>
      <c r="CC18" s="33">
        <v>5.7822392341020244E-5</v>
      </c>
      <c r="CD18" s="33">
        <v>6.0125024113917864E-3</v>
      </c>
      <c r="CE18" s="33">
        <v>1.5704568649626612E-2</v>
      </c>
      <c r="CF18" s="33">
        <v>6.0125024113917864E-3</v>
      </c>
      <c r="CG18" s="33">
        <v>1.5704568649626612E-2</v>
      </c>
      <c r="CI18" s="33" t="s">
        <v>69</v>
      </c>
      <c r="CJ18" s="33">
        <v>1.4033928734675787E-2</v>
      </c>
      <c r="CK18" s="33">
        <v>5.3253794482241009E-3</v>
      </c>
      <c r="CL18" s="33">
        <v>2.6352917892744334</v>
      </c>
      <c r="CM18" s="33">
        <v>2.7122319030926462E-2</v>
      </c>
      <c r="CN18" s="33">
        <v>1.9870834712572821E-3</v>
      </c>
      <c r="CO18" s="33">
        <v>2.6080773998094289E-2</v>
      </c>
      <c r="CP18" s="33">
        <v>1.9870834712572821E-3</v>
      </c>
      <c r="CQ18" s="33">
        <v>2.6080773998094289E-2</v>
      </c>
    </row>
    <row r="19" spans="1:95" x14ac:dyDescent="0.25">
      <c r="A19" s="13">
        <v>37407</v>
      </c>
      <c r="B19" s="29">
        <v>-7.2653596289455891E-3</v>
      </c>
      <c r="C19" s="29">
        <v>-3.9496356621384621E-3</v>
      </c>
      <c r="D19" s="29">
        <v>-1.152992807328701E-2</v>
      </c>
      <c r="E19" s="29">
        <v>2.3363251239061399E-3</v>
      </c>
      <c r="F19" s="29">
        <v>1.0691378265619301E-2</v>
      </c>
      <c r="G19" s="29">
        <v>1.8049286451311763E-2</v>
      </c>
      <c r="H19" s="29">
        <v>6.0065018973967765E-2</v>
      </c>
      <c r="I19" s="3">
        <v>6.4379500211774632E-2</v>
      </c>
      <c r="J19" s="3">
        <v>-0.73750000000000004</v>
      </c>
      <c r="K19" s="3">
        <v>2.5605522520242285E-3</v>
      </c>
      <c r="L19" s="30">
        <v>1.8623290644671053E-2</v>
      </c>
      <c r="M19" s="30">
        <f t="shared" si="0"/>
        <v>2.5605522520242285E-3</v>
      </c>
      <c r="N19" s="30">
        <f t="shared" si="1"/>
        <v>1.6021713956893224E-2</v>
      </c>
      <c r="P19" s="33" t="s">
        <v>34</v>
      </c>
      <c r="Q19" s="33">
        <v>-0.10120550605836977</v>
      </c>
      <c r="R19" s="33">
        <v>0.13392388778003403</v>
      </c>
      <c r="S19" s="33">
        <v>-0.7556942061344335</v>
      </c>
      <c r="T19" s="33">
        <v>0.45076350341856164</v>
      </c>
      <c r="U19" s="33">
        <v>-0.36536528422633668</v>
      </c>
      <c r="V19" s="33">
        <v>0.16295427210959718</v>
      </c>
      <c r="W19" s="33">
        <v>-0.36536528422633668</v>
      </c>
      <c r="X19" s="33">
        <v>0.16295427210959718</v>
      </c>
      <c r="AA19" s="33" t="s">
        <v>34</v>
      </c>
      <c r="AB19" s="33">
        <v>-0.58829806967757059</v>
      </c>
      <c r="AC19" s="33">
        <v>0.25022715710563015</v>
      </c>
      <c r="AD19" s="33">
        <v>-2.3510560423672486</v>
      </c>
      <c r="AE19" s="33">
        <v>2.4314858066825304E-2</v>
      </c>
      <c r="AF19" s="33">
        <v>-1.0957822658858922</v>
      </c>
      <c r="AG19" s="33">
        <v>-8.0813873469248954E-2</v>
      </c>
      <c r="AH19" s="33">
        <v>-1.0957822658858922</v>
      </c>
      <c r="AI19" s="33">
        <v>-8.0813873469248954E-2</v>
      </c>
      <c r="AK19" s="33" t="s">
        <v>34</v>
      </c>
      <c r="AL19" s="33">
        <v>0.14181966312635516</v>
      </c>
      <c r="AM19" s="33">
        <v>0.33696493834164859</v>
      </c>
      <c r="AN19" s="33">
        <v>0.42087364882622974</v>
      </c>
      <c r="AO19" s="33">
        <v>0.67628205800008545</v>
      </c>
      <c r="AP19" s="33">
        <v>-0.54093615524656236</v>
      </c>
      <c r="AQ19" s="33">
        <v>0.82457548149927273</v>
      </c>
      <c r="AR19" s="33">
        <v>-0.54093615524656236</v>
      </c>
      <c r="AS19" s="33">
        <v>0.82457548149927273</v>
      </c>
      <c r="AU19" s="33" t="s">
        <v>34</v>
      </c>
      <c r="AV19" s="33">
        <v>-0.27014855163788937</v>
      </c>
      <c r="AW19" s="33">
        <v>0.27634280935837185</v>
      </c>
      <c r="AX19" s="33">
        <v>-0.97758487823560647</v>
      </c>
      <c r="AY19" s="33">
        <v>0.33462851496232504</v>
      </c>
      <c r="AZ19" s="33">
        <v>-0.83007226917211296</v>
      </c>
      <c r="BA19" s="33">
        <v>0.28977516589633417</v>
      </c>
      <c r="BB19" s="33">
        <v>-0.83007226917211296</v>
      </c>
      <c r="BC19" s="33">
        <v>0.28977516589633417</v>
      </c>
      <c r="BE19" s="33" t="s">
        <v>34</v>
      </c>
      <c r="BF19" s="33">
        <v>-3.2593890090335274E-2</v>
      </c>
      <c r="BG19" s="33">
        <v>0.4669745634409459</v>
      </c>
      <c r="BH19" s="33">
        <v>-6.9797998953442214E-2</v>
      </c>
      <c r="BI19" s="33">
        <v>0.94606762458112914</v>
      </c>
      <c r="BJ19" s="33">
        <v>-1.1094391644203172</v>
      </c>
      <c r="BK19" s="33">
        <v>1.0442513842396466</v>
      </c>
      <c r="BL19" s="33">
        <v>-1.1094391644203172</v>
      </c>
      <c r="BM19" s="33">
        <v>1.0442513842396466</v>
      </c>
      <c r="BO19" s="33" t="s">
        <v>34</v>
      </c>
      <c r="BP19" s="33">
        <v>-0.34010094556715448</v>
      </c>
      <c r="BQ19" s="33">
        <v>0.23752848345203842</v>
      </c>
      <c r="BR19" s="33">
        <v>-1.4318322612278516</v>
      </c>
      <c r="BS19" s="33">
        <v>0.22545394638315211</v>
      </c>
      <c r="BT19" s="33">
        <v>-0.99958574079262164</v>
      </c>
      <c r="BU19" s="33">
        <v>0.31938384965831262</v>
      </c>
      <c r="BV19" s="33">
        <v>-0.99958574079262164</v>
      </c>
      <c r="BW19" s="33">
        <v>0.31938384965831262</v>
      </c>
      <c r="BY19" s="33" t="s">
        <v>34</v>
      </c>
      <c r="BZ19" s="33">
        <v>-0.27014855163788937</v>
      </c>
      <c r="CA19" s="33">
        <v>0.27634280935837185</v>
      </c>
      <c r="CB19" s="33">
        <v>-0.97758487823560647</v>
      </c>
      <c r="CC19" s="33">
        <v>0.33462851496232504</v>
      </c>
      <c r="CD19" s="33">
        <v>-0.83007226917211296</v>
      </c>
      <c r="CE19" s="33">
        <v>0.28977516589633417</v>
      </c>
      <c r="CF19" s="33">
        <v>-0.83007226917211296</v>
      </c>
      <c r="CG19" s="33">
        <v>0.28977516589633417</v>
      </c>
      <c r="CI19" s="33" t="s">
        <v>34</v>
      </c>
      <c r="CJ19" s="33">
        <v>-3.2252680473881058E-2</v>
      </c>
      <c r="CK19" s="33">
        <v>0.4387048087609785</v>
      </c>
      <c r="CL19" s="33">
        <v>-7.3517955193997953E-2</v>
      </c>
      <c r="CM19" s="33">
        <v>0.94300197897217497</v>
      </c>
      <c r="CN19" s="33">
        <v>-1.0246719059665454</v>
      </c>
      <c r="CO19" s="33">
        <v>0.96016654501878329</v>
      </c>
      <c r="CP19" s="33">
        <v>-1.0246719059665454</v>
      </c>
      <c r="CQ19" s="33">
        <v>0.96016654501878329</v>
      </c>
    </row>
    <row r="20" spans="1:95" x14ac:dyDescent="0.25">
      <c r="A20" s="13">
        <v>37437</v>
      </c>
      <c r="B20" s="29">
        <v>-1.6015497967600822E-2</v>
      </c>
      <c r="C20" s="29">
        <v>-1.8385095521807671E-2</v>
      </c>
      <c r="D20" s="29">
        <v>-3.0470918864011765E-3</v>
      </c>
      <c r="E20" s="29">
        <v>-3.8922652602195701E-3</v>
      </c>
      <c r="F20" s="29">
        <v>1.6663651913404499E-3</v>
      </c>
      <c r="G20" s="29">
        <v>0.31070611658519343</v>
      </c>
      <c r="H20" s="29">
        <v>0.27851403283558929</v>
      </c>
      <c r="I20" s="3">
        <v>0.12116991643454034</v>
      </c>
      <c r="J20" s="3">
        <v>1</v>
      </c>
      <c r="K20" s="3">
        <v>1.2755221549525464E-2</v>
      </c>
      <c r="L20" s="30">
        <v>4.3757081996399716E-2</v>
      </c>
      <c r="M20" s="30">
        <f t="shared" si="0"/>
        <v>1.2755221549525464E-2</v>
      </c>
      <c r="N20" s="30">
        <f t="shared" si="1"/>
        <v>3.0611405191711683E-2</v>
      </c>
      <c r="P20" s="33" t="s">
        <v>35</v>
      </c>
      <c r="Q20" s="33">
        <v>0.45308191610935999</v>
      </c>
      <c r="R20" s="33">
        <v>0.26608030996301407</v>
      </c>
      <c r="S20" s="33">
        <v>1.7028013691518162</v>
      </c>
      <c r="T20" s="33">
        <v>9.0231967815213185E-2</v>
      </c>
      <c r="U20" s="33">
        <v>-7.1751381518163626E-2</v>
      </c>
      <c r="V20" s="33">
        <v>0.97791521373688362</v>
      </c>
      <c r="W20" s="33">
        <v>-7.1751381518163626E-2</v>
      </c>
      <c r="X20" s="33">
        <v>0.97791521373688362</v>
      </c>
      <c r="AA20" s="33" t="s">
        <v>35</v>
      </c>
      <c r="AB20" s="33">
        <v>-0.1004428953645215</v>
      </c>
      <c r="AC20" s="33">
        <v>0.42245143585732148</v>
      </c>
      <c r="AD20" s="33">
        <v>-0.23776199306953008</v>
      </c>
      <c r="AE20" s="33">
        <v>0.81341373565618547</v>
      </c>
      <c r="AF20" s="33">
        <v>-0.95721411813233348</v>
      </c>
      <c r="AG20" s="33">
        <v>0.75632832740329037</v>
      </c>
      <c r="AH20" s="33">
        <v>-0.95721411813233348</v>
      </c>
      <c r="AI20" s="33">
        <v>0.75632832740329037</v>
      </c>
      <c r="AK20" s="33" t="s">
        <v>35</v>
      </c>
      <c r="AL20" s="33">
        <v>-0.16583107240773093</v>
      </c>
      <c r="AM20" s="33">
        <v>0.61463320847583547</v>
      </c>
      <c r="AN20" s="33">
        <v>-0.26980493426145657</v>
      </c>
      <c r="AO20" s="33">
        <v>0.78880945350482556</v>
      </c>
      <c r="AP20" s="33">
        <v>-1.4111962469488692</v>
      </c>
      <c r="AQ20" s="33">
        <v>1.0795341021334073</v>
      </c>
      <c r="AR20" s="33">
        <v>-1.4111962469488692</v>
      </c>
      <c r="AS20" s="33">
        <v>1.0795341021334073</v>
      </c>
      <c r="AU20" s="33" t="s">
        <v>35</v>
      </c>
      <c r="AV20" s="33">
        <v>1.3196835186045335</v>
      </c>
      <c r="AW20" s="33">
        <v>0.55694364759392501</v>
      </c>
      <c r="AX20" s="33">
        <v>2.3695099572564517</v>
      </c>
      <c r="AY20" s="33">
        <v>2.3139808127941339E-2</v>
      </c>
      <c r="AZ20" s="33">
        <v>0.19120849751778124</v>
      </c>
      <c r="BA20" s="33">
        <v>2.4481585396912857</v>
      </c>
      <c r="BB20" s="33">
        <v>0.19120849751778124</v>
      </c>
      <c r="BC20" s="33">
        <v>2.4481585396912857</v>
      </c>
      <c r="BE20" s="33" t="s">
        <v>35</v>
      </c>
      <c r="BF20" s="33">
        <v>1.0704371640648589</v>
      </c>
      <c r="BG20" s="33">
        <v>1.2870078231985282</v>
      </c>
      <c r="BH20" s="33">
        <v>0.83172545245650609</v>
      </c>
      <c r="BI20" s="33">
        <v>0.42968907408571488</v>
      </c>
      <c r="BJ20" s="33">
        <v>-1.8974081982710607</v>
      </c>
      <c r="BK20" s="33">
        <v>4.0382825264007787</v>
      </c>
      <c r="BL20" s="33">
        <v>-1.8974081982710607</v>
      </c>
      <c r="BM20" s="33">
        <v>4.0382825264007787</v>
      </c>
      <c r="BO20" s="33" t="s">
        <v>35</v>
      </c>
      <c r="BP20" s="33">
        <v>-1.7739424170315707</v>
      </c>
      <c r="BQ20" s="33">
        <v>2.0116701101259902</v>
      </c>
      <c r="BR20" s="33">
        <v>-0.88182570695971085</v>
      </c>
      <c r="BS20" s="33">
        <v>0.4276748746035488</v>
      </c>
      <c r="BT20" s="33">
        <v>-7.3592340475635822</v>
      </c>
      <c r="BU20" s="33">
        <v>3.8113492135004403</v>
      </c>
      <c r="BV20" s="33">
        <v>-7.3592340475635822</v>
      </c>
      <c r="BW20" s="33">
        <v>3.8113492135004403</v>
      </c>
      <c r="BY20" s="33" t="s">
        <v>35</v>
      </c>
      <c r="BZ20" s="33">
        <v>1.3196835186045335</v>
      </c>
      <c r="CA20" s="33">
        <v>0.55694364759392501</v>
      </c>
      <c r="CB20" s="33">
        <v>2.3695099572564517</v>
      </c>
      <c r="CC20" s="33">
        <v>2.3139808127941339E-2</v>
      </c>
      <c r="CD20" s="33">
        <v>0.19120849751778124</v>
      </c>
      <c r="CE20" s="33">
        <v>2.4481585396912857</v>
      </c>
      <c r="CF20" s="33">
        <v>0.19120849751778124</v>
      </c>
      <c r="CG20" s="33">
        <v>2.4481585396912857</v>
      </c>
      <c r="CI20" s="33" t="s">
        <v>35</v>
      </c>
      <c r="CJ20" s="33">
        <v>1.0728387892592026</v>
      </c>
      <c r="CK20" s="33">
        <v>1.1849921683996971</v>
      </c>
      <c r="CL20" s="33">
        <v>0.90535517269117916</v>
      </c>
      <c r="CM20" s="33">
        <v>0.38887084531674176</v>
      </c>
      <c r="CN20" s="33">
        <v>-1.6077997323459494</v>
      </c>
      <c r="CO20" s="33">
        <v>3.7534773108643549</v>
      </c>
      <c r="CP20" s="33">
        <v>-1.6077997323459494</v>
      </c>
      <c r="CQ20" s="33">
        <v>3.7534773108643549</v>
      </c>
    </row>
    <row r="21" spans="1:95" x14ac:dyDescent="0.25">
      <c r="A21" s="13">
        <v>37468</v>
      </c>
      <c r="B21" s="29">
        <v>-2.6168315671384335E-3</v>
      </c>
      <c r="C21" s="29">
        <v>-7.9209282994270325E-3</v>
      </c>
      <c r="D21" s="29">
        <v>1.0352540761232376E-2</v>
      </c>
      <c r="E21" s="29">
        <v>-6.51246961206198E-3</v>
      </c>
      <c r="F21" s="29">
        <v>-1.9559640437364599E-2</v>
      </c>
      <c r="G21" s="29">
        <v>0.1072335760521288</v>
      </c>
      <c r="H21" s="29">
        <v>7.8631275960069136E-2</v>
      </c>
      <c r="I21" s="3">
        <v>0.22803904170363798</v>
      </c>
      <c r="J21" s="3">
        <v>1.8333333333333335</v>
      </c>
      <c r="K21" s="3">
        <v>-2.7234920016389608E-2</v>
      </c>
      <c r="L21" s="30">
        <v>4.9792491410962647E-2</v>
      </c>
      <c r="M21" s="30">
        <f t="shared" si="0"/>
        <v>-2.7234920016389608E-2</v>
      </c>
      <c r="N21" s="30">
        <f t="shared" si="1"/>
        <v>7.9183980811328158E-2</v>
      </c>
      <c r="P21" s="33" t="s">
        <v>36</v>
      </c>
      <c r="Q21" s="33">
        <v>0.14133690253738868</v>
      </c>
      <c r="R21" s="33">
        <v>0.2097195373427003</v>
      </c>
      <c r="S21" s="33">
        <v>0.6739329312291571</v>
      </c>
      <c r="T21" s="33">
        <v>0.50116872909274202</v>
      </c>
      <c r="U21" s="33">
        <v>-0.27232691338265336</v>
      </c>
      <c r="V21" s="33">
        <v>0.55500071845743071</v>
      </c>
      <c r="W21" s="33">
        <v>-0.27232691338265336</v>
      </c>
      <c r="X21" s="33">
        <v>0.55500071845743071</v>
      </c>
      <c r="AA21" s="33" t="s">
        <v>36</v>
      </c>
      <c r="AB21" s="33">
        <v>1.0411157748541588</v>
      </c>
      <c r="AC21" s="33">
        <v>0.34829493835309755</v>
      </c>
      <c r="AD21" s="33">
        <v>2.9891785960974464</v>
      </c>
      <c r="AE21" s="33">
        <v>5.0171226179856103E-3</v>
      </c>
      <c r="AF21" s="33">
        <v>0.33474089980838539</v>
      </c>
      <c r="AG21" s="33">
        <v>1.7474906498999323</v>
      </c>
      <c r="AH21" s="33">
        <v>0.33474089980838539</v>
      </c>
      <c r="AI21" s="33">
        <v>1.7474906498999323</v>
      </c>
      <c r="AK21" s="33" t="s">
        <v>36</v>
      </c>
      <c r="AL21" s="33">
        <v>-0.7049949466814589</v>
      </c>
      <c r="AM21" s="33">
        <v>0.57446929663311497</v>
      </c>
      <c r="AN21" s="33">
        <v>-1.2272108375736297</v>
      </c>
      <c r="AO21" s="33">
        <v>0.2274947297520564</v>
      </c>
      <c r="AP21" s="33">
        <v>-1.8689803057611112</v>
      </c>
      <c r="AQ21" s="33">
        <v>0.45899041239819338</v>
      </c>
      <c r="AR21" s="33">
        <v>-1.8689803057611112</v>
      </c>
      <c r="AS21" s="33">
        <v>0.45899041239819338</v>
      </c>
      <c r="AU21" s="33" t="s">
        <v>36</v>
      </c>
      <c r="AV21" s="33">
        <v>-0.21597617968138805</v>
      </c>
      <c r="AW21" s="33">
        <v>0.34535599760229607</v>
      </c>
      <c r="AX21" s="33">
        <v>-0.62537260444540244</v>
      </c>
      <c r="AY21" s="33">
        <v>0.53556496553588784</v>
      </c>
      <c r="AZ21" s="33">
        <v>-0.91573389908506009</v>
      </c>
      <c r="BA21" s="33">
        <v>0.48378153972228399</v>
      </c>
      <c r="BB21" s="33">
        <v>-0.91573389908506009</v>
      </c>
      <c r="BC21" s="33">
        <v>0.48378153972228399</v>
      </c>
      <c r="BE21" s="33" t="s">
        <v>36</v>
      </c>
      <c r="BF21" s="33">
        <v>-0.11048840839699088</v>
      </c>
      <c r="BG21" s="33">
        <v>0.55231906793820562</v>
      </c>
      <c r="BH21" s="33">
        <v>-0.20004453007469319</v>
      </c>
      <c r="BI21" s="33">
        <v>0.84643731644410969</v>
      </c>
      <c r="BJ21" s="33">
        <v>-1.3841384630146043</v>
      </c>
      <c r="BK21" s="33">
        <v>1.1631616462206227</v>
      </c>
      <c r="BL21" s="33">
        <v>-1.3841384630146043</v>
      </c>
      <c r="BM21" s="33">
        <v>1.1631616462206227</v>
      </c>
      <c r="BO21" s="33" t="s">
        <v>36</v>
      </c>
      <c r="BP21" s="33">
        <v>-2.8171475338408348E-2</v>
      </c>
      <c r="BQ21" s="33">
        <v>0.5237784093277742</v>
      </c>
      <c r="BR21" s="33">
        <v>-5.3785102319440926E-2</v>
      </c>
      <c r="BS21" s="33">
        <v>0.95968546599267768</v>
      </c>
      <c r="BT21" s="33">
        <v>-1.4824134761247934</v>
      </c>
      <c r="BU21" s="33">
        <v>1.4260705254479766</v>
      </c>
      <c r="BV21" s="33">
        <v>-1.4824134761247934</v>
      </c>
      <c r="BW21" s="33">
        <v>1.4260705254479766</v>
      </c>
      <c r="BY21" s="33" t="s">
        <v>36</v>
      </c>
      <c r="BZ21" s="33">
        <v>-0.21597617968138805</v>
      </c>
      <c r="CA21" s="33">
        <v>0.34535599760229607</v>
      </c>
      <c r="CB21" s="33">
        <v>-0.62537260444540244</v>
      </c>
      <c r="CC21" s="33">
        <v>0.53556496553588784</v>
      </c>
      <c r="CD21" s="33">
        <v>-0.91573389908506009</v>
      </c>
      <c r="CE21" s="33">
        <v>0.48378153972228399</v>
      </c>
      <c r="CF21" s="33">
        <v>-0.91573389908506009</v>
      </c>
      <c r="CG21" s="33">
        <v>0.48378153972228399</v>
      </c>
      <c r="CI21" s="33" t="s">
        <v>36</v>
      </c>
      <c r="CJ21" s="33">
        <v>-0.11123969193233174</v>
      </c>
      <c r="CK21" s="33">
        <v>0.51429018234647306</v>
      </c>
      <c r="CL21" s="33">
        <v>-0.21629752180917675</v>
      </c>
      <c r="CM21" s="33">
        <v>0.83357885626086214</v>
      </c>
      <c r="CN21" s="33">
        <v>-1.2746449116842009</v>
      </c>
      <c r="CO21" s="33">
        <v>1.0521655278195374</v>
      </c>
      <c r="CP21" s="33">
        <v>-1.2746449116842009</v>
      </c>
      <c r="CQ21" s="33">
        <v>1.0521655278195374</v>
      </c>
    </row>
    <row r="22" spans="1:95" x14ac:dyDescent="0.25">
      <c r="A22" s="13">
        <v>37499</v>
      </c>
      <c r="B22" s="29">
        <v>-6.0007267165929079E-4</v>
      </c>
      <c r="C22" s="29">
        <v>4.0509807877242565E-3</v>
      </c>
      <c r="D22" s="29">
        <v>-1.3861527666449547E-2</v>
      </c>
      <c r="E22" s="29">
        <v>-6.6664936020970301E-3</v>
      </c>
      <c r="F22" s="29">
        <v>-5.1595675759017502E-3</v>
      </c>
      <c r="G22" s="29">
        <v>-0.17133926692726664</v>
      </c>
      <c r="H22" s="29">
        <v>-0.14607240598894256</v>
      </c>
      <c r="I22" s="3">
        <v>-0.13121387283236996</v>
      </c>
      <c r="J22" s="3">
        <v>-0.45378151260504196</v>
      </c>
      <c r="K22" s="3">
        <v>-2.5982984850060342E-3</v>
      </c>
      <c r="L22" s="30">
        <v>-2.1680148287702372E-2</v>
      </c>
      <c r="M22" s="30">
        <f t="shared" si="0"/>
        <v>-2.5982984850060342E-3</v>
      </c>
      <c r="N22" s="30">
        <f t="shared" si="1"/>
        <v>-1.9131559304252366E-2</v>
      </c>
      <c r="P22" s="33" t="s">
        <v>37</v>
      </c>
      <c r="Q22" s="33">
        <v>-0.29616823956109456</v>
      </c>
      <c r="R22" s="33">
        <v>0.29339534423502828</v>
      </c>
      <c r="S22" s="33">
        <v>-1.0094510542875044</v>
      </c>
      <c r="T22" s="33">
        <v>0.31403545678147765</v>
      </c>
      <c r="U22" s="33">
        <v>-0.87487940403935482</v>
      </c>
      <c r="V22" s="33">
        <v>0.28254292491716576</v>
      </c>
      <c r="W22" s="33">
        <v>-0.87487940403935482</v>
      </c>
      <c r="X22" s="33">
        <v>0.28254292491716576</v>
      </c>
      <c r="AA22" s="33" t="s">
        <v>37</v>
      </c>
      <c r="AB22" s="33">
        <v>-0.38271905840628961</v>
      </c>
      <c r="AC22" s="33">
        <v>0.41715774353143081</v>
      </c>
      <c r="AD22" s="33">
        <v>-0.91744445438408506</v>
      </c>
      <c r="AE22" s="33">
        <v>0.36501558729359751</v>
      </c>
      <c r="AF22" s="33">
        <v>-1.2287541755249265</v>
      </c>
      <c r="AG22" s="33">
        <v>0.46331605871234716</v>
      </c>
      <c r="AH22" s="33">
        <v>-1.2287541755249265</v>
      </c>
      <c r="AI22" s="33">
        <v>0.46331605871234716</v>
      </c>
      <c r="AK22" s="33" t="s">
        <v>37</v>
      </c>
      <c r="AL22" s="33">
        <v>0.59613702834111193</v>
      </c>
      <c r="AM22" s="33">
        <v>0.73423348916939102</v>
      </c>
      <c r="AN22" s="33">
        <v>0.81191751280031899</v>
      </c>
      <c r="AO22" s="33">
        <v>0.42203192760389951</v>
      </c>
      <c r="AP22" s="33">
        <v>-0.89156133351747469</v>
      </c>
      <c r="AQ22" s="33">
        <v>2.0838353901996984</v>
      </c>
      <c r="AR22" s="33">
        <v>-0.89156133351747469</v>
      </c>
      <c r="AS22" s="33">
        <v>2.0838353901996984</v>
      </c>
      <c r="AU22" s="33" t="s">
        <v>37</v>
      </c>
      <c r="AV22" s="33">
        <v>-1.2164946609286336</v>
      </c>
      <c r="AW22" s="33">
        <v>0.52028948533661235</v>
      </c>
      <c r="AX22" s="33">
        <v>-2.3381111769760183</v>
      </c>
      <c r="AY22" s="33">
        <v>2.4896049098202779E-2</v>
      </c>
      <c r="AZ22" s="33">
        <v>-2.2707012947109728</v>
      </c>
      <c r="BA22" s="33">
        <v>-0.16228802714629453</v>
      </c>
      <c r="BB22" s="33">
        <v>-2.2707012947109728</v>
      </c>
      <c r="BC22" s="33">
        <v>-0.16228802714629453</v>
      </c>
      <c r="BE22" s="33" t="s">
        <v>37</v>
      </c>
      <c r="BF22" s="33">
        <v>-1.4004198870774469</v>
      </c>
      <c r="BG22" s="33">
        <v>1.704079218182623</v>
      </c>
      <c r="BH22" s="33">
        <v>-0.82180445142155745</v>
      </c>
      <c r="BI22" s="33">
        <v>0.43499458914337319</v>
      </c>
      <c r="BJ22" s="33">
        <v>-5.3300336109220599</v>
      </c>
      <c r="BK22" s="33">
        <v>2.529193836767166</v>
      </c>
      <c r="BL22" s="33">
        <v>-5.3300336109220599</v>
      </c>
      <c r="BM22" s="33">
        <v>2.529193836767166</v>
      </c>
      <c r="BO22" s="33" t="s">
        <v>37</v>
      </c>
      <c r="BP22" s="33">
        <v>2.1352486252751941</v>
      </c>
      <c r="BQ22" s="33">
        <v>1.8542470678859777</v>
      </c>
      <c r="BR22" s="33">
        <v>1.1515448303820621</v>
      </c>
      <c r="BS22" s="33">
        <v>0.31365492268879758</v>
      </c>
      <c r="BT22" s="33">
        <v>-3.0129665701841892</v>
      </c>
      <c r="BU22" s="33">
        <v>7.2834638207345774</v>
      </c>
      <c r="BV22" s="33">
        <v>-3.0129665701841892</v>
      </c>
      <c r="BW22" s="33">
        <v>7.2834638207345774</v>
      </c>
      <c r="BY22" s="33" t="s">
        <v>37</v>
      </c>
      <c r="BZ22" s="33">
        <v>-1.2164946609286336</v>
      </c>
      <c r="CA22" s="33">
        <v>0.52028948533661235</v>
      </c>
      <c r="CB22" s="33">
        <v>-2.3381111769760183</v>
      </c>
      <c r="CC22" s="33">
        <v>2.4896049098202779E-2</v>
      </c>
      <c r="CD22" s="33">
        <v>-2.2707012947109728</v>
      </c>
      <c r="CE22" s="33">
        <v>-0.16228802714629453</v>
      </c>
      <c r="CF22" s="33">
        <v>-2.2707012947109728</v>
      </c>
      <c r="CG22" s="33">
        <v>-0.16228802714629453</v>
      </c>
      <c r="CI22" s="33" t="s">
        <v>37</v>
      </c>
      <c r="CJ22" s="33">
        <v>-1.4028983411634079</v>
      </c>
      <c r="CK22" s="33">
        <v>1.5838790055221488</v>
      </c>
      <c r="CL22" s="33">
        <v>-0.88573580195977286</v>
      </c>
      <c r="CM22" s="33">
        <v>0.39880713886729457</v>
      </c>
      <c r="CN22" s="33">
        <v>-4.9858815785110346</v>
      </c>
      <c r="CO22" s="33">
        <v>2.1800848961842192</v>
      </c>
      <c r="CP22" s="33">
        <v>-4.9858815785110346</v>
      </c>
      <c r="CQ22" s="33">
        <v>2.1800848961842192</v>
      </c>
    </row>
    <row r="23" spans="1:95" x14ac:dyDescent="0.25">
      <c r="A23" s="13">
        <v>37529</v>
      </c>
      <c r="B23" s="29">
        <v>3.2256029546260834E-2</v>
      </c>
      <c r="C23" s="29">
        <v>-2.4365440011024475E-2</v>
      </c>
      <c r="D23" s="29">
        <v>1.7936209216713905E-2</v>
      </c>
      <c r="E23" s="29">
        <v>-3.6550283432006801E-2</v>
      </c>
      <c r="F23" s="29">
        <v>-2.26634778082371E-2</v>
      </c>
      <c r="G23" s="29">
        <v>0.24371428454257527</v>
      </c>
      <c r="H23" s="29">
        <v>0.24033826167541616</v>
      </c>
      <c r="I23" s="3">
        <v>0.24401197604790426</v>
      </c>
      <c r="J23" s="3">
        <v>0.10769230769230753</v>
      </c>
      <c r="K23" s="3">
        <v>4.1676213792276595E-3</v>
      </c>
      <c r="L23" s="30">
        <v>4.9438046178338579E-2</v>
      </c>
      <c r="M23" s="30">
        <f t="shared" si="0"/>
        <v>4.1676213792276595E-3</v>
      </c>
      <c r="N23" s="30">
        <f t="shared" si="1"/>
        <v>4.5082537850535287E-2</v>
      </c>
      <c r="P23" s="33" t="s">
        <v>49</v>
      </c>
      <c r="Q23" s="33">
        <v>-0.15997134893473797</v>
      </c>
      <c r="R23" s="33">
        <v>0.1663822616770072</v>
      </c>
      <c r="S23" s="33">
        <v>-0.96146877270658493</v>
      </c>
      <c r="T23" s="33">
        <v>0.33753212454633352</v>
      </c>
      <c r="U23" s="33">
        <v>-0.48815403586413675</v>
      </c>
      <c r="V23" s="33">
        <v>0.16821133799466081</v>
      </c>
      <c r="W23" s="33">
        <v>-0.48815403586413675</v>
      </c>
      <c r="X23" s="33">
        <v>0.16821133799466081</v>
      </c>
      <c r="AA23" s="33" t="s">
        <v>49</v>
      </c>
      <c r="AB23" s="33">
        <v>-0.41512117047235336</v>
      </c>
      <c r="AC23" s="33">
        <v>0.28455970104968997</v>
      </c>
      <c r="AD23" s="33">
        <v>-1.4588192528353292</v>
      </c>
      <c r="AE23" s="33">
        <v>0.15328551912648292</v>
      </c>
      <c r="AF23" s="33">
        <v>-0.99223499309202046</v>
      </c>
      <c r="AG23" s="33">
        <v>0.16199265214731368</v>
      </c>
      <c r="AH23" s="33">
        <v>-0.99223499309202046</v>
      </c>
      <c r="AI23" s="33">
        <v>0.16199265214731368</v>
      </c>
      <c r="AK23" s="33" t="s">
        <v>49</v>
      </c>
      <c r="AL23" s="33">
        <v>-6.8876959016140174E-2</v>
      </c>
      <c r="AM23" s="33">
        <v>0.58980533324887341</v>
      </c>
      <c r="AN23" s="33">
        <v>-0.1167791390368404</v>
      </c>
      <c r="AO23" s="33">
        <v>0.9076666613889155</v>
      </c>
      <c r="AP23" s="33">
        <v>-1.2639360798993806</v>
      </c>
      <c r="AQ23" s="33">
        <v>1.1261821618671002</v>
      </c>
      <c r="AR23" s="33">
        <v>-1.2639360798993806</v>
      </c>
      <c r="AS23" s="33">
        <v>1.1261821618671002</v>
      </c>
      <c r="AU23" s="33" t="s">
        <v>49</v>
      </c>
      <c r="AV23" s="33">
        <v>0.10312954993347505</v>
      </c>
      <c r="AW23" s="33">
        <v>0.30646690247598135</v>
      </c>
      <c r="AX23" s="33">
        <v>0.33651121573089804</v>
      </c>
      <c r="AY23" s="33">
        <v>0.73838658160254722</v>
      </c>
      <c r="AZ23" s="33">
        <v>-0.51783137803123602</v>
      </c>
      <c r="BA23" s="33">
        <v>0.72409047789818604</v>
      </c>
      <c r="BB23" s="33">
        <v>-0.51783137803123602</v>
      </c>
      <c r="BC23" s="33">
        <v>0.72409047789818604</v>
      </c>
      <c r="BE23" s="33" t="s">
        <v>49</v>
      </c>
      <c r="BF23" s="33">
        <v>0.30175740736120382</v>
      </c>
      <c r="BG23" s="33">
        <v>0.67176598298236201</v>
      </c>
      <c r="BH23" s="33">
        <v>0.44920019025304947</v>
      </c>
      <c r="BI23" s="33">
        <v>0.66520692956148819</v>
      </c>
      <c r="BJ23" s="33">
        <v>-1.2473377272856152</v>
      </c>
      <c r="BK23" s="33">
        <v>1.8508525420080226</v>
      </c>
      <c r="BL23" s="33">
        <v>-1.2473377272856152</v>
      </c>
      <c r="BM23" s="33">
        <v>1.8508525420080226</v>
      </c>
      <c r="BO23" s="33" t="s">
        <v>49</v>
      </c>
      <c r="BP23" s="33">
        <v>0.63591787361177166</v>
      </c>
      <c r="BQ23" s="33">
        <v>0.5005665077094692</v>
      </c>
      <c r="BR23" s="33">
        <v>1.270396368549813</v>
      </c>
      <c r="BS23" s="33">
        <v>0.27280816377712114</v>
      </c>
      <c r="BT23" s="33">
        <v>-0.75387755654413757</v>
      </c>
      <c r="BU23" s="33">
        <v>2.0257133037676809</v>
      </c>
      <c r="BV23" s="33">
        <v>-0.75387755654413757</v>
      </c>
      <c r="BW23" s="33">
        <v>2.0257133037676809</v>
      </c>
      <c r="BY23" s="33" t="s">
        <v>49</v>
      </c>
      <c r="BZ23" s="33">
        <v>0.10312954993347505</v>
      </c>
      <c r="CA23" s="33">
        <v>0.30646690247598135</v>
      </c>
      <c r="CB23" s="33">
        <v>0.33651121573089804</v>
      </c>
      <c r="CC23" s="33">
        <v>0.73838658160254722</v>
      </c>
      <c r="CD23" s="33">
        <v>-0.51783137803123602</v>
      </c>
      <c r="CE23" s="33">
        <v>0.72409047789818604</v>
      </c>
      <c r="CF23" s="33">
        <v>-0.51783137803123602</v>
      </c>
      <c r="CG23" s="33">
        <v>0.72409047789818604</v>
      </c>
      <c r="CI23" s="33" t="s">
        <v>49</v>
      </c>
      <c r="CJ23" s="33">
        <v>0.30343571042751111</v>
      </c>
      <c r="CK23" s="33">
        <v>0.60650609962811552</v>
      </c>
      <c r="CL23" s="33">
        <v>0.50030116863386098</v>
      </c>
      <c r="CM23" s="33">
        <v>0.62886751161373922</v>
      </c>
      <c r="CN23" s="33">
        <v>-1.0685764071270323</v>
      </c>
      <c r="CO23" s="33">
        <v>1.6754478279820546</v>
      </c>
      <c r="CP23" s="33">
        <v>-1.0685764071270323</v>
      </c>
      <c r="CQ23" s="33">
        <v>1.6754478279820546</v>
      </c>
    </row>
    <row r="24" spans="1:95" x14ac:dyDescent="0.25">
      <c r="A24" s="13">
        <v>37560</v>
      </c>
      <c r="B24" s="29">
        <v>-6.2305438332259655E-3</v>
      </c>
      <c r="C24" s="29">
        <v>2.2215364500880241E-2</v>
      </c>
      <c r="D24" s="29">
        <v>1.097299437969923E-2</v>
      </c>
      <c r="E24" s="29">
        <v>1.94671414792538E-2</v>
      </c>
      <c r="F24" s="29">
        <v>-9.6841156482696499E-3</v>
      </c>
      <c r="G24" s="29">
        <v>-7.7020181995972603E-3</v>
      </c>
      <c r="H24" s="29">
        <v>-3.1500932559233141E-2</v>
      </c>
      <c r="I24" s="3">
        <v>-2.9281989570798306E-2</v>
      </c>
      <c r="J24" s="3">
        <v>0.81944444444444464</v>
      </c>
      <c r="K24" s="3">
        <v>0.15380317571300473</v>
      </c>
      <c r="L24" s="30">
        <v>0.10959069366244245</v>
      </c>
      <c r="M24" s="30">
        <f t="shared" si="0"/>
        <v>0.15380317571300473</v>
      </c>
      <c r="N24" s="30">
        <f t="shared" si="1"/>
        <v>-3.8318911735739203E-2</v>
      </c>
      <c r="P24" s="33" t="s">
        <v>38</v>
      </c>
      <c r="Q24" s="33">
        <v>0.11419918753400832</v>
      </c>
      <c r="R24" s="33">
        <v>0.1023549722000444</v>
      </c>
      <c r="S24" s="33">
        <v>1.1157170490048629</v>
      </c>
      <c r="T24" s="33">
        <v>0.26594501650481367</v>
      </c>
      <c r="U24" s="33">
        <v>-8.7692104594259052E-2</v>
      </c>
      <c r="V24" s="33">
        <v>0.31609047966227566</v>
      </c>
      <c r="W24" s="33">
        <v>-8.7692104594259052E-2</v>
      </c>
      <c r="X24" s="33">
        <v>0.31609047966227566</v>
      </c>
      <c r="AA24" s="33" t="s">
        <v>38</v>
      </c>
      <c r="AB24" s="33">
        <v>0.82964939434999918</v>
      </c>
      <c r="AC24" s="33">
        <v>0.24832009486903414</v>
      </c>
      <c r="AD24" s="33">
        <v>3.3410481531410596</v>
      </c>
      <c r="AE24" s="33">
        <v>1.9543672711414355E-3</v>
      </c>
      <c r="AF24" s="33">
        <v>0.32603289962321436</v>
      </c>
      <c r="AG24" s="33">
        <v>1.3332658890767841</v>
      </c>
      <c r="AH24" s="33">
        <v>0.32603289962321436</v>
      </c>
      <c r="AI24" s="33">
        <v>1.3332658890767841</v>
      </c>
      <c r="AK24" s="33" t="s">
        <v>38</v>
      </c>
      <c r="AL24" s="33">
        <v>-0.17969423814044713</v>
      </c>
      <c r="AM24" s="33">
        <v>0.26800151347414342</v>
      </c>
      <c r="AN24" s="33">
        <v>-0.67049710209111901</v>
      </c>
      <c r="AO24" s="33">
        <v>0.50670482684734852</v>
      </c>
      <c r="AP24" s="33">
        <v>-0.72271688482215135</v>
      </c>
      <c r="AQ24" s="33">
        <v>0.36332840854125703</v>
      </c>
      <c r="AR24" s="33">
        <v>-0.72271688482215135</v>
      </c>
      <c r="AS24" s="33">
        <v>0.36332840854125703</v>
      </c>
      <c r="AU24" s="33" t="s">
        <v>38</v>
      </c>
      <c r="AV24" s="33">
        <v>-0.21628616178803234</v>
      </c>
      <c r="AW24" s="33">
        <v>0.16755772467999785</v>
      </c>
      <c r="AX24" s="33">
        <v>-1.2908158200470683</v>
      </c>
      <c r="AY24" s="33">
        <v>0.20477515693180248</v>
      </c>
      <c r="AZ24" s="33">
        <v>-0.55579036065695087</v>
      </c>
      <c r="BA24" s="33">
        <v>0.12321803708088619</v>
      </c>
      <c r="BB24" s="33">
        <v>-0.55579036065695087</v>
      </c>
      <c r="BC24" s="33">
        <v>0.12321803708088619</v>
      </c>
      <c r="BE24" s="33" t="s">
        <v>38</v>
      </c>
      <c r="BF24" s="33">
        <v>0.56473410299155424</v>
      </c>
      <c r="BG24" s="33">
        <v>0.45907544903566322</v>
      </c>
      <c r="BH24" s="33">
        <v>1.23015531363709</v>
      </c>
      <c r="BI24" s="33">
        <v>0.25358319481751712</v>
      </c>
      <c r="BJ24" s="33">
        <v>-0.49389578085539498</v>
      </c>
      <c r="BK24" s="33">
        <v>1.6233639868385035</v>
      </c>
      <c r="BL24" s="33">
        <v>-0.49389578085539498</v>
      </c>
      <c r="BM24" s="33">
        <v>1.6233639868385035</v>
      </c>
      <c r="BO24" s="33" t="s">
        <v>38</v>
      </c>
      <c r="BP24" s="33">
        <v>0.19960914439636293</v>
      </c>
      <c r="BQ24" s="33">
        <v>0.29431537087094517</v>
      </c>
      <c r="BR24" s="33">
        <v>0.67821515337671534</v>
      </c>
      <c r="BS24" s="33">
        <v>0.5348429289988984</v>
      </c>
      <c r="BT24" s="33">
        <v>-0.61754132644274606</v>
      </c>
      <c r="BU24" s="33">
        <v>1.0167596152354719</v>
      </c>
      <c r="BV24" s="33">
        <v>-0.61754132644274606</v>
      </c>
      <c r="BW24" s="33">
        <v>1.0167596152354719</v>
      </c>
      <c r="BY24" s="33" t="s">
        <v>38</v>
      </c>
      <c r="BZ24" s="33">
        <v>-0.21628616178803234</v>
      </c>
      <c r="CA24" s="33">
        <v>0.16755772467999785</v>
      </c>
      <c r="CB24" s="33">
        <v>-1.2908158200470683</v>
      </c>
      <c r="CC24" s="33">
        <v>0.20477515693180248</v>
      </c>
      <c r="CD24" s="33">
        <v>-0.55579036065695087</v>
      </c>
      <c r="CE24" s="33">
        <v>0.12321803708088619</v>
      </c>
      <c r="CF24" s="33">
        <v>-0.55579036065695087</v>
      </c>
      <c r="CG24" s="33">
        <v>0.12321803708088619</v>
      </c>
      <c r="CI24" s="33" t="s">
        <v>38</v>
      </c>
      <c r="CJ24" s="33">
        <v>0.56361158674684131</v>
      </c>
      <c r="CK24" s="33">
        <v>0.41526673749260851</v>
      </c>
      <c r="CL24" s="33">
        <v>1.3572278631078012</v>
      </c>
      <c r="CM24" s="33">
        <v>0.20776539903259716</v>
      </c>
      <c r="CN24" s="33">
        <v>-0.37578703794390511</v>
      </c>
      <c r="CO24" s="33">
        <v>1.5030102114375876</v>
      </c>
      <c r="CP24" s="33">
        <v>-0.37578703794390511</v>
      </c>
      <c r="CQ24" s="33">
        <v>1.5030102114375876</v>
      </c>
    </row>
    <row r="25" spans="1:95" x14ac:dyDescent="0.25">
      <c r="A25" s="13">
        <v>37590</v>
      </c>
      <c r="B25" s="29">
        <v>7.0806867443025112E-3</v>
      </c>
      <c r="C25" s="29">
        <v>-1.7513204365968704E-3</v>
      </c>
      <c r="D25" s="29">
        <v>1.3779341243207455E-3</v>
      </c>
      <c r="E25" s="29">
        <v>-5.6097917258739497E-3</v>
      </c>
      <c r="F25" s="29">
        <v>-1.54145229607821E-2</v>
      </c>
      <c r="G25" s="29">
        <v>6.5035278881527381E-2</v>
      </c>
      <c r="H25" s="29">
        <v>1.4935777699791597E-2</v>
      </c>
      <c r="I25" s="3">
        <v>6.3360881542700032E-3</v>
      </c>
      <c r="J25" s="3">
        <v>1.3053435114503817</v>
      </c>
      <c r="K25" s="3">
        <v>4.3760395650722206E-2</v>
      </c>
      <c r="L25" s="30">
        <v>-3.4570307540341405E-3</v>
      </c>
      <c r="M25" s="30">
        <f t="shared" si="0"/>
        <v>4.3760395650722206E-2</v>
      </c>
      <c r="N25" s="30">
        <f t="shared" si="1"/>
        <v>-4.5237802278672468E-2</v>
      </c>
      <c r="P25" s="33" t="s">
        <v>39</v>
      </c>
      <c r="Q25" s="33">
        <v>-7.7702191157281775E-2</v>
      </c>
      <c r="R25" s="33">
        <v>9.6354525107635092E-2</v>
      </c>
      <c r="S25" s="33">
        <v>-0.80641974074889278</v>
      </c>
      <c r="T25" s="33">
        <v>0.42100381483739879</v>
      </c>
      <c r="U25" s="33">
        <v>-0.2677578294741626</v>
      </c>
      <c r="V25" s="33">
        <v>0.11235344715959905</v>
      </c>
      <c r="W25" s="33">
        <v>-0.2677578294741626</v>
      </c>
      <c r="X25" s="33">
        <v>0.11235344715959905</v>
      </c>
      <c r="AA25" s="33" t="s">
        <v>39</v>
      </c>
      <c r="AB25" s="33">
        <v>-0.73787310204757228</v>
      </c>
      <c r="AC25" s="33">
        <v>0.20403203543439233</v>
      </c>
      <c r="AD25" s="33">
        <v>-3.6164570944783798</v>
      </c>
      <c r="AE25" s="33">
        <v>9.0778204793918852E-4</v>
      </c>
      <c r="AF25" s="33">
        <v>-1.1516692491198943</v>
      </c>
      <c r="AG25" s="33">
        <v>-0.32407695497525019</v>
      </c>
      <c r="AH25" s="33">
        <v>-1.1516692491198943</v>
      </c>
      <c r="AI25" s="33">
        <v>-0.32407695497525019</v>
      </c>
      <c r="AK25" s="33" t="s">
        <v>39</v>
      </c>
      <c r="AL25" s="33">
        <v>0.13052803095872906</v>
      </c>
      <c r="AM25" s="33">
        <v>0.22094828113674828</v>
      </c>
      <c r="AN25" s="33">
        <v>0.5907628259752935</v>
      </c>
      <c r="AO25" s="33">
        <v>0.55827100586809597</v>
      </c>
      <c r="AP25" s="33">
        <v>-0.3171557109997874</v>
      </c>
      <c r="AQ25" s="33">
        <v>0.57821177291724557</v>
      </c>
      <c r="AR25" s="33">
        <v>-0.3171557109997874</v>
      </c>
      <c r="AS25" s="33">
        <v>0.57821177291724557</v>
      </c>
      <c r="AU25" s="33" t="s">
        <v>39</v>
      </c>
      <c r="AV25" s="33">
        <v>0.21727248271322316</v>
      </c>
      <c r="AW25" s="33">
        <v>0.1477201630429327</v>
      </c>
      <c r="AX25" s="33">
        <v>1.4708383624656312</v>
      </c>
      <c r="AY25" s="33">
        <v>0.14978890408310888</v>
      </c>
      <c r="AZ25" s="33">
        <v>-8.2036998281798529E-2</v>
      </c>
      <c r="BA25" s="33">
        <v>0.51658196370824483</v>
      </c>
      <c r="BB25" s="33">
        <v>-8.2036998281798529E-2</v>
      </c>
      <c r="BC25" s="33">
        <v>0.51658196370824483</v>
      </c>
      <c r="BE25" s="33" t="s">
        <v>39</v>
      </c>
      <c r="BF25" s="33">
        <v>-0.62516360542535443</v>
      </c>
      <c r="BG25" s="33">
        <v>0.30377808606543066</v>
      </c>
      <c r="BH25" s="33">
        <v>-2.0579614992066961</v>
      </c>
      <c r="BI25" s="33">
        <v>7.3592646001570103E-2</v>
      </c>
      <c r="BJ25" s="33">
        <v>-1.3256771280766451</v>
      </c>
      <c r="BK25" s="33">
        <v>7.5349917225936092E-2</v>
      </c>
      <c r="BL25" s="33">
        <v>-1.3256771280766451</v>
      </c>
      <c r="BM25" s="33">
        <v>7.5349917225936092E-2</v>
      </c>
      <c r="BO25" s="33" t="s">
        <v>39</v>
      </c>
      <c r="BP25" s="33">
        <v>0.14648220634676556</v>
      </c>
      <c r="BQ25" s="33">
        <v>0.30951716756731718</v>
      </c>
      <c r="BR25" s="33">
        <v>0.47326036063866156</v>
      </c>
      <c r="BS25" s="33">
        <v>0.66069838246297996</v>
      </c>
      <c r="BT25" s="33">
        <v>-0.71287521852019742</v>
      </c>
      <c r="BU25" s="33">
        <v>1.0058396312137285</v>
      </c>
      <c r="BV25" s="33">
        <v>-0.71287521852019742</v>
      </c>
      <c r="BW25" s="33">
        <v>1.0058396312137285</v>
      </c>
      <c r="BY25" s="33" t="s">
        <v>39</v>
      </c>
      <c r="BZ25" s="33">
        <v>0.21727248271322316</v>
      </c>
      <c r="CA25" s="33">
        <v>0.1477201630429327</v>
      </c>
      <c r="CB25" s="33">
        <v>1.4708383624656312</v>
      </c>
      <c r="CC25" s="33">
        <v>0.14978890408310888</v>
      </c>
      <c r="CD25" s="33">
        <v>-8.2036998281798529E-2</v>
      </c>
      <c r="CE25" s="33">
        <v>0.51658196370824483</v>
      </c>
      <c r="CF25" s="33">
        <v>-8.2036998281798529E-2</v>
      </c>
      <c r="CG25" s="33">
        <v>0.51658196370824483</v>
      </c>
      <c r="CI25" s="33" t="s">
        <v>39</v>
      </c>
      <c r="CJ25" s="33">
        <v>-0.62463752716709464</v>
      </c>
      <c r="CK25" s="33">
        <v>0.28063894422572849</v>
      </c>
      <c r="CL25" s="33">
        <v>-2.2257692313176434</v>
      </c>
      <c r="CM25" s="33">
        <v>5.3062017513918966E-2</v>
      </c>
      <c r="CN25" s="33">
        <v>-1.2594869250074523</v>
      </c>
      <c r="CO25" s="33">
        <v>1.0211870673263124E-2</v>
      </c>
      <c r="CP25" s="33">
        <v>-1.2594869250074523</v>
      </c>
      <c r="CQ25" s="33">
        <v>1.0211870673263124E-2</v>
      </c>
    </row>
    <row r="26" spans="1:95" x14ac:dyDescent="0.25">
      <c r="A26" s="13">
        <v>37621</v>
      </c>
      <c r="B26" s="29">
        <v>1.2745067477226257E-2</v>
      </c>
      <c r="C26" s="29">
        <v>2.316245436668396E-2</v>
      </c>
      <c r="D26" s="29">
        <v>1.3043979182839394E-2</v>
      </c>
      <c r="E26" s="29">
        <v>2.2625662386417402E-3</v>
      </c>
      <c r="F26" s="29">
        <v>-3.50296460092068E-2</v>
      </c>
      <c r="G26" s="29">
        <v>-9.5665731949668542E-2</v>
      </c>
      <c r="H26" s="29">
        <v>-0.10458881478153237</v>
      </c>
      <c r="I26" s="3">
        <v>-3.0933479332055813E-2</v>
      </c>
      <c r="J26" s="3">
        <v>-0.30463576158940397</v>
      </c>
      <c r="K26" s="3">
        <v>0.12391195672798538</v>
      </c>
      <c r="L26" s="30">
        <v>4.5212611908682421E-2</v>
      </c>
      <c r="M26" s="30">
        <f t="shared" si="0"/>
        <v>0.12391195672798538</v>
      </c>
      <c r="N26" s="30">
        <f t="shared" si="1"/>
        <v>-7.0022695593005557E-2</v>
      </c>
      <c r="P26" s="33" t="s">
        <v>40</v>
      </c>
      <c r="Q26" s="33">
        <v>6.3648035513933585E-3</v>
      </c>
      <c r="R26" s="33">
        <v>3.9252932051785545E-2</v>
      </c>
      <c r="S26" s="33">
        <v>0.16214848722628949</v>
      </c>
      <c r="T26" s="33">
        <v>0.87136033162589155</v>
      </c>
      <c r="U26" s="33">
        <v>-7.1060112907668782E-2</v>
      </c>
      <c r="V26" s="33">
        <v>8.378972001045551E-2</v>
      </c>
      <c r="W26" s="33">
        <v>-7.1060112907668782E-2</v>
      </c>
      <c r="X26" s="33">
        <v>8.378972001045551E-2</v>
      </c>
      <c r="AA26" s="33" t="s">
        <v>40</v>
      </c>
      <c r="AB26" s="33">
        <v>1.9924072078131107E-2</v>
      </c>
      <c r="AC26" s="33">
        <v>8.7330399581061827E-2</v>
      </c>
      <c r="AD26" s="33">
        <v>0.22814589391220161</v>
      </c>
      <c r="AE26" s="33">
        <v>0.82082375889287484</v>
      </c>
      <c r="AF26" s="33">
        <v>-0.15719018741544616</v>
      </c>
      <c r="AG26" s="33">
        <v>0.19703833157170836</v>
      </c>
      <c r="AH26" s="33">
        <v>-0.15719018741544616</v>
      </c>
      <c r="AI26" s="33">
        <v>0.19703833157170836</v>
      </c>
      <c r="AK26" s="33" t="s">
        <v>40</v>
      </c>
      <c r="AL26" s="33">
        <v>-0.320829197327686</v>
      </c>
      <c r="AM26" s="33">
        <v>9.0926365259019329E-2</v>
      </c>
      <c r="AN26" s="33">
        <v>-3.5284507019911011</v>
      </c>
      <c r="AO26" s="33">
        <v>1.1363470757260947E-3</v>
      </c>
      <c r="AP26" s="33">
        <v>-0.50506351330614296</v>
      </c>
      <c r="AQ26" s="33">
        <v>-0.13659488134922904</v>
      </c>
      <c r="AR26" s="33">
        <v>-0.50506351330614296</v>
      </c>
      <c r="AS26" s="33">
        <v>-0.13659488134922904</v>
      </c>
      <c r="AU26" s="33" t="s">
        <v>40</v>
      </c>
      <c r="AV26" s="33">
        <v>0.12492505792241118</v>
      </c>
      <c r="AW26" s="33">
        <v>6.5735136786494119E-2</v>
      </c>
      <c r="AX26" s="33">
        <v>1.9004304855737086</v>
      </c>
      <c r="AY26" s="33">
        <v>6.5189694368045975E-2</v>
      </c>
      <c r="AZ26" s="33">
        <v>-8.2669807905708659E-3</v>
      </c>
      <c r="BA26" s="33">
        <v>0.25811709663539323</v>
      </c>
      <c r="BB26" s="33">
        <v>-8.2669807905708659E-3</v>
      </c>
      <c r="BC26" s="33">
        <v>0.25811709663539323</v>
      </c>
      <c r="BE26" s="33" t="s">
        <v>40</v>
      </c>
      <c r="BF26" s="33">
        <v>0.34787678472344685</v>
      </c>
      <c r="BG26" s="33">
        <v>8.855237371197662E-2</v>
      </c>
      <c r="BH26" s="33">
        <v>3.9284862747433822</v>
      </c>
      <c r="BI26" s="33">
        <v>4.3659667595150583E-3</v>
      </c>
      <c r="BJ26" s="33">
        <v>0.14367464476148398</v>
      </c>
      <c r="BK26" s="33">
        <v>0.55207892468540976</v>
      </c>
      <c r="BL26" s="33">
        <v>0.14367464476148398</v>
      </c>
      <c r="BM26" s="33">
        <v>0.55207892468540976</v>
      </c>
      <c r="BO26" s="33" t="s">
        <v>40</v>
      </c>
      <c r="BP26" s="33">
        <v>-0.4244236239357474</v>
      </c>
      <c r="BQ26" s="33">
        <v>0.18545569858388367</v>
      </c>
      <c r="BR26" s="33">
        <v>-2.2885445266799169</v>
      </c>
      <c r="BS26" s="33">
        <v>8.3991649854605679E-2</v>
      </c>
      <c r="BT26" s="33">
        <v>-0.93933119050000857</v>
      </c>
      <c r="BU26" s="33">
        <v>9.048394262851378E-2</v>
      </c>
      <c r="BV26" s="33">
        <v>-0.93933119050000857</v>
      </c>
      <c r="BW26" s="33">
        <v>9.048394262851378E-2</v>
      </c>
      <c r="BY26" s="33" t="s">
        <v>40</v>
      </c>
      <c r="BZ26" s="33">
        <v>0.12492505792241118</v>
      </c>
      <c r="CA26" s="33">
        <v>6.5735136786494119E-2</v>
      </c>
      <c r="CB26" s="33">
        <v>1.9004304855737086</v>
      </c>
      <c r="CC26" s="33">
        <v>6.5189694368045975E-2</v>
      </c>
      <c r="CD26" s="33">
        <v>-8.2669807905708659E-3</v>
      </c>
      <c r="CE26" s="33">
        <v>0.25811709663539323</v>
      </c>
      <c r="CF26" s="33">
        <v>-8.2669807905708659E-3</v>
      </c>
      <c r="CG26" s="33">
        <v>0.25811709663539323</v>
      </c>
      <c r="CI26" s="33" t="s">
        <v>40</v>
      </c>
      <c r="CJ26" s="33">
        <v>0.34784401488535982</v>
      </c>
      <c r="CK26" s="33">
        <v>8.3412344298733357E-2</v>
      </c>
      <c r="CL26" s="33">
        <v>4.1701743046519546</v>
      </c>
      <c r="CM26" s="33">
        <v>2.4109942437394302E-3</v>
      </c>
      <c r="CN26" s="33">
        <v>0.1591521827641901</v>
      </c>
      <c r="CO26" s="33">
        <v>0.53653584700652956</v>
      </c>
      <c r="CP26" s="33">
        <v>0.1591521827641901</v>
      </c>
      <c r="CQ26" s="33">
        <v>0.53653584700652956</v>
      </c>
    </row>
    <row r="27" spans="1:95" x14ac:dyDescent="0.25">
      <c r="A27" s="13">
        <v>37652</v>
      </c>
      <c r="B27" s="29">
        <v>4.1794111020863056E-3</v>
      </c>
      <c r="C27" s="29">
        <v>-9.52934380620718E-3</v>
      </c>
      <c r="D27" s="29">
        <v>-8.7998006492853165E-3</v>
      </c>
      <c r="E27" s="29">
        <v>-7.5007893610745701E-4</v>
      </c>
      <c r="F27" s="29">
        <v>1.7466496676206599E-2</v>
      </c>
      <c r="G27" s="29">
        <v>-2.666180487815506E-2</v>
      </c>
      <c r="H27" s="29">
        <v>-3.8388461140171137E-2</v>
      </c>
      <c r="I27" s="3">
        <v>-1.2005649717514166E-2</v>
      </c>
      <c r="J27" s="3">
        <v>7.1428571428571397E-2</v>
      </c>
      <c r="K27" s="3">
        <v>1.7414392969876902E-2</v>
      </c>
      <c r="L27" s="30">
        <v>2.275141223203403E-2</v>
      </c>
      <c r="M27" s="30">
        <f t="shared" si="0"/>
        <v>1.7414392969876902E-2</v>
      </c>
      <c r="N27" s="30">
        <f t="shared" si="1"/>
        <v>5.2456691187334759E-3</v>
      </c>
      <c r="P27" s="33" t="s">
        <v>41</v>
      </c>
      <c r="Q27" s="33">
        <v>-4.6942843273301173E-4</v>
      </c>
      <c r="R27" s="33">
        <v>7.6305872995479902E-4</v>
      </c>
      <c r="S27" s="33">
        <v>-0.61519305697586224</v>
      </c>
      <c r="T27" s="33">
        <v>0.53915950963908654</v>
      </c>
      <c r="U27" s="33">
        <v>-1.9745327735288974E-3</v>
      </c>
      <c r="V27" s="33">
        <v>1.0356759080628738E-3</v>
      </c>
      <c r="W27" s="33">
        <v>-1.9745327735288974E-3</v>
      </c>
      <c r="X27" s="33">
        <v>1.0356759080628738E-3</v>
      </c>
      <c r="AA27" s="33" t="s">
        <v>41</v>
      </c>
      <c r="AB27" s="33">
        <v>1.0824467491400906E-3</v>
      </c>
      <c r="AC27" s="33">
        <v>1.2000126301792825E-3</v>
      </c>
      <c r="AD27" s="33">
        <v>0.90202946362187242</v>
      </c>
      <c r="AE27" s="33">
        <v>0.37303699585128913</v>
      </c>
      <c r="AF27" s="33">
        <v>-1.3512916672272861E-3</v>
      </c>
      <c r="AG27" s="33">
        <v>3.5161851655074673E-3</v>
      </c>
      <c r="AH27" s="33">
        <v>-1.3512916672272861E-3</v>
      </c>
      <c r="AI27" s="33">
        <v>3.5161851655074673E-3</v>
      </c>
      <c r="AK27" s="33" t="s">
        <v>41</v>
      </c>
      <c r="AL27" s="33">
        <v>-1.3962016653002345E-3</v>
      </c>
      <c r="AM27" s="33">
        <v>2.5733108485628741E-3</v>
      </c>
      <c r="AN27" s="33">
        <v>-0.54257015474052661</v>
      </c>
      <c r="AO27" s="33">
        <v>0.59067921246488841</v>
      </c>
      <c r="AP27" s="33">
        <v>-6.6102247116893763E-3</v>
      </c>
      <c r="AQ27" s="33">
        <v>3.8178213810889068E-3</v>
      </c>
      <c r="AR27" s="33">
        <v>-6.6102247116893763E-3</v>
      </c>
      <c r="AS27" s="33">
        <v>3.8178213810889068E-3</v>
      </c>
      <c r="AU27" s="33" t="s">
        <v>41</v>
      </c>
      <c r="AV27" s="33">
        <v>-3.1458532017777962E-4</v>
      </c>
      <c r="AW27" s="33">
        <v>6.482625128743447E-4</v>
      </c>
      <c r="AX27" s="33">
        <v>-0.48527458233383447</v>
      </c>
      <c r="AY27" s="33">
        <v>0.63034268470355692</v>
      </c>
      <c r="AZ27" s="33">
        <v>-1.6280899378280887E-3</v>
      </c>
      <c r="BA27" s="33">
        <v>9.989192974725297E-4</v>
      </c>
      <c r="BB27" s="33">
        <v>-1.6280899378280887E-3</v>
      </c>
      <c r="BC27" s="33">
        <v>9.989192974725297E-4</v>
      </c>
      <c r="BE27" s="33" t="s">
        <v>41</v>
      </c>
      <c r="BF27" s="33">
        <v>-3.265600610535171E-3</v>
      </c>
      <c r="BG27" s="33">
        <v>1.0209786997165324E-2</v>
      </c>
      <c r="BH27" s="33">
        <v>-0.31985002345708508</v>
      </c>
      <c r="BI27" s="33">
        <v>0.75727552077693394</v>
      </c>
      <c r="BJ27" s="33">
        <v>-2.6809411645552145E-2</v>
      </c>
      <c r="BK27" s="33">
        <v>2.0278210424481802E-2</v>
      </c>
      <c r="BL27" s="33">
        <v>-2.6809411645552145E-2</v>
      </c>
      <c r="BM27" s="33">
        <v>2.0278210424481802E-2</v>
      </c>
      <c r="BO27" s="33" t="s">
        <v>41</v>
      </c>
      <c r="BP27" s="33">
        <v>-1.0858864990056822E-2</v>
      </c>
      <c r="BQ27" s="33">
        <v>4.4818046759853396E-3</v>
      </c>
      <c r="BR27" s="33">
        <v>-2.4228777858708144</v>
      </c>
      <c r="BS27" s="33">
        <v>7.2537001129622483E-2</v>
      </c>
      <c r="BT27" s="33">
        <v>-2.33023496451489E-2</v>
      </c>
      <c r="BU27" s="33">
        <v>1.5846196650352567E-3</v>
      </c>
      <c r="BV27" s="33">
        <v>-2.33023496451489E-2</v>
      </c>
      <c r="BW27" s="33">
        <v>1.5846196650352567E-3</v>
      </c>
      <c r="BY27" s="33" t="s">
        <v>41</v>
      </c>
      <c r="BZ27" s="33">
        <v>-3.1458532017777962E-4</v>
      </c>
      <c r="CA27" s="33">
        <v>6.482625128743447E-4</v>
      </c>
      <c r="CB27" s="33">
        <v>-0.48527458233383447</v>
      </c>
      <c r="CC27" s="33">
        <v>0.63034268470355692</v>
      </c>
      <c r="CD27" s="33">
        <v>-1.6280899378280887E-3</v>
      </c>
      <c r="CE27" s="33">
        <v>9.989192974725297E-4</v>
      </c>
      <c r="CF27" s="33">
        <v>-1.6280899378280887E-3</v>
      </c>
      <c r="CG27" s="33">
        <v>9.989192974725297E-4</v>
      </c>
      <c r="CI27" s="33" t="s">
        <v>41</v>
      </c>
      <c r="CJ27" s="33">
        <v>-3.2893980473768731E-3</v>
      </c>
      <c r="CK27" s="33">
        <v>9.2718240758053305E-3</v>
      </c>
      <c r="CL27" s="33">
        <v>-0.35477356132764665</v>
      </c>
      <c r="CM27" s="33">
        <v>0.73093051170358403</v>
      </c>
      <c r="CN27" s="33">
        <v>-2.4263721292664752E-2</v>
      </c>
      <c r="CO27" s="33">
        <v>1.7684925197911008E-2</v>
      </c>
      <c r="CP27" s="33">
        <v>-2.4263721292664752E-2</v>
      </c>
      <c r="CQ27" s="33">
        <v>1.7684925197911008E-2</v>
      </c>
    </row>
    <row r="28" spans="1:95" ht="15.75" thickBot="1" x14ac:dyDescent="0.3">
      <c r="A28" s="13">
        <v>37680</v>
      </c>
      <c r="B28" s="29">
        <v>-5.1145134493708611E-3</v>
      </c>
      <c r="C28" s="29">
        <v>1.1697299778461456E-3</v>
      </c>
      <c r="D28" s="29">
        <v>6.5578152425587177E-3</v>
      </c>
      <c r="E28" s="29">
        <v>-1.77846406586468E-3</v>
      </c>
      <c r="F28" s="29">
        <v>-1.87775101512671E-2</v>
      </c>
      <c r="G28" s="29">
        <v>-7.1617958071565901E-3</v>
      </c>
      <c r="H28" s="29">
        <v>1.872799499937905E-3</v>
      </c>
      <c r="I28" s="3">
        <v>2.0300214438885078E-2</v>
      </c>
      <c r="J28" s="3">
        <v>-0.30222222222222228</v>
      </c>
      <c r="K28" s="3">
        <v>3.1931833196375381E-2</v>
      </c>
      <c r="L28" s="30">
        <v>2.4587032027972189E-2</v>
      </c>
      <c r="M28" s="30">
        <f t="shared" si="0"/>
        <v>3.1931833196375381E-2</v>
      </c>
      <c r="N28" s="30">
        <f t="shared" si="1"/>
        <v>-7.1175255303956853E-3</v>
      </c>
      <c r="P28" s="34" t="s">
        <v>42</v>
      </c>
      <c r="Q28" s="34">
        <v>-1.1195434586622226</v>
      </c>
      <c r="R28" s="34">
        <v>5.1456946853320203E-2</v>
      </c>
      <c r="S28" s="34">
        <v>-21.756896340031982</v>
      </c>
      <c r="T28" s="34">
        <v>1.3569171968330145E-53</v>
      </c>
      <c r="U28" s="34">
        <v>-1.2210403304398683</v>
      </c>
      <c r="V28" s="34">
        <v>-1.0180465868845769</v>
      </c>
      <c r="W28" s="34">
        <v>-1.2210403304398683</v>
      </c>
      <c r="X28" s="34">
        <v>-1.0180465868845769</v>
      </c>
      <c r="AA28" s="34" t="s">
        <v>42</v>
      </c>
      <c r="AB28" s="34">
        <v>-1.465091814242474</v>
      </c>
      <c r="AC28" s="34">
        <v>0.11596829557878716</v>
      </c>
      <c r="AD28" s="34">
        <v>-12.633554774003832</v>
      </c>
      <c r="AE28" s="34">
        <v>8.5297143776998002E-15</v>
      </c>
      <c r="AF28" s="34">
        <v>-1.7002864188097402</v>
      </c>
      <c r="AG28" s="34">
        <v>-1.2298972096752079</v>
      </c>
      <c r="AH28" s="34">
        <v>-1.7002864188097402</v>
      </c>
      <c r="AI28" s="34">
        <v>-1.2298972096752079</v>
      </c>
      <c r="AK28" s="34" t="s">
        <v>42</v>
      </c>
      <c r="AL28" s="34">
        <v>-1.3176794639982787</v>
      </c>
      <c r="AM28" s="34">
        <v>0.14620678621582206</v>
      </c>
      <c r="AN28" s="34">
        <v>-9.0124370975037777</v>
      </c>
      <c r="AO28" s="34">
        <v>7.2135933926259499E-11</v>
      </c>
      <c r="AP28" s="34">
        <v>-1.613922552272486</v>
      </c>
      <c r="AQ28" s="34">
        <v>-1.0214363757240714</v>
      </c>
      <c r="AR28" s="34">
        <v>-1.613922552272486</v>
      </c>
      <c r="AS28" s="34">
        <v>-1.0214363757240714</v>
      </c>
      <c r="AU28" s="34" t="s">
        <v>42</v>
      </c>
      <c r="AV28" s="34">
        <v>-0.99032756087094409</v>
      </c>
      <c r="AW28" s="34">
        <v>7.3959297497072599E-2</v>
      </c>
      <c r="AX28" s="34">
        <v>-13.390169922992339</v>
      </c>
      <c r="AY28" s="34">
        <v>9.2615700935151255E-16</v>
      </c>
      <c r="AZ28" s="34">
        <v>-1.1401833320304404</v>
      </c>
      <c r="BA28" s="34">
        <v>-0.84047178971144776</v>
      </c>
      <c r="BB28" s="34">
        <v>-1.1401833320304404</v>
      </c>
      <c r="BC28" s="34">
        <v>-0.84047178971144776</v>
      </c>
      <c r="BE28" s="34" t="s">
        <v>42</v>
      </c>
      <c r="BF28" s="34">
        <v>-1.2363961488065198</v>
      </c>
      <c r="BG28" s="34">
        <v>0.26817048936937676</v>
      </c>
      <c r="BH28" s="34">
        <v>-4.6104854852373913</v>
      </c>
      <c r="BI28" s="34">
        <v>1.7315677724512341E-3</v>
      </c>
      <c r="BJ28" s="34">
        <v>-1.8547984062320277</v>
      </c>
      <c r="BK28" s="34">
        <v>-0.61799389138101191</v>
      </c>
      <c r="BL28" s="34">
        <v>-1.8547984062320277</v>
      </c>
      <c r="BM28" s="34">
        <v>-0.61799389138101191</v>
      </c>
      <c r="BO28" s="34" t="s">
        <v>42</v>
      </c>
      <c r="BP28" s="34">
        <v>-1.0058523367308116</v>
      </c>
      <c r="BQ28" s="34">
        <v>7.1185925103100525E-2</v>
      </c>
      <c r="BR28" s="34">
        <v>-14.129932781993183</v>
      </c>
      <c r="BS28" s="34">
        <v>1.4562193056364317E-4</v>
      </c>
      <c r="BT28" s="34">
        <v>-1.2034961500422918</v>
      </c>
      <c r="BU28" s="34">
        <v>-0.80820852341933147</v>
      </c>
      <c r="BV28" s="34">
        <v>-1.2034961500422918</v>
      </c>
      <c r="BW28" s="34">
        <v>-0.80820852341933147</v>
      </c>
      <c r="BY28" s="34" t="s">
        <v>42</v>
      </c>
      <c r="BZ28" s="34">
        <v>-0.99032756087094409</v>
      </c>
      <c r="CA28" s="34">
        <v>7.3959297497072599E-2</v>
      </c>
      <c r="CB28" s="34">
        <v>-13.390169922992339</v>
      </c>
      <c r="CC28" s="34">
        <v>9.2615700935151255E-16</v>
      </c>
      <c r="CD28" s="34">
        <v>-1.1401833320304404</v>
      </c>
      <c r="CE28" s="34">
        <v>-0.84047178971144776</v>
      </c>
      <c r="CF28" s="34">
        <v>-1.1401833320304404</v>
      </c>
      <c r="CG28" s="34">
        <v>-0.84047178971144776</v>
      </c>
      <c r="CI28" s="34" t="s">
        <v>42</v>
      </c>
      <c r="CJ28" s="34">
        <v>-1.2368916032445101</v>
      </c>
      <c r="CK28" s="34">
        <v>0.24703205762709893</v>
      </c>
      <c r="CL28" s="34">
        <v>-5.0070084632968115</v>
      </c>
      <c r="CM28" s="34">
        <v>7.3193547151130978E-4</v>
      </c>
      <c r="CN28" s="34">
        <v>-1.7957169418464309</v>
      </c>
      <c r="CO28" s="34">
        <v>-0.67806626464258923</v>
      </c>
      <c r="CP28" s="34">
        <v>-1.7957169418464309</v>
      </c>
      <c r="CQ28" s="34">
        <v>-0.67806626464258923</v>
      </c>
    </row>
    <row r="29" spans="1:95" x14ac:dyDescent="0.25">
      <c r="A29" s="13">
        <v>37711</v>
      </c>
      <c r="B29" s="29">
        <v>1.6120316460728645E-2</v>
      </c>
      <c r="C29" s="29">
        <v>-3.892676904797554E-3</v>
      </c>
      <c r="D29" s="29">
        <v>4.6658609062433243E-3</v>
      </c>
      <c r="E29" s="29">
        <v>-1.67096983641386E-2</v>
      </c>
      <c r="F29" s="29">
        <v>-2.5606052950024601E-2</v>
      </c>
      <c r="G29" s="29">
        <v>-6.2887588218282553E-2</v>
      </c>
      <c r="H29" s="29">
        <v>-7.4461612999022431E-2</v>
      </c>
      <c r="I29" s="3">
        <v>-6.0529634300126145E-2</v>
      </c>
      <c r="J29" s="3">
        <v>-0.21656050955414008</v>
      </c>
      <c r="K29" s="3">
        <v>1.3705802717529636E-3</v>
      </c>
      <c r="L29" s="30">
        <v>3.1236620208446197E-2</v>
      </c>
      <c r="M29" s="30">
        <f t="shared" si="0"/>
        <v>1.3705802717529636E-3</v>
      </c>
      <c r="N29" s="30">
        <f t="shared" si="1"/>
        <v>2.9825162157837815E-2</v>
      </c>
    </row>
    <row r="30" spans="1:95" x14ac:dyDescent="0.25">
      <c r="A30" s="13">
        <v>37741</v>
      </c>
      <c r="B30" s="29">
        <v>1.4865010976791382E-2</v>
      </c>
      <c r="C30" s="29">
        <v>-1.1509689502418041E-2</v>
      </c>
      <c r="D30" s="29">
        <v>-3.3261682838201523E-3</v>
      </c>
      <c r="E30" s="29">
        <v>-1.93410366773605E-2</v>
      </c>
      <c r="F30" s="29">
        <v>2.6907809078693399E-3</v>
      </c>
      <c r="G30" s="29">
        <v>-0.10675156120494222</v>
      </c>
      <c r="H30" s="29">
        <v>-0.10488385640936748</v>
      </c>
      <c r="I30" s="3">
        <v>-0.1318419090231171</v>
      </c>
      <c r="J30" s="3">
        <v>-0.21138211382113825</v>
      </c>
      <c r="K30" s="3">
        <v>0</v>
      </c>
      <c r="L30" s="30">
        <v>-1.369350103748701E-2</v>
      </c>
      <c r="M30" s="30">
        <f t="shared" si="0"/>
        <v>0</v>
      </c>
      <c r="N30" s="30">
        <f t="shared" si="1"/>
        <v>-1.369350103748701E-2</v>
      </c>
    </row>
    <row r="31" spans="1:95" x14ac:dyDescent="0.25">
      <c r="A31" s="13">
        <v>37772</v>
      </c>
      <c r="B31" s="29">
        <v>-1.187298446893692E-2</v>
      </c>
      <c r="C31" s="29">
        <v>1.3374622911214828E-2</v>
      </c>
      <c r="D31" s="29">
        <v>-6.0718599706888199E-3</v>
      </c>
      <c r="E31" s="29">
        <v>1.6573473811149601E-2</v>
      </c>
      <c r="F31" s="29">
        <v>1.47689171135426E-2</v>
      </c>
      <c r="G31" s="29">
        <v>-1.3721772161343404E-2</v>
      </c>
      <c r="H31" s="29">
        <v>-3.9806401273919212E-2</v>
      </c>
      <c r="I31" s="3">
        <v>1.9584263872187035E-2</v>
      </c>
      <c r="J31" s="3">
        <v>-0.37113402061855671</v>
      </c>
      <c r="K31" s="3">
        <v>-1.7109425367234365E-3</v>
      </c>
      <c r="L31" s="30">
        <v>3.0047851672309722E-2</v>
      </c>
      <c r="M31" s="30">
        <f t="shared" si="0"/>
        <v>-1.7109425367234365E-3</v>
      </c>
      <c r="N31" s="30">
        <f t="shared" si="1"/>
        <v>3.1813224808588503E-2</v>
      </c>
    </row>
    <row r="32" spans="1:95" x14ac:dyDescent="0.25">
      <c r="A32" s="13">
        <v>37802</v>
      </c>
      <c r="B32" s="29">
        <v>1.7174936830997467E-2</v>
      </c>
      <c r="C32" s="29">
        <v>3.4876521676778793E-3</v>
      </c>
      <c r="D32" s="29">
        <v>1.5878060832619667E-2</v>
      </c>
      <c r="E32" s="29">
        <v>5.8336369693279299E-4</v>
      </c>
      <c r="F32" s="29">
        <v>-1.800736784935E-2</v>
      </c>
      <c r="G32" s="29">
        <v>-5.2624853445404352E-2</v>
      </c>
      <c r="H32" s="29">
        <v>-3.8274428402917282E-2</v>
      </c>
      <c r="I32" s="3">
        <v>-4.1617523167649662E-2</v>
      </c>
      <c r="J32" s="3">
        <v>-1.2459016393442623</v>
      </c>
      <c r="K32" s="3">
        <v>-1.751714753900413E-2</v>
      </c>
      <c r="L32" s="30">
        <v>2.1857260686041435E-2</v>
      </c>
      <c r="M32" s="30">
        <f t="shared" si="0"/>
        <v>-1.751714753900413E-2</v>
      </c>
      <c r="N32" s="30">
        <f t="shared" si="1"/>
        <v>4.0076433015006518E-2</v>
      </c>
      <c r="P32" s="27"/>
    </row>
    <row r="33" spans="1:16" x14ac:dyDescent="0.25">
      <c r="A33" s="13">
        <v>37833</v>
      </c>
      <c r="B33" s="29">
        <v>-2.4487867951393127E-2</v>
      </c>
      <c r="C33" s="29">
        <v>-4.1669327765703201E-3</v>
      </c>
      <c r="D33" s="29">
        <v>-1.0613001883029938E-2</v>
      </c>
      <c r="E33" s="29">
        <v>8.4639135748147999E-3</v>
      </c>
      <c r="F33" s="29">
        <v>-5.4257623851299303E-3</v>
      </c>
      <c r="G33" s="29">
        <v>-2.8931436517907194E-2</v>
      </c>
      <c r="H33" s="29">
        <v>-2.2601575200689838E-2</v>
      </c>
      <c r="I33" s="3">
        <v>4.2897327707454469E-2</v>
      </c>
      <c r="J33" s="3">
        <v>-2.3333333333333335</v>
      </c>
      <c r="K33" s="3">
        <v>-5.1410155127271095E-2</v>
      </c>
      <c r="L33" s="30">
        <v>3.7862560011979518E-2</v>
      </c>
      <c r="M33" s="30">
        <f t="shared" si="0"/>
        <v>-5.1410155127271095E-2</v>
      </c>
      <c r="N33" s="30">
        <f t="shared" si="1"/>
        <v>9.4110974961183702E-2</v>
      </c>
      <c r="P33" s="27"/>
    </row>
    <row r="34" spans="1:16" x14ac:dyDescent="0.25">
      <c r="A34" s="13">
        <v>37864</v>
      </c>
      <c r="B34" s="29">
        <v>1.0198680683970451E-2</v>
      </c>
      <c r="C34" s="29">
        <v>-3.5089161247014999E-3</v>
      </c>
      <c r="D34" s="29">
        <v>-3.9474014192819595E-4</v>
      </c>
      <c r="E34" s="29">
        <v>-7.6190568506717699E-3</v>
      </c>
      <c r="F34" s="29">
        <v>5.2736266516149001E-3</v>
      </c>
      <c r="G34" s="29">
        <v>-9.7431624629450209E-2</v>
      </c>
      <c r="H34" s="29">
        <v>-9.3036663200245506E-2</v>
      </c>
      <c r="I34" s="3">
        <v>3.3715441672286239E-3</v>
      </c>
      <c r="J34" s="3">
        <v>0.7</v>
      </c>
      <c r="K34" s="3">
        <v>-9.3031362654567018E-2</v>
      </c>
      <c r="L34" s="30">
        <v>4.7956961813726995E-2</v>
      </c>
      <c r="M34" s="30">
        <f t="shared" si="0"/>
        <v>-9.3031362654567018E-2</v>
      </c>
      <c r="N34" s="30">
        <f t="shared" si="1"/>
        <v>0.15545005490040609</v>
      </c>
    </row>
    <row r="35" spans="1:16" x14ac:dyDescent="0.25">
      <c r="A35" s="13">
        <v>37894</v>
      </c>
      <c r="B35" s="29">
        <v>3.5383887588977814E-2</v>
      </c>
      <c r="C35" s="29">
        <v>1.1597983539104462E-3</v>
      </c>
      <c r="D35" s="29">
        <v>-8.9667066931724548E-3</v>
      </c>
      <c r="E35" s="29">
        <v>-8.7750777602195705E-3</v>
      </c>
      <c r="F35" s="29">
        <v>3.6787092685699502E-3</v>
      </c>
      <c r="G35" s="29">
        <v>-4.3308104899824507E-2</v>
      </c>
      <c r="H35" s="29">
        <v>-4.3750558657245531E-2</v>
      </c>
      <c r="I35" s="3">
        <v>-2.5537634408602128E-2</v>
      </c>
      <c r="J35" s="3">
        <v>1.2941176470588234</v>
      </c>
      <c r="K35" s="3">
        <v>-8.4036710318609154E-2</v>
      </c>
      <c r="L35" s="30">
        <v>2.6980060041505327E-2</v>
      </c>
      <c r="M35" s="30">
        <f t="shared" si="0"/>
        <v>-8.4036710318609154E-2</v>
      </c>
      <c r="N35" s="30">
        <f t="shared" si="1"/>
        <v>0.12120220494724254</v>
      </c>
    </row>
    <row r="36" spans="1:16" x14ac:dyDescent="0.25">
      <c r="A36" s="13">
        <v>37925</v>
      </c>
      <c r="B36" s="29">
        <v>2.0198365673422813E-2</v>
      </c>
      <c r="C36" s="29">
        <v>1.9707659259438515E-2</v>
      </c>
      <c r="D36" s="29">
        <v>1.7972897738218307E-2</v>
      </c>
      <c r="E36" s="29">
        <v>1.3546068221330599E-3</v>
      </c>
      <c r="F36" s="29">
        <v>7.3816981166601198E-3</v>
      </c>
      <c r="G36" s="29">
        <v>-3.015419518134832E-2</v>
      </c>
      <c r="H36" s="29">
        <v>-1.4093425709680085E-2</v>
      </c>
      <c r="I36" s="3">
        <v>-1.1206896551724022E-2</v>
      </c>
      <c r="J36" s="3">
        <v>-0.62820512820512819</v>
      </c>
      <c r="K36" s="3">
        <v>-4.6164287002560922E-2</v>
      </c>
      <c r="L36" s="30">
        <v>3.3100250630663908E-2</v>
      </c>
      <c r="M36" s="30">
        <f t="shared" si="0"/>
        <v>-4.6164287002560922E-2</v>
      </c>
      <c r="N36" s="30">
        <f t="shared" si="1"/>
        <v>8.3100828112353975E-2</v>
      </c>
    </row>
    <row r="37" spans="1:16" x14ac:dyDescent="0.25">
      <c r="A37" s="13">
        <v>37955</v>
      </c>
      <c r="B37" s="29">
        <v>1.4138205908238888E-2</v>
      </c>
      <c r="C37" s="29">
        <v>3.2756198197603226E-4</v>
      </c>
      <c r="D37" s="29">
        <v>1.6796542331576347E-3</v>
      </c>
      <c r="E37" s="29">
        <v>-1.1359397321939501E-3</v>
      </c>
      <c r="F37" s="29">
        <v>5.5889813229441599E-3</v>
      </c>
      <c r="G37" s="29">
        <v>-8.8045564808226562E-2</v>
      </c>
      <c r="H37" s="29">
        <v>-9.3611066927570818E-2</v>
      </c>
      <c r="I37" s="3">
        <v>2.7375762859633612E-2</v>
      </c>
      <c r="J37" s="3">
        <v>0.1724137931034484</v>
      </c>
      <c r="K37" s="3">
        <v>-7.5529621712771555E-2</v>
      </c>
      <c r="L37" s="30">
        <v>2.7125207508114313E-2</v>
      </c>
      <c r="M37" s="30">
        <f t="shared" si="0"/>
        <v>-7.5529621712771555E-2</v>
      </c>
      <c r="N37" s="30">
        <f t="shared" si="1"/>
        <v>0.11104177227514311</v>
      </c>
    </row>
    <row r="38" spans="1:16" x14ac:dyDescent="0.25">
      <c r="A38" s="13">
        <v>37986</v>
      </c>
      <c r="B38" s="29">
        <v>1.3727458193898201E-2</v>
      </c>
      <c r="C38" s="29">
        <v>3.6899419501423836E-4</v>
      </c>
      <c r="D38" s="29">
        <v>8.69759451597929E-3</v>
      </c>
      <c r="E38" s="29">
        <v>3.6052800714969602E-4</v>
      </c>
      <c r="F38" s="29">
        <v>-3.8709752261638598E-3</v>
      </c>
      <c r="G38" s="29">
        <v>-9.7019149201944543E-3</v>
      </c>
      <c r="H38" s="29">
        <v>-1.7396070014574549E-2</v>
      </c>
      <c r="I38" s="3">
        <v>-1.8499660556687059E-2</v>
      </c>
      <c r="J38" s="3">
        <v>0.52941176470588225</v>
      </c>
      <c r="K38" s="3">
        <v>-5.3387024679156458E-2</v>
      </c>
      <c r="L38" s="30">
        <v>6.5480202790721975E-2</v>
      </c>
      <c r="M38" s="30">
        <f t="shared" si="0"/>
        <v>-5.3387024679156458E-2</v>
      </c>
      <c r="N38" s="30">
        <f t="shared" si="1"/>
        <v>0.1255710945960673</v>
      </c>
    </row>
    <row r="39" spans="1:16" x14ac:dyDescent="0.25">
      <c r="A39" s="13">
        <v>38017</v>
      </c>
      <c r="B39" s="29">
        <v>-1.9424486672505736E-3</v>
      </c>
      <c r="C39" s="29">
        <v>-7.5131715275347233E-3</v>
      </c>
      <c r="D39" s="29">
        <v>-4.3779574334621429E-3</v>
      </c>
      <c r="E39" s="29">
        <v>-6.2146252021193504E-3</v>
      </c>
      <c r="F39" s="29">
        <v>-1.02272517979145E-2</v>
      </c>
      <c r="G39" s="29">
        <v>-1.0511188103334401E-2</v>
      </c>
      <c r="H39" s="29">
        <v>-2.6897418081159308E-2</v>
      </c>
      <c r="I39" s="3">
        <v>1.4871174131073861E-2</v>
      </c>
      <c r="J39" s="3">
        <v>0.46153846153846145</v>
      </c>
      <c r="K39" s="3">
        <v>-2.2879399493946906E-3</v>
      </c>
      <c r="L39" s="30">
        <v>4.2288042825970429E-2</v>
      </c>
      <c r="M39" s="30">
        <f t="shared" si="0"/>
        <v>-2.2879399493946906E-3</v>
      </c>
      <c r="N39" s="30">
        <f t="shared" si="1"/>
        <v>4.4678203822758444E-2</v>
      </c>
    </row>
    <row r="40" spans="1:16" x14ac:dyDescent="0.25">
      <c r="A40" s="13">
        <v>38046</v>
      </c>
      <c r="B40" s="29">
        <v>3.3424172550439835E-2</v>
      </c>
      <c r="C40" s="29">
        <v>-2.3773089051246643E-3</v>
      </c>
      <c r="D40" s="29">
        <v>4.2514614760875702E-3</v>
      </c>
      <c r="E40" s="29">
        <v>-3.6460887640714602E-3</v>
      </c>
      <c r="F40" s="29">
        <v>1.0297622531652499E-2</v>
      </c>
      <c r="G40" s="29">
        <v>6.4960789552848119E-4</v>
      </c>
      <c r="H40" s="29">
        <v>-1.7867772991484454E-3</v>
      </c>
      <c r="I40" s="3">
        <v>-9.7461237008008572E-3</v>
      </c>
      <c r="J40" s="3">
        <v>-0.19736842105263164</v>
      </c>
      <c r="K40" s="3">
        <v>5.7336443370448187E-4</v>
      </c>
      <c r="L40" s="30">
        <v>-8.5496824998230192E-3</v>
      </c>
      <c r="M40" s="30">
        <f t="shared" si="0"/>
        <v>5.7336443370448187E-4</v>
      </c>
      <c r="N40" s="30">
        <f t="shared" si="1"/>
        <v>-9.1178191003423725E-3</v>
      </c>
    </row>
    <row r="41" spans="1:16" x14ac:dyDescent="0.25">
      <c r="A41" s="13">
        <v>38077</v>
      </c>
      <c r="B41" s="29">
        <v>1.1192173697054386E-2</v>
      </c>
      <c r="C41" s="29">
        <v>9.0245809406042099E-4</v>
      </c>
      <c r="D41" s="29">
        <v>5.3365463390946388E-3</v>
      </c>
      <c r="E41" s="29">
        <v>-9.6822883933782595E-3</v>
      </c>
      <c r="F41" s="29">
        <v>-5.9490539133548702E-3</v>
      </c>
      <c r="G41" s="29">
        <v>-2.4235221395645823E-2</v>
      </c>
      <c r="H41" s="29">
        <v>6.1438065821712851E-3</v>
      </c>
      <c r="I41" s="3">
        <v>-3.64775112701754E-3</v>
      </c>
      <c r="J41" s="3">
        <v>-0.22950819672131151</v>
      </c>
      <c r="K41" s="3">
        <v>-1.0895413241775898E-2</v>
      </c>
      <c r="L41" s="30">
        <v>7.8047981842210845E-3</v>
      </c>
      <c r="M41" s="30">
        <f t="shared" si="0"/>
        <v>-1.0895413241775898E-2</v>
      </c>
      <c r="N41" s="30">
        <f t="shared" si="1"/>
        <v>1.8906202313029974E-2</v>
      </c>
    </row>
    <row r="42" spans="1:16" x14ac:dyDescent="0.25">
      <c r="A42" s="13">
        <v>38107</v>
      </c>
      <c r="B42" s="29">
        <v>7.2960825636982918E-3</v>
      </c>
      <c r="C42" s="29">
        <v>7.0588849484920502E-4</v>
      </c>
      <c r="D42" s="29">
        <v>-1.3456232845783234E-2</v>
      </c>
      <c r="E42" s="29">
        <v>5.3706946782767799E-3</v>
      </c>
      <c r="F42" s="29">
        <v>1.56932836398482E-3</v>
      </c>
      <c r="G42" s="29">
        <v>4.5734682404110716E-2</v>
      </c>
      <c r="H42" s="29">
        <v>6.8252041252454321E-2</v>
      </c>
      <c r="I42" s="3">
        <v>1.3021103167202064E-2</v>
      </c>
      <c r="J42" s="3">
        <v>-0.21276595744680848</v>
      </c>
      <c r="K42" s="3">
        <v>-1.8008067769521241E-2</v>
      </c>
      <c r="L42" s="30">
        <v>-3.9225106289624279E-2</v>
      </c>
      <c r="M42" s="30">
        <f t="shared" si="0"/>
        <v>-1.8008067769521241E-2</v>
      </c>
      <c r="N42" s="30">
        <f t="shared" si="1"/>
        <v>-2.1606123048191539E-2</v>
      </c>
    </row>
    <row r="43" spans="1:16" x14ac:dyDescent="0.25">
      <c r="A43" s="13">
        <v>38138</v>
      </c>
      <c r="B43" s="29">
        <v>6.4435265958309174E-3</v>
      </c>
      <c r="C43" s="29">
        <v>-1.5795305371284485E-2</v>
      </c>
      <c r="D43" s="29">
        <v>-1.877929549664259E-3</v>
      </c>
      <c r="E43" s="29">
        <v>-1.70394666492939E-2</v>
      </c>
      <c r="F43" s="29">
        <v>1.4301938936114301E-2</v>
      </c>
      <c r="G43" s="29">
        <v>0.1628989445802369</v>
      </c>
      <c r="H43" s="29">
        <v>0.18606142981962304</v>
      </c>
      <c r="I43" s="3">
        <v>8.7282645755199617E-2</v>
      </c>
      <c r="J43" s="3">
        <v>0.37837837837837851</v>
      </c>
      <c r="K43" s="3">
        <v>-1.1846611952225361E-3</v>
      </c>
      <c r="L43" s="30">
        <v>2.515131107360058E-2</v>
      </c>
      <c r="M43" s="30">
        <f t="shared" si="0"/>
        <v>-1.1846611952225361E-3</v>
      </c>
      <c r="N43" s="30">
        <f t="shared" si="1"/>
        <v>2.6367208477532822E-2</v>
      </c>
    </row>
    <row r="44" spans="1:16" x14ac:dyDescent="0.25">
      <c r="A44" s="13">
        <v>38168</v>
      </c>
      <c r="B44" s="29">
        <v>1.034216582775116E-2</v>
      </c>
      <c r="C44" s="29">
        <v>-2.0379800349473953E-2</v>
      </c>
      <c r="D44" s="29">
        <v>4.548453725874424E-3</v>
      </c>
      <c r="E44" s="29">
        <v>-1.0930046439170799E-2</v>
      </c>
      <c r="F44" s="29">
        <v>-1.5195422805845699E-2</v>
      </c>
      <c r="G44" s="29">
        <v>-8.9200757131671859E-2</v>
      </c>
      <c r="H44" s="29">
        <v>-0.11144257748013353</v>
      </c>
      <c r="I44" s="3">
        <v>-3.2612104107870854E-2</v>
      </c>
      <c r="J44" s="3">
        <v>0.39215686274509798</v>
      </c>
      <c r="K44" s="3">
        <v>1.1860662819216383E-3</v>
      </c>
      <c r="L44" s="30">
        <v>3.6846122994746544E-2</v>
      </c>
      <c r="M44" s="30">
        <f t="shared" si="0"/>
        <v>1.1860662819216383E-3</v>
      </c>
      <c r="N44" s="30">
        <f t="shared" si="1"/>
        <v>3.5617811627417728E-2</v>
      </c>
    </row>
    <row r="45" spans="1:16" x14ac:dyDescent="0.25">
      <c r="A45" s="13">
        <v>38199</v>
      </c>
      <c r="B45" s="29">
        <v>3.4133316949009895E-3</v>
      </c>
      <c r="C45" s="29">
        <v>1.2856467626988888E-2</v>
      </c>
      <c r="D45" s="29">
        <v>1.6893142834305763E-2</v>
      </c>
      <c r="E45" s="29">
        <v>8.5451602935790998E-3</v>
      </c>
      <c r="F45" s="29">
        <v>1.1689412407577E-2</v>
      </c>
      <c r="G45" s="29">
        <v>3.5397968319292428E-2</v>
      </c>
      <c r="H45" s="29">
        <v>3.5362269740185859E-2</v>
      </c>
      <c r="I45" s="3">
        <v>-1.5721231766612553E-2</v>
      </c>
      <c r="J45" s="3">
        <v>0.28169014084507049</v>
      </c>
      <c r="K45" s="3">
        <v>1.1844736557442559E-3</v>
      </c>
      <c r="L45" s="30">
        <v>4.4806031332746521E-2</v>
      </c>
      <c r="M45" s="30">
        <f t="shared" si="0"/>
        <v>1.1844736557442559E-3</v>
      </c>
      <c r="N45" s="30">
        <f t="shared" si="1"/>
        <v>4.3569950218786069E-2</v>
      </c>
    </row>
    <row r="46" spans="1:16" x14ac:dyDescent="0.25">
      <c r="A46" s="13">
        <v>38230</v>
      </c>
      <c r="B46" s="29">
        <v>-8.6007602512836456E-3</v>
      </c>
      <c r="C46" s="29">
        <v>-4.3212077580392361E-3</v>
      </c>
      <c r="D46" s="29">
        <v>-5.0023486837744713E-3</v>
      </c>
      <c r="E46" s="29">
        <v>-6.3273860141634898E-3</v>
      </c>
      <c r="F46" s="29">
        <v>-4.2449198663234702E-3</v>
      </c>
      <c r="G46" s="29">
        <v>2.0418584852624599E-2</v>
      </c>
      <c r="H46" s="29">
        <v>7.9019715273198621E-3</v>
      </c>
      <c r="I46" s="3">
        <v>-3.6061254734068848E-2</v>
      </c>
      <c r="J46" s="3">
        <v>-0.24175824175824179</v>
      </c>
      <c r="K46" s="3">
        <v>5.3215091260832015E-3</v>
      </c>
      <c r="L46" s="30">
        <v>4.1733522285857028E-2</v>
      </c>
      <c r="M46" s="30">
        <f t="shared" si="0"/>
        <v>5.3215091260832015E-3</v>
      </c>
      <c r="N46" s="30">
        <f t="shared" si="1"/>
        <v>3.6219271973427114E-2</v>
      </c>
    </row>
    <row r="47" spans="1:16" x14ac:dyDescent="0.25">
      <c r="A47" s="13">
        <v>38260</v>
      </c>
      <c r="B47" s="29">
        <v>2.433081716299057E-2</v>
      </c>
      <c r="C47" s="29">
        <v>-9.0054627507925034E-3</v>
      </c>
      <c r="D47" s="29">
        <v>-1.7033075913786888E-2</v>
      </c>
      <c r="E47" s="29">
        <v>6.0230381786823299E-3</v>
      </c>
      <c r="F47" s="29">
        <v>-9.55576449632645E-3</v>
      </c>
      <c r="G47" s="29">
        <v>-2.4996637351287876E-2</v>
      </c>
      <c r="H47" s="29">
        <v>-3.9792583070030307E-2</v>
      </c>
      <c r="I47" s="3">
        <v>-2.2617014007516145E-2</v>
      </c>
      <c r="J47" s="3">
        <v>-0.52173913043478248</v>
      </c>
      <c r="K47" s="3">
        <v>1.9376735640412868E-2</v>
      </c>
      <c r="L47" s="30">
        <v>2.7660249563719486E-2</v>
      </c>
      <c r="M47" s="30">
        <f t="shared" si="0"/>
        <v>1.9376735640412868E-2</v>
      </c>
      <c r="N47" s="30">
        <f t="shared" si="1"/>
        <v>8.1260574561794474E-3</v>
      </c>
    </row>
    <row r="48" spans="1:16" x14ac:dyDescent="0.25">
      <c r="A48" s="13">
        <v>38291</v>
      </c>
      <c r="B48" s="29">
        <v>3.2733720727264881E-3</v>
      </c>
      <c r="C48" s="29">
        <v>1.7475550994277E-2</v>
      </c>
      <c r="D48" s="29">
        <v>4.9077924340963364E-3</v>
      </c>
      <c r="E48" s="29">
        <v>7.2486610151827301E-3</v>
      </c>
      <c r="F48" s="29">
        <v>4.1912868618965198E-4</v>
      </c>
      <c r="G48" s="29">
        <v>2.2203996533237902E-2</v>
      </c>
      <c r="H48" s="29">
        <v>2.4175667117458E-2</v>
      </c>
      <c r="I48" s="3">
        <v>-1.3282997762863458E-3</v>
      </c>
      <c r="J48" s="3">
        <v>0.33333333333333326</v>
      </c>
      <c r="K48" s="3">
        <v>2.8706582913712086E-2</v>
      </c>
      <c r="L48" s="30">
        <v>-9.3981774962789144E-3</v>
      </c>
      <c r="M48" s="30">
        <f t="shared" si="0"/>
        <v>2.8706582913712086E-2</v>
      </c>
      <c r="N48" s="30">
        <f t="shared" si="1"/>
        <v>-3.7041427597423349E-2</v>
      </c>
    </row>
    <row r="49" spans="1:14" x14ac:dyDescent="0.25">
      <c r="A49" s="13">
        <v>38321</v>
      </c>
      <c r="B49" s="29">
        <v>7.24788848310709E-3</v>
      </c>
      <c r="C49" s="29">
        <v>-4.727276973426342E-5</v>
      </c>
      <c r="D49" s="29">
        <v>-2.0126225426793098E-3</v>
      </c>
      <c r="E49" s="29">
        <v>3.4629846923053299E-3</v>
      </c>
      <c r="F49" s="29">
        <v>7.30928685516119E-3</v>
      </c>
      <c r="G49" s="29">
        <v>-1.0181200166559101E-4</v>
      </c>
      <c r="H49" s="29">
        <v>-1.5894995958227964E-2</v>
      </c>
      <c r="I49" s="3">
        <v>-4.7952397619881126E-2</v>
      </c>
      <c r="J49" s="3">
        <v>0.56818181818181812</v>
      </c>
      <c r="K49" s="3">
        <v>2.6131462723747889E-2</v>
      </c>
      <c r="L49" s="30">
        <v>1.9479635010700491E-2</v>
      </c>
      <c r="M49" s="30">
        <f t="shared" si="0"/>
        <v>2.6131462723747889E-2</v>
      </c>
      <c r="N49" s="30">
        <f t="shared" si="1"/>
        <v>-6.4824322756763531E-3</v>
      </c>
    </row>
    <row r="50" spans="1:14" x14ac:dyDescent="0.25">
      <c r="A50" s="13">
        <v>38352</v>
      </c>
      <c r="B50" s="29">
        <v>-8.1730009987950325E-3</v>
      </c>
      <c r="C50" s="29">
        <v>1.4370040036737919E-2</v>
      </c>
      <c r="D50" s="29">
        <v>-1.4756186865270138E-2</v>
      </c>
      <c r="E50" s="29">
        <v>1.5311473980545999E-2</v>
      </c>
      <c r="F50" s="29">
        <v>-2.1787425503134701E-3</v>
      </c>
      <c r="G50" s="29">
        <v>-2.6479360090596593E-3</v>
      </c>
      <c r="H50" s="29">
        <v>-3.3245526440818352E-2</v>
      </c>
      <c r="I50" s="3">
        <v>-2.3529411764705688E-2</v>
      </c>
      <c r="J50" s="3">
        <v>0.24637681159420288</v>
      </c>
      <c r="K50" s="3">
        <v>2.914350619984396E-2</v>
      </c>
      <c r="L50" s="30">
        <v>2.3046391892176388E-2</v>
      </c>
      <c r="M50" s="30">
        <f t="shared" si="0"/>
        <v>2.914350619984396E-2</v>
      </c>
      <c r="N50" s="30">
        <f t="shared" si="1"/>
        <v>-5.9244549190048401E-3</v>
      </c>
    </row>
    <row r="51" spans="1:14" x14ac:dyDescent="0.25">
      <c r="A51" s="13">
        <v>38383</v>
      </c>
      <c r="B51" s="29">
        <v>-4.195463377982378E-3</v>
      </c>
      <c r="C51" s="29">
        <v>-4.0027573704719543E-3</v>
      </c>
      <c r="D51" s="29">
        <v>-1.9749121740460396E-2</v>
      </c>
      <c r="E51" s="29">
        <v>-1.29845272749662E-2</v>
      </c>
      <c r="F51" s="29">
        <v>2.5359168648719801E-3</v>
      </c>
      <c r="G51" s="29">
        <v>5.3200927674466714E-2</v>
      </c>
      <c r="H51" s="29">
        <v>4.4492009341076999E-2</v>
      </c>
      <c r="I51" s="3">
        <v>-1.7771084337349419E-2</v>
      </c>
      <c r="J51" s="3">
        <v>-0.32558139534883723</v>
      </c>
      <c r="K51" s="3">
        <v>2.5593324151068408E-2</v>
      </c>
      <c r="L51" s="30">
        <v>-2.7854596067177217E-3</v>
      </c>
      <c r="M51" s="30">
        <f t="shared" si="0"/>
        <v>2.5593324151068408E-2</v>
      </c>
      <c r="N51" s="30">
        <f t="shared" si="1"/>
        <v>-2.7670601094519243E-2</v>
      </c>
    </row>
    <row r="52" spans="1:14" x14ac:dyDescent="0.25">
      <c r="A52" s="13">
        <v>38411</v>
      </c>
      <c r="B52" s="29">
        <v>-9.2214494943618774E-3</v>
      </c>
      <c r="C52" s="29">
        <v>-2.4627777747809887E-3</v>
      </c>
      <c r="D52" s="29">
        <v>-1.0317137464880943E-2</v>
      </c>
      <c r="E52" s="29">
        <v>-1.78558845072985E-3</v>
      </c>
      <c r="F52" s="29">
        <v>1.9166851416230199E-4</v>
      </c>
      <c r="G52" s="29">
        <v>-2.0716238334974379E-2</v>
      </c>
      <c r="H52" s="29">
        <v>-2.6418924450961834E-2</v>
      </c>
      <c r="I52" s="3">
        <v>-8.1646734130634835E-3</v>
      </c>
      <c r="J52" s="3">
        <v>1.7241379310344751E-2</v>
      </c>
      <c r="K52" s="3">
        <v>2.5366401791712123E-2</v>
      </c>
      <c r="L52" s="30">
        <v>4.3880710066990458E-2</v>
      </c>
      <c r="M52" s="30">
        <f t="shared" si="0"/>
        <v>2.5366401791712123E-2</v>
      </c>
      <c r="N52" s="30">
        <f t="shared" si="1"/>
        <v>1.8056285287802121E-2</v>
      </c>
    </row>
    <row r="53" spans="1:14" x14ac:dyDescent="0.25">
      <c r="A53" s="13">
        <v>38442</v>
      </c>
      <c r="B53" s="29">
        <v>4.2730649001896381E-3</v>
      </c>
      <c r="C53" s="29">
        <v>1.35800801217556E-5</v>
      </c>
      <c r="D53" s="29">
        <v>1.0609343647956848E-2</v>
      </c>
      <c r="E53" s="29">
        <v>5.7524330914020504E-3</v>
      </c>
      <c r="F53" s="29">
        <v>-8.3780884742736799E-3</v>
      </c>
      <c r="G53" s="29">
        <v>3.2994966069591625E-2</v>
      </c>
      <c r="H53" s="29">
        <v>4.3841822254913509E-2</v>
      </c>
      <c r="I53" s="3">
        <v>3.5362318840579832E-2</v>
      </c>
      <c r="J53" s="3">
        <v>3.3898305084745894E-2</v>
      </c>
      <c r="K53" s="3">
        <v>2.5135462338305548E-2</v>
      </c>
      <c r="L53" s="30">
        <v>1.7943555109239728E-2</v>
      </c>
      <c r="M53" s="30">
        <f t="shared" si="0"/>
        <v>2.5135462338305548E-2</v>
      </c>
      <c r="N53" s="30">
        <f t="shared" si="1"/>
        <v>-7.0155676915725218E-3</v>
      </c>
    </row>
    <row r="54" spans="1:14" x14ac:dyDescent="0.25">
      <c r="A54" s="13">
        <v>38472</v>
      </c>
      <c r="B54" s="29">
        <v>-3.2003929372876883E-3</v>
      </c>
      <c r="C54" s="29">
        <v>-1.3797816354781389E-3</v>
      </c>
      <c r="D54" s="29">
        <v>9.1643043560907245E-4</v>
      </c>
      <c r="E54" s="29">
        <v>1.1449452489614501E-2</v>
      </c>
      <c r="F54" s="29">
        <v>7.3009561747312502E-3</v>
      </c>
      <c r="G54" s="29">
        <v>-2.710459097353457E-3</v>
      </c>
      <c r="H54" s="29">
        <v>-8.544283487712856E-3</v>
      </c>
      <c r="I54" s="3">
        <v>-5.6364315042926605E-2</v>
      </c>
      <c r="J54" s="3">
        <v>0.42622950819672134</v>
      </c>
      <c r="K54" s="3">
        <v>1.1984108346651645E-2</v>
      </c>
      <c r="L54" s="30">
        <v>-4.7859852406677561E-3</v>
      </c>
      <c r="M54" s="30">
        <f t="shared" si="0"/>
        <v>1.1984108346651645E-2</v>
      </c>
      <c r="N54" s="30">
        <f t="shared" si="1"/>
        <v>-1.6571498948454666E-2</v>
      </c>
    </row>
    <row r="55" spans="1:14" x14ac:dyDescent="0.25">
      <c r="A55" s="13">
        <v>38503</v>
      </c>
      <c r="B55" s="29">
        <v>2.6605173945426941E-2</v>
      </c>
      <c r="C55" s="29">
        <v>-3.2501295208930969E-3</v>
      </c>
      <c r="D55" s="29">
        <v>2.6738215237855911E-3</v>
      </c>
      <c r="E55" s="29">
        <v>-2.9894784092903098E-3</v>
      </c>
      <c r="F55" s="29">
        <v>-2.32141595333815E-2</v>
      </c>
      <c r="G55" s="29">
        <v>-2.362523706516062E-2</v>
      </c>
      <c r="H55" s="29">
        <v>-2.7559859934354058E-2</v>
      </c>
      <c r="I55" s="3">
        <v>-4.7626582278481044E-2</v>
      </c>
      <c r="J55" s="3">
        <v>-0.43678160919540232</v>
      </c>
      <c r="K55" s="3">
        <v>1.2291811528048369E-2</v>
      </c>
      <c r="L55" s="30">
        <v>-5.0181850637035508E-3</v>
      </c>
      <c r="M55" s="30">
        <f t="shared" si="0"/>
        <v>1.2291811528048369E-2</v>
      </c>
      <c r="N55" s="30">
        <f t="shared" si="1"/>
        <v>-1.7099808962815377E-2</v>
      </c>
    </row>
    <row r="56" spans="1:14" x14ac:dyDescent="0.25">
      <c r="A56" s="13">
        <v>38533</v>
      </c>
      <c r="B56" s="29">
        <v>1.3541292399168015E-2</v>
      </c>
      <c r="C56" s="29">
        <v>4.3127154931426048E-3</v>
      </c>
      <c r="D56" s="29">
        <v>-3.3973967656493187E-3</v>
      </c>
      <c r="E56" s="29">
        <v>-1.24064180999994E-3</v>
      </c>
      <c r="F56" s="29">
        <v>1.13472361117601E-2</v>
      </c>
      <c r="G56" s="29">
        <v>-2.0109555784920796E-2</v>
      </c>
      <c r="H56" s="29">
        <v>-1.0514999629532618E-2</v>
      </c>
      <c r="I56" s="3">
        <v>-3.1192889184249895E-2</v>
      </c>
      <c r="J56" s="3">
        <v>-1.0408163265306123</v>
      </c>
      <c r="K56" s="3">
        <v>-9.3318453451451955E-4</v>
      </c>
      <c r="L56" s="30">
        <v>-1.6761937652633563E-2</v>
      </c>
      <c r="M56" s="30">
        <f t="shared" si="0"/>
        <v>-9.3318453451451955E-4</v>
      </c>
      <c r="N56" s="30">
        <f t="shared" si="1"/>
        <v>-1.5843538062811247E-2</v>
      </c>
    </row>
    <row r="57" spans="1:14" x14ac:dyDescent="0.25">
      <c r="A57" s="13">
        <v>38564</v>
      </c>
      <c r="B57" s="29">
        <v>9.9427420645952225E-3</v>
      </c>
      <c r="C57" s="29">
        <v>-2.3206733167171478E-3</v>
      </c>
      <c r="D57" s="29">
        <v>3.7977471947669983E-4</v>
      </c>
      <c r="E57" s="29">
        <v>-1.01382210850716E-2</v>
      </c>
      <c r="F57" s="29">
        <v>7.8176055103540403E-3</v>
      </c>
      <c r="G57" s="29">
        <v>4.3580336970381328E-3</v>
      </c>
      <c r="H57" s="29">
        <v>7.1387420414867897E-3</v>
      </c>
      <c r="I57" s="3">
        <v>1.9807073954983823E-2</v>
      </c>
      <c r="J57" s="3">
        <v>-13.5</v>
      </c>
      <c r="K57" s="3">
        <v>0</v>
      </c>
      <c r="L57" s="30">
        <v>9.816477038817828E-3</v>
      </c>
      <c r="M57" s="30">
        <f t="shared" si="0"/>
        <v>0</v>
      </c>
      <c r="N57" s="30">
        <f t="shared" si="1"/>
        <v>9.816477038817828E-3</v>
      </c>
    </row>
    <row r="58" spans="1:14" x14ac:dyDescent="0.25">
      <c r="A58" s="13">
        <v>38595</v>
      </c>
      <c r="B58" s="29">
        <v>1.7412868328392506E-4</v>
      </c>
      <c r="C58" s="29">
        <v>-2.7101852465420961E-3</v>
      </c>
      <c r="D58" s="29">
        <v>-4.632867407053709E-3</v>
      </c>
      <c r="E58" s="29">
        <v>1.3720048591494599E-3</v>
      </c>
      <c r="F58" s="29">
        <v>-3.9710858836770101E-3</v>
      </c>
      <c r="G58" s="29">
        <v>9.0735558565890884E-4</v>
      </c>
      <c r="H58" s="29">
        <v>1.0353286758738367E-2</v>
      </c>
      <c r="I58" s="3">
        <v>-9.122630007987409E-3</v>
      </c>
      <c r="J58" s="3">
        <v>-0.31999999999999995</v>
      </c>
      <c r="K58" s="3">
        <v>-4.6708172172571505E-4</v>
      </c>
      <c r="L58" s="30">
        <v>1.4491796169626037E-2</v>
      </c>
      <c r="M58" s="30">
        <f t="shared" si="0"/>
        <v>-4.6708172172571505E-4</v>
      </c>
      <c r="N58" s="30">
        <f t="shared" si="1"/>
        <v>1.4965868174825925E-2</v>
      </c>
    </row>
    <row r="59" spans="1:14" x14ac:dyDescent="0.25">
      <c r="A59" s="13">
        <v>38625</v>
      </c>
      <c r="B59" s="29">
        <v>9.8175257444381714E-3</v>
      </c>
      <c r="C59" s="29">
        <v>4.672919400036335E-3</v>
      </c>
      <c r="D59" s="29">
        <v>6.8889479152858257E-3</v>
      </c>
      <c r="E59" s="29">
        <v>-9.1349966824054701E-3</v>
      </c>
      <c r="F59" s="29">
        <v>6.6719017922878306E-5</v>
      </c>
      <c r="G59" s="29">
        <v>-2.3281495477506131E-2</v>
      </c>
      <c r="H59" s="29">
        <v>-3.7009879369266363E-2</v>
      </c>
      <c r="I59" s="3">
        <v>-5.4942723801442606E-2</v>
      </c>
      <c r="J59" s="3">
        <v>1.0588235294117645</v>
      </c>
      <c r="K59" s="3">
        <v>-9.3535208700169514E-3</v>
      </c>
      <c r="L59" s="30">
        <v>6.0874385737590631E-2</v>
      </c>
      <c r="M59" s="30">
        <f t="shared" si="0"/>
        <v>-9.3535208700169514E-3</v>
      </c>
      <c r="N59" s="30">
        <f t="shared" si="1"/>
        <v>7.0890986933385136E-2</v>
      </c>
    </row>
    <row r="60" spans="1:14" x14ac:dyDescent="0.25">
      <c r="A60" s="13">
        <v>38656</v>
      </c>
      <c r="B60" s="29">
        <v>1.9829034805297852E-2</v>
      </c>
      <c r="C60" s="29">
        <v>-1.5002992004156113E-3</v>
      </c>
      <c r="D60" s="29">
        <v>4.8959031701087952E-3</v>
      </c>
      <c r="E60" s="29">
        <v>-4.3713394552469297E-3</v>
      </c>
      <c r="F60" s="29">
        <v>6.0387309640645998E-3</v>
      </c>
      <c r="G60" s="29">
        <v>-1.3365827256723417E-2</v>
      </c>
      <c r="H60" s="29">
        <v>1.454709906822016E-2</v>
      </c>
      <c r="I60" s="3">
        <v>1.0909090909090979E-2</v>
      </c>
      <c r="J60" s="3">
        <v>1.1428571428571428</v>
      </c>
      <c r="K60" s="3">
        <v>-2.7463446514559786E-2</v>
      </c>
      <c r="L60" s="30">
        <v>6.5009197088412574E-3</v>
      </c>
      <c r="M60" s="30">
        <f t="shared" si="0"/>
        <v>-2.7463446514559786E-2</v>
      </c>
      <c r="N60" s="30">
        <f t="shared" si="1"/>
        <v>3.4923485499519069E-2</v>
      </c>
    </row>
    <row r="61" spans="1:14" x14ac:dyDescent="0.25">
      <c r="A61" s="13">
        <v>38686</v>
      </c>
      <c r="B61" s="29">
        <v>2.1802863106131554E-2</v>
      </c>
      <c r="C61" s="29">
        <v>-5.3073549643158913E-3</v>
      </c>
      <c r="D61" s="29">
        <v>-3.2421862706542015E-3</v>
      </c>
      <c r="E61" s="29">
        <v>-1.9271638244390502E-2</v>
      </c>
      <c r="F61" s="29">
        <v>1.1814233846962501E-2</v>
      </c>
      <c r="G61" s="29">
        <v>-4.4530670701133257E-2</v>
      </c>
      <c r="H61" s="29">
        <v>-4.0525208852928096E-2</v>
      </c>
      <c r="I61" s="3">
        <v>-2.1449507061018003E-2</v>
      </c>
      <c r="J61" s="3">
        <v>-0.26666666666666661</v>
      </c>
      <c r="K61" s="3">
        <v>-2.0527822917715044E-2</v>
      </c>
      <c r="L61" s="30">
        <v>3.5594228402510586E-2</v>
      </c>
      <c r="M61" s="30">
        <f t="shared" si="0"/>
        <v>-2.0527822917715044E-2</v>
      </c>
      <c r="N61" s="30">
        <f t="shared" si="1"/>
        <v>5.7298259851959799E-2</v>
      </c>
    </row>
    <row r="62" spans="1:14" x14ac:dyDescent="0.25">
      <c r="A62" s="13">
        <v>38717</v>
      </c>
      <c r="B62" s="29">
        <v>4.5448681339621544E-3</v>
      </c>
      <c r="C62" s="29">
        <v>1.1431059800088406E-2</v>
      </c>
      <c r="D62" s="29">
        <v>7.6593952253460884E-3</v>
      </c>
      <c r="E62" s="29">
        <v>-2.6498259976506199E-3</v>
      </c>
      <c r="F62" s="29">
        <v>4.26766369491816E-3</v>
      </c>
      <c r="G62" s="29">
        <v>-2.0417895215417592E-2</v>
      </c>
      <c r="H62" s="29">
        <v>-4.4769317516815899E-2</v>
      </c>
      <c r="I62" s="3">
        <v>5.9904697072838742E-2</v>
      </c>
      <c r="J62" s="3">
        <v>-0.34545454545454557</v>
      </c>
      <c r="K62" s="3">
        <v>-2.4035571696673586E-2</v>
      </c>
      <c r="L62" s="30">
        <v>2.961070390604803E-2</v>
      </c>
      <c r="M62" s="30">
        <f t="shared" si="0"/>
        <v>-2.4035571696673586E-2</v>
      </c>
      <c r="N62" s="30">
        <f t="shared" si="1"/>
        <v>5.4967449680500602E-2</v>
      </c>
    </row>
    <row r="63" spans="1:14" x14ac:dyDescent="0.25">
      <c r="A63" s="13">
        <v>38748</v>
      </c>
      <c r="B63" s="29">
        <v>2.4829756002873182E-3</v>
      </c>
      <c r="C63" s="29">
        <v>-4.9348082393407822E-3</v>
      </c>
      <c r="D63" s="29">
        <v>6.8274335935711861E-3</v>
      </c>
      <c r="E63" s="29">
        <v>1.3854377903044199E-4</v>
      </c>
      <c r="F63" s="29">
        <v>-6.1826668679714203E-3</v>
      </c>
      <c r="G63" s="29">
        <v>-3.5511733233136056E-2</v>
      </c>
      <c r="H63" s="29">
        <v>-3.3832337419575698E-2</v>
      </c>
      <c r="I63" s="3">
        <v>-5.2879469064440188E-2</v>
      </c>
      <c r="J63" s="3">
        <v>0.63888888888888884</v>
      </c>
      <c r="K63" s="3">
        <v>-4.228513308179227E-2</v>
      </c>
      <c r="L63" s="30">
        <v>5.9646783101984679E-2</v>
      </c>
      <c r="M63" s="30">
        <f t="shared" si="0"/>
        <v>-4.228513308179227E-2</v>
      </c>
      <c r="N63" s="30">
        <f t="shared" si="1"/>
        <v>0.10643242545850784</v>
      </c>
    </row>
    <row r="64" spans="1:14" x14ac:dyDescent="0.25">
      <c r="A64" s="13">
        <v>38776</v>
      </c>
      <c r="B64" s="29">
        <v>1.4474826864898205E-2</v>
      </c>
      <c r="C64" s="29">
        <v>1.5957262367010117E-3</v>
      </c>
      <c r="D64" s="29">
        <v>6.251240149140358E-3</v>
      </c>
      <c r="E64" s="29">
        <v>2.15805508196354E-3</v>
      </c>
      <c r="F64" s="29">
        <v>1.39100290834904E-3</v>
      </c>
      <c r="G64" s="29">
        <v>-3.9381878707730023E-2</v>
      </c>
      <c r="H64" s="29">
        <v>-4.7719525597556101E-2</v>
      </c>
      <c r="I64" s="3">
        <v>-4.0009041591320127E-2</v>
      </c>
      <c r="J64" s="3">
        <v>-0.30508474576271183</v>
      </c>
      <c r="K64" s="3">
        <v>3.2402264761357547E-3</v>
      </c>
      <c r="L64" s="30">
        <v>2.9015682207393478E-2</v>
      </c>
      <c r="M64" s="30">
        <f t="shared" si="0"/>
        <v>3.2402264761357547E-3</v>
      </c>
      <c r="N64" s="30">
        <f t="shared" si="1"/>
        <v>2.5692207161382985E-2</v>
      </c>
    </row>
    <row r="65" spans="1:14" x14ac:dyDescent="0.25">
      <c r="A65" s="13">
        <v>38807</v>
      </c>
      <c r="B65" s="29">
        <v>1.9580524414777756E-2</v>
      </c>
      <c r="C65" s="29">
        <v>-8.3413897082209587E-3</v>
      </c>
      <c r="D65" s="29">
        <v>-5.8046160265803337E-3</v>
      </c>
      <c r="E65" s="29">
        <v>-7.6871141791343698E-3</v>
      </c>
      <c r="F65" s="29">
        <v>6.79507199674845E-3</v>
      </c>
      <c r="G65" s="29">
        <v>-2.4011240674022494E-2</v>
      </c>
      <c r="H65" s="29">
        <v>4.3431848919772698E-3</v>
      </c>
      <c r="I65" s="3">
        <v>1.9072286319755216E-2</v>
      </c>
      <c r="J65" s="3">
        <v>4.8780487804878092E-2</v>
      </c>
      <c r="K65" s="3">
        <v>-4.0481328789490512E-2</v>
      </c>
      <c r="L65" s="30">
        <v>3.2769245598973651E-3</v>
      </c>
      <c r="M65" s="30">
        <f t="shared" si="0"/>
        <v>-4.0481328789490512E-2</v>
      </c>
      <c r="N65" s="30">
        <f t="shared" si="1"/>
        <v>4.560437921878413E-2</v>
      </c>
    </row>
    <row r="66" spans="1:14" x14ac:dyDescent="0.25">
      <c r="A66" s="13">
        <v>38837</v>
      </c>
      <c r="B66" s="29">
        <v>1.5096620656549931E-2</v>
      </c>
      <c r="C66" s="29">
        <v>-1.0087572038173676E-2</v>
      </c>
      <c r="D66" s="29">
        <v>2.819242887198925E-3</v>
      </c>
      <c r="E66" s="29">
        <v>-1.9799567759037E-2</v>
      </c>
      <c r="F66" s="29">
        <v>1.9547192379832299E-2</v>
      </c>
      <c r="G66" s="29">
        <v>-1.0281396084932504E-2</v>
      </c>
      <c r="H66" s="29">
        <v>4.9097140907217174E-4</v>
      </c>
      <c r="I66" s="3">
        <v>-3.5582255083179248E-2</v>
      </c>
      <c r="J66" s="3">
        <v>-0.51162790697674421</v>
      </c>
      <c r="K66" s="3">
        <v>-4.7548407998973086E-2</v>
      </c>
      <c r="L66" s="30">
        <v>3.3481785754823745E-2</v>
      </c>
      <c r="M66" s="30">
        <f t="shared" si="0"/>
        <v>-4.7548407998973086E-2</v>
      </c>
      <c r="N66" s="30">
        <f t="shared" si="1"/>
        <v>8.5075393263355892E-2</v>
      </c>
    </row>
    <row r="67" spans="1:14" x14ac:dyDescent="0.25">
      <c r="A67" s="13">
        <v>38868</v>
      </c>
      <c r="B67" s="29">
        <v>2.8258161619305611E-2</v>
      </c>
      <c r="C67" s="29">
        <v>4.8948824405670166E-4</v>
      </c>
      <c r="D67" s="29">
        <v>1.9332915544509888E-2</v>
      </c>
      <c r="E67" s="29">
        <v>4.9564652144908896E-3</v>
      </c>
      <c r="F67" s="29">
        <v>-8.2808844745159201E-3</v>
      </c>
      <c r="G67" s="29">
        <v>4.947485604765034E-2</v>
      </c>
      <c r="H67" s="29">
        <v>9.4345725669366054E-2</v>
      </c>
      <c r="I67" s="3">
        <v>0.10541447053186381</v>
      </c>
      <c r="J67" s="3">
        <v>-0.52380952380952372</v>
      </c>
      <c r="K67" s="3">
        <v>-2.3855222164743672E-3</v>
      </c>
      <c r="L67" s="30">
        <v>1.2666700682066434E-2</v>
      </c>
      <c r="M67" s="30">
        <f t="shared" si="0"/>
        <v>-2.3855222164743672E-3</v>
      </c>
      <c r="N67" s="30">
        <f t="shared" si="1"/>
        <v>1.5088216173429592E-2</v>
      </c>
    </row>
    <row r="68" spans="1:14" x14ac:dyDescent="0.25">
      <c r="A68" s="13">
        <v>38898</v>
      </c>
      <c r="B68" s="29">
        <v>2.1179864183068275E-2</v>
      </c>
      <c r="C68" s="29">
        <v>-8.6060501635074615E-3</v>
      </c>
      <c r="D68" s="29">
        <v>-4.9910228699445724E-3</v>
      </c>
      <c r="E68" s="29">
        <v>-1.7247319221496599E-2</v>
      </c>
      <c r="F68" s="29">
        <v>2.2104885429143899E-2</v>
      </c>
      <c r="G68" s="29">
        <v>-4.2763771115642002E-2</v>
      </c>
      <c r="H68" s="29">
        <v>-4.8144301333310935E-2</v>
      </c>
      <c r="I68" s="3">
        <v>-6.1551798872995223E-2</v>
      </c>
      <c r="J68" s="3">
        <v>-3.0999999999999996</v>
      </c>
      <c r="K68" s="3">
        <v>-2.8754001447289013E-2</v>
      </c>
      <c r="L68" s="30">
        <v>6.9432939420281947E-3</v>
      </c>
      <c r="M68" s="30">
        <f t="shared" ref="M68:M131" si="2">K68</f>
        <v>-2.8754001447289013E-2</v>
      </c>
      <c r="N68" s="30">
        <f t="shared" ref="N68:N131" si="3">(1+L68)/(1+M68)-1</f>
        <v>3.6754123509915138E-2</v>
      </c>
    </row>
    <row r="69" spans="1:14" x14ac:dyDescent="0.25">
      <c r="A69" s="13">
        <v>38929</v>
      </c>
      <c r="B69" s="29">
        <v>-7.2332639247179031E-3</v>
      </c>
      <c r="C69" s="29">
        <v>-4.8351278528571129E-3</v>
      </c>
      <c r="D69" s="29">
        <v>-2.6571406051516533E-3</v>
      </c>
      <c r="E69" s="29">
        <v>-4.1511934250593202E-4</v>
      </c>
      <c r="F69" s="29">
        <v>-4.5771501027047599E-3</v>
      </c>
      <c r="G69" s="29">
        <v>-2.0056168368106753E-2</v>
      </c>
      <c r="H69" s="29">
        <v>-3.613972852491143E-2</v>
      </c>
      <c r="I69" s="3">
        <v>5.5427251732100835E-3</v>
      </c>
      <c r="J69" s="3">
        <v>-1.9047619047619047</v>
      </c>
      <c r="K69" s="3">
        <v>-3.2200275440017578E-2</v>
      </c>
      <c r="L69" s="30">
        <v>1.7439752560497679E-2</v>
      </c>
      <c r="M69" s="30">
        <f t="shared" si="2"/>
        <v>-3.2200275440017578E-2</v>
      </c>
      <c r="N69" s="30">
        <f t="shared" si="3"/>
        <v>5.1291632701264245E-2</v>
      </c>
    </row>
    <row r="70" spans="1:14" x14ac:dyDescent="0.25">
      <c r="A70" s="13">
        <v>38960</v>
      </c>
      <c r="B70" s="29">
        <v>2.5335017591714859E-2</v>
      </c>
      <c r="C70" s="29">
        <v>-2.0165763795375824E-2</v>
      </c>
      <c r="D70" s="29">
        <v>4.8483032733201981E-3</v>
      </c>
      <c r="E70" s="29">
        <v>-1.4385960996151E-2</v>
      </c>
      <c r="F70" s="29">
        <v>5.2368920296430596E-3</v>
      </c>
      <c r="G70" s="29">
        <v>-3.3285311378679627E-2</v>
      </c>
      <c r="H70" s="29">
        <v>-3.8545254622247227E-2</v>
      </c>
      <c r="I70" s="3">
        <v>-1.4699127239320209E-2</v>
      </c>
      <c r="J70" s="3">
        <v>-0.73684210526315796</v>
      </c>
      <c r="K70" s="3">
        <v>-3.0835270494646183E-2</v>
      </c>
      <c r="L70" s="30">
        <v>1.3696569085089427E-2</v>
      </c>
      <c r="M70" s="30">
        <f t="shared" si="2"/>
        <v>-3.0835270494646183E-2</v>
      </c>
      <c r="N70" s="30">
        <f t="shared" si="3"/>
        <v>4.5948679542294091E-2</v>
      </c>
    </row>
    <row r="71" spans="1:14" x14ac:dyDescent="0.25">
      <c r="A71" s="13">
        <v>38990</v>
      </c>
      <c r="B71" s="29">
        <v>1.332843117415905E-2</v>
      </c>
      <c r="C71" s="29">
        <v>-2.5394568219780922E-3</v>
      </c>
      <c r="D71" s="29">
        <v>6.0714464634656906E-3</v>
      </c>
      <c r="E71" s="29">
        <v>-6.5779667347669601E-3</v>
      </c>
      <c r="F71" s="29">
        <v>6.6596195101738002E-3</v>
      </c>
      <c r="G71" s="29">
        <v>-2.4396855108868132E-2</v>
      </c>
      <c r="H71" s="29">
        <v>-1.8690515584652401E-2</v>
      </c>
      <c r="I71" s="3">
        <v>1.118881118881121E-2</v>
      </c>
      <c r="J71" s="3">
        <v>3.1999999999999993</v>
      </c>
      <c r="K71" s="3">
        <v>-6.6414317111695986E-4</v>
      </c>
      <c r="L71" s="30">
        <v>5.9587463813968178E-3</v>
      </c>
      <c r="M71" s="30">
        <f t="shared" si="2"/>
        <v>-6.6414317111695986E-4</v>
      </c>
      <c r="N71" s="30">
        <f t="shared" si="3"/>
        <v>6.627291022589521E-3</v>
      </c>
    </row>
    <row r="72" spans="1:14" x14ac:dyDescent="0.25">
      <c r="A72" s="13">
        <v>39021</v>
      </c>
      <c r="B72" s="29">
        <v>1.2670649215579033E-2</v>
      </c>
      <c r="C72" s="29">
        <v>4.4187568128108978E-3</v>
      </c>
      <c r="D72" s="29">
        <v>-1.70162133872509E-3</v>
      </c>
      <c r="E72" s="29">
        <v>-1.60538032650948E-3</v>
      </c>
      <c r="F72" s="29">
        <v>-5.6679146364331202E-3</v>
      </c>
      <c r="G72" s="29">
        <v>-3.7771009029166969E-2</v>
      </c>
      <c r="H72" s="29">
        <v>-4.0913203361631623E-2</v>
      </c>
      <c r="I72" s="3">
        <v>-1.2540341171046632E-2</v>
      </c>
      <c r="J72" s="3">
        <v>0.57142857142857162</v>
      </c>
      <c r="K72" s="3">
        <v>-3.2630186801992034E-2</v>
      </c>
      <c r="L72" s="30">
        <v>2.6121135432146447E-2</v>
      </c>
      <c r="M72" s="30">
        <f t="shared" si="2"/>
        <v>-3.2630186801992034E-2</v>
      </c>
      <c r="N72" s="30">
        <f t="shared" si="3"/>
        <v>6.0733053101909018E-2</v>
      </c>
    </row>
    <row r="73" spans="1:14" x14ac:dyDescent="0.25">
      <c r="A73" s="13">
        <v>39051</v>
      </c>
      <c r="B73" s="29">
        <v>-1.1192694306373596E-2</v>
      </c>
      <c r="C73" s="29">
        <v>1.0531183332204819E-2</v>
      </c>
      <c r="D73" s="29">
        <v>-5.8912988752126694E-3</v>
      </c>
      <c r="E73" s="29">
        <v>8.9909080415964092E-3</v>
      </c>
      <c r="F73" s="29">
        <v>1.93613767623901E-3</v>
      </c>
      <c r="G73" s="29">
        <v>-2.1301498121544804E-2</v>
      </c>
      <c r="H73" s="29">
        <v>-2.2948806172279124E-2</v>
      </c>
      <c r="I73" s="3">
        <v>1.078532075824068E-2</v>
      </c>
      <c r="J73" s="3">
        <v>-6.0606060606060663E-2</v>
      </c>
      <c r="K73" s="3">
        <v>-3.4556877696794275E-2</v>
      </c>
      <c r="L73" s="30">
        <v>2.7973091980608933E-2</v>
      </c>
      <c r="M73" s="30">
        <f t="shared" si="2"/>
        <v>-3.4556877696794275E-2</v>
      </c>
      <c r="N73" s="30">
        <f t="shared" si="3"/>
        <v>6.4768154884390139E-2</v>
      </c>
    </row>
    <row r="74" spans="1:14" x14ac:dyDescent="0.25">
      <c r="A74" s="13">
        <v>39082</v>
      </c>
      <c r="B74" s="29">
        <v>1.767018623650074E-2</v>
      </c>
      <c r="C74" s="29">
        <v>-2.4523288011550903E-3</v>
      </c>
      <c r="D74" s="29">
        <v>-5.5265594273805618E-3</v>
      </c>
      <c r="E74" s="29">
        <v>-1.1004002764821099E-2</v>
      </c>
      <c r="F74" s="29">
        <v>1.26699423417449E-2</v>
      </c>
      <c r="G74" s="29">
        <v>-2.8184055100997196E-2</v>
      </c>
      <c r="H74" s="29">
        <v>-4.5160626513486957E-2</v>
      </c>
      <c r="I74" s="3">
        <v>-1.3164580350131572E-2</v>
      </c>
      <c r="J74" s="3">
        <v>0.54838709677419351</v>
      </c>
      <c r="K74" s="3">
        <v>7.17295296784215E-4</v>
      </c>
      <c r="L74" s="30">
        <v>1.2448578127343124E-2</v>
      </c>
      <c r="M74" s="30">
        <f t="shared" si="2"/>
        <v>7.17295296784215E-4</v>
      </c>
      <c r="N74" s="30">
        <f t="shared" si="3"/>
        <v>1.1722874068125E-2</v>
      </c>
    </row>
    <row r="75" spans="1:14" x14ac:dyDescent="0.25">
      <c r="A75" s="13">
        <v>39113</v>
      </c>
      <c r="B75" s="29">
        <v>2.8997312765568495E-3</v>
      </c>
      <c r="C75" s="29">
        <v>1.3809863477945328E-2</v>
      </c>
      <c r="D75" s="29">
        <v>3.8524055853486061E-3</v>
      </c>
      <c r="E75" s="29">
        <v>8.4541747346520407E-3</v>
      </c>
      <c r="F75" s="29">
        <v>1.6633868217468301E-3</v>
      </c>
      <c r="G75" s="29">
        <v>-1.9567639112846313E-3</v>
      </c>
      <c r="H75" s="29">
        <v>-3.4142325216064418E-3</v>
      </c>
      <c r="I75" s="3">
        <v>-6.3190413780190857E-3</v>
      </c>
      <c r="J75" s="3">
        <v>-8.3333333333333259E-2</v>
      </c>
      <c r="K75" s="3">
        <v>-1.8655203730397196E-2</v>
      </c>
      <c r="L75" s="30">
        <v>2.288225917867881E-2</v>
      </c>
      <c r="M75" s="30">
        <f t="shared" si="2"/>
        <v>-1.8655203730397196E-2</v>
      </c>
      <c r="N75" s="30">
        <f t="shared" si="3"/>
        <v>4.2327083270806476E-2</v>
      </c>
    </row>
    <row r="76" spans="1:14" x14ac:dyDescent="0.25">
      <c r="A76" s="13">
        <v>39141</v>
      </c>
      <c r="B76" s="29">
        <v>-8.6292792111635208E-3</v>
      </c>
      <c r="C76" s="29">
        <v>4.7869184054434299E-3</v>
      </c>
      <c r="D76" s="29">
        <v>9.111013263463974E-3</v>
      </c>
      <c r="E76" s="29">
        <v>3.7984270602464702E-3</v>
      </c>
      <c r="F76" s="29">
        <v>-7.26458663120866E-3</v>
      </c>
      <c r="G76" s="29">
        <v>-1.7457946351666975E-2</v>
      </c>
      <c r="H76" s="29">
        <v>-2.2364488479590494E-2</v>
      </c>
      <c r="I76" s="3">
        <v>-1.130528993358193E-3</v>
      </c>
      <c r="J76" s="3">
        <v>0</v>
      </c>
      <c r="K76" s="3">
        <v>0</v>
      </c>
      <c r="L76" s="30">
        <v>-4.7141997683297632E-5</v>
      </c>
      <c r="M76" s="30">
        <f t="shared" si="2"/>
        <v>0</v>
      </c>
      <c r="N76" s="30">
        <f t="shared" si="3"/>
        <v>-4.7141997683297632E-5</v>
      </c>
    </row>
    <row r="77" spans="1:14" x14ac:dyDescent="0.25">
      <c r="A77" s="13">
        <v>39172</v>
      </c>
      <c r="B77" s="29">
        <v>-5.0046592950820923E-3</v>
      </c>
      <c r="C77" s="29">
        <v>3.1001633033156395E-3</v>
      </c>
      <c r="D77" s="29">
        <v>1.4651184901595116E-2</v>
      </c>
      <c r="E77" s="29">
        <v>1.2111445888876899E-2</v>
      </c>
      <c r="F77" s="29">
        <v>5.9189642779529103E-3</v>
      </c>
      <c r="G77" s="29">
        <v>-2.1245304215071203E-2</v>
      </c>
      <c r="H77" s="29">
        <v>-2.932200800523721E-2</v>
      </c>
      <c r="I77" s="3">
        <v>-2.8813958971940501E-2</v>
      </c>
      <c r="J77" s="3">
        <v>-0.15909090909090906</v>
      </c>
      <c r="K77" s="3">
        <v>-1.8316560849409802E-2</v>
      </c>
      <c r="L77" s="30">
        <v>2.70312236918413E-2</v>
      </c>
      <c r="M77" s="30">
        <f t="shared" si="2"/>
        <v>-1.8316560849409802E-2</v>
      </c>
      <c r="N77" s="30">
        <f t="shared" si="3"/>
        <v>4.6193897882690793E-2</v>
      </c>
    </row>
    <row r="78" spans="1:14" x14ac:dyDescent="0.25">
      <c r="A78" s="13">
        <v>39202</v>
      </c>
      <c r="B78" s="29">
        <v>1.0755854658782482E-2</v>
      </c>
      <c r="C78" s="29">
        <v>-4.2821280658245087E-4</v>
      </c>
      <c r="D78" s="29">
        <v>-1.3480981811881065E-2</v>
      </c>
      <c r="E78" s="29">
        <v>-1.06365978717804E-3</v>
      </c>
      <c r="F78" s="29">
        <v>-3.9948355406522803E-3</v>
      </c>
      <c r="G78" s="29">
        <v>-4.3005616410772718E-2</v>
      </c>
      <c r="H78" s="29">
        <v>-5.5670865381197365E-2</v>
      </c>
      <c r="I78" s="3">
        <v>-1.2090900262212378E-2</v>
      </c>
      <c r="J78" s="3">
        <v>-0.32432432432432434</v>
      </c>
      <c r="K78" s="3">
        <v>-1.8696302676321164E-2</v>
      </c>
      <c r="L78" s="30">
        <v>1.1645618502711397E-2</v>
      </c>
      <c r="M78" s="30">
        <f t="shared" si="2"/>
        <v>-1.8696302676321164E-2</v>
      </c>
      <c r="N78" s="30">
        <f t="shared" si="3"/>
        <v>3.0920011064652586E-2</v>
      </c>
    </row>
    <row r="79" spans="1:14" x14ac:dyDescent="0.25">
      <c r="A79" s="13">
        <v>39233</v>
      </c>
      <c r="B79" s="29">
        <v>2.2058039903640747E-2</v>
      </c>
      <c r="C79" s="29">
        <v>-6.8035712465643883E-3</v>
      </c>
      <c r="D79" s="29">
        <v>-4.0268423035740852E-3</v>
      </c>
      <c r="E79" s="29">
        <v>-1.17283537983894E-2</v>
      </c>
      <c r="F79" s="29">
        <v>-7.0714885368943197E-3</v>
      </c>
      <c r="G79" s="29">
        <v>-2.8506819700423791E-2</v>
      </c>
      <c r="H79" s="29">
        <v>-3.8567248352173844E-2</v>
      </c>
      <c r="I79" s="3">
        <v>-5.4018186286556968E-2</v>
      </c>
      <c r="J79" s="3">
        <v>0.12000000000000011</v>
      </c>
      <c r="K79" s="3">
        <v>0</v>
      </c>
      <c r="L79" s="30">
        <v>3.6459873216556415E-2</v>
      </c>
      <c r="M79" s="30">
        <f t="shared" si="2"/>
        <v>0</v>
      </c>
      <c r="N79" s="30">
        <f t="shared" si="3"/>
        <v>3.6459873216556415E-2</v>
      </c>
    </row>
    <row r="80" spans="1:14" x14ac:dyDescent="0.25">
      <c r="A80" s="13">
        <v>39263</v>
      </c>
      <c r="B80" s="29">
        <v>1.4061974361538887E-2</v>
      </c>
      <c r="C80" s="29">
        <v>-2.9936721548438072E-3</v>
      </c>
      <c r="D80" s="29">
        <v>2.3619495332241058E-3</v>
      </c>
      <c r="E80" s="29">
        <v>-1.308389659971E-2</v>
      </c>
      <c r="F80" s="29">
        <v>4.3568713590502704E-3</v>
      </c>
      <c r="G80" s="29">
        <v>-2.0476066748494448E-2</v>
      </c>
      <c r="H80" s="29">
        <v>1.3726592278240357E-2</v>
      </c>
      <c r="I80" s="3">
        <v>2.2861893380443643E-3</v>
      </c>
      <c r="J80" s="3">
        <v>0</v>
      </c>
      <c r="K80" s="3">
        <v>-3.8221818197946011E-2</v>
      </c>
      <c r="L80" s="30">
        <v>4.5789851308412954E-2</v>
      </c>
      <c r="M80" s="30">
        <f t="shared" si="2"/>
        <v>-3.8221818197946011E-2</v>
      </c>
      <c r="N80" s="30">
        <f t="shared" si="3"/>
        <v>8.7350359049473303E-2</v>
      </c>
    </row>
    <row r="81" spans="1:14" x14ac:dyDescent="0.25">
      <c r="A81" s="13">
        <v>39294</v>
      </c>
      <c r="B81" s="29">
        <v>-2.4972893297672272E-3</v>
      </c>
      <c r="C81" s="29">
        <v>-1.2559672817587852E-2</v>
      </c>
      <c r="D81" s="29">
        <v>1.2465136125683784E-2</v>
      </c>
      <c r="E81" s="29">
        <v>-5.3660259582102299E-3</v>
      </c>
      <c r="F81" s="29">
        <v>1.3745934702456E-3</v>
      </c>
      <c r="G81" s="29">
        <v>1.6039697124469621E-2</v>
      </c>
      <c r="H81" s="29">
        <v>3.3240939774499711E-2</v>
      </c>
      <c r="I81" s="3">
        <v>-2.4105754276827485E-2</v>
      </c>
      <c r="J81" s="3">
        <v>-0.14285714285714302</v>
      </c>
      <c r="K81" s="3">
        <v>-3.9903849013974035E-2</v>
      </c>
      <c r="L81" s="30">
        <v>3.6550800975317044E-2</v>
      </c>
      <c r="M81" s="30">
        <f t="shared" si="2"/>
        <v>-3.9903849013974035E-2</v>
      </c>
      <c r="N81" s="30">
        <f t="shared" si="3"/>
        <v>7.9632284652710661E-2</v>
      </c>
    </row>
    <row r="82" spans="1:14" x14ac:dyDescent="0.25">
      <c r="A82" s="13">
        <v>39325</v>
      </c>
      <c r="B82" s="29">
        <v>2.4302469100803137E-3</v>
      </c>
      <c r="C82" s="29">
        <v>1.3052120804786682E-2</v>
      </c>
      <c r="D82" s="29">
        <v>-2.1420514211058617E-2</v>
      </c>
      <c r="E82" s="29">
        <v>-1.88578630331904E-3</v>
      </c>
      <c r="F82" s="29">
        <v>2.07987101748586E-3</v>
      </c>
      <c r="G82" s="29">
        <v>3.7666866452815473E-2</v>
      </c>
      <c r="H82" s="29">
        <v>6.659195977582999E-2</v>
      </c>
      <c r="I82" s="3">
        <v>4.2177954847277599E-2</v>
      </c>
      <c r="J82" s="3">
        <v>0.95833333333333326</v>
      </c>
      <c r="K82" s="3">
        <v>0</v>
      </c>
      <c r="L82" s="30">
        <v>2.892041333283335E-2</v>
      </c>
      <c r="M82" s="30">
        <f t="shared" si="2"/>
        <v>0</v>
      </c>
      <c r="N82" s="30">
        <f t="shared" si="3"/>
        <v>2.892041333283335E-2</v>
      </c>
    </row>
    <row r="83" spans="1:14" x14ac:dyDescent="0.25">
      <c r="A83" s="13">
        <v>39355</v>
      </c>
      <c r="B83" s="29">
        <v>3.0031148344278336E-2</v>
      </c>
      <c r="C83" s="29">
        <v>-8.6392033845186234E-3</v>
      </c>
      <c r="D83" s="29">
        <v>-4.4454280287027359E-3</v>
      </c>
      <c r="E83" s="29">
        <v>-1.7560556530952499E-2</v>
      </c>
      <c r="F83" s="29">
        <v>8.9862234890461003E-3</v>
      </c>
      <c r="G83" s="29">
        <v>-1.7894480759947262E-2</v>
      </c>
      <c r="H83" s="29">
        <v>-3.704853961373844E-2</v>
      </c>
      <c r="I83" s="3">
        <v>-6.539578979560623E-2</v>
      </c>
      <c r="J83" s="3">
        <v>-0.61702127659574468</v>
      </c>
      <c r="K83" s="3">
        <v>-2.0845321182556886E-2</v>
      </c>
      <c r="L83" s="30">
        <v>2.6696688239999933E-3</v>
      </c>
      <c r="M83" s="30">
        <f t="shared" si="2"/>
        <v>-2.0845321182556886E-2</v>
      </c>
      <c r="N83" s="30">
        <f t="shared" si="3"/>
        <v>2.4015602963728622E-2</v>
      </c>
    </row>
    <row r="84" spans="1:14" x14ac:dyDescent="0.25">
      <c r="A84" s="13">
        <v>39386</v>
      </c>
      <c r="B84" s="29">
        <v>-1.7461184412240982E-2</v>
      </c>
      <c r="C84" s="29">
        <v>1.5976319089531898E-2</v>
      </c>
      <c r="D84" s="29">
        <v>-3.8542952388525009E-3</v>
      </c>
      <c r="E84" s="29">
        <v>3.2716738060116798E-3</v>
      </c>
      <c r="F84" s="29">
        <v>3.54265328496695E-3</v>
      </c>
      <c r="G84" s="29">
        <v>1.309954541714764E-2</v>
      </c>
      <c r="H84" s="29">
        <v>1.9155819031911214E-2</v>
      </c>
      <c r="I84" s="3">
        <v>-5.3228621291448563E-2</v>
      </c>
      <c r="J84" s="3">
        <v>0.66666666666666674</v>
      </c>
      <c r="K84" s="3">
        <v>0</v>
      </c>
      <c r="L84" s="30">
        <v>1.9027832924162658E-2</v>
      </c>
      <c r="M84" s="30">
        <f t="shared" si="2"/>
        <v>0</v>
      </c>
      <c r="N84" s="30">
        <f t="shared" si="3"/>
        <v>1.9027832924162658E-2</v>
      </c>
    </row>
    <row r="85" spans="1:14" x14ac:dyDescent="0.25">
      <c r="A85" s="13">
        <v>39416</v>
      </c>
      <c r="B85" s="29">
        <v>4.9139400944113731E-3</v>
      </c>
      <c r="C85" s="29">
        <v>-1.2400379637256265E-3</v>
      </c>
      <c r="D85" s="29">
        <v>-6.8930904380977154E-3</v>
      </c>
      <c r="E85" s="29">
        <v>8.1305764615535701E-3</v>
      </c>
      <c r="F85" s="29">
        <v>-1.12826807890087E-3</v>
      </c>
      <c r="G85" s="29">
        <v>2.2398563304145025E-2</v>
      </c>
      <c r="H85" s="29">
        <v>4.6523589860047787E-2</v>
      </c>
      <c r="I85" s="3">
        <v>3.2488479262672731E-2</v>
      </c>
      <c r="J85" s="3">
        <v>0.26666666666666683</v>
      </c>
      <c r="K85" s="3">
        <v>0</v>
      </c>
      <c r="L85" s="30">
        <v>2.1229280559374342E-2</v>
      </c>
      <c r="M85" s="30">
        <f t="shared" si="2"/>
        <v>0</v>
      </c>
      <c r="N85" s="30">
        <f t="shared" si="3"/>
        <v>2.1229280559374342E-2</v>
      </c>
    </row>
    <row r="86" spans="1:14" x14ac:dyDescent="0.25">
      <c r="A86" s="13">
        <v>39447</v>
      </c>
      <c r="B86" s="29">
        <v>-1.9772468134760857E-2</v>
      </c>
      <c r="C86" s="29">
        <v>-6.6247917711734772E-3</v>
      </c>
      <c r="D86" s="29">
        <v>1.9025010988116264E-3</v>
      </c>
      <c r="E86" s="29">
        <v>6.3342684879898999E-3</v>
      </c>
      <c r="F86" s="29">
        <v>-1.19721349328756E-2</v>
      </c>
      <c r="G86" s="29">
        <v>3.7999189871165351E-2</v>
      </c>
      <c r="H86" s="29">
        <v>5.1071463025653685E-2</v>
      </c>
      <c r="I86" s="3">
        <v>-6.9180986386967458E-3</v>
      </c>
      <c r="J86" s="3">
        <v>0.94736842105263164</v>
      </c>
      <c r="K86" s="3">
        <v>0</v>
      </c>
      <c r="L86" s="30">
        <v>1.9858895826404543E-2</v>
      </c>
      <c r="M86" s="30">
        <f t="shared" si="2"/>
        <v>0</v>
      </c>
      <c r="N86" s="30">
        <f t="shared" si="3"/>
        <v>1.9858895826404543E-2</v>
      </c>
    </row>
    <row r="87" spans="1:14" x14ac:dyDescent="0.25">
      <c r="A87" s="13">
        <v>39478</v>
      </c>
      <c r="B87" s="29">
        <v>2.1681861951947212E-2</v>
      </c>
      <c r="C87" s="29">
        <v>-1.6760671511292458E-2</v>
      </c>
      <c r="D87" s="29">
        <v>-4.0965136140584946E-3</v>
      </c>
      <c r="E87" s="29">
        <v>-5.1811020821332897E-3</v>
      </c>
      <c r="F87" s="29">
        <v>8.96630249917507E-3</v>
      </c>
      <c r="G87" s="29">
        <v>3.4886502775011152E-3</v>
      </c>
      <c r="H87" s="29">
        <v>-1.67243632318681E-3</v>
      </c>
      <c r="I87" s="3">
        <v>-1.1685393258427101E-2</v>
      </c>
      <c r="J87" s="3">
        <v>-0.27027027027027017</v>
      </c>
      <c r="K87" s="3">
        <v>0</v>
      </c>
      <c r="L87" s="30">
        <v>7.2509565730054515E-3</v>
      </c>
      <c r="M87" s="30">
        <f t="shared" si="2"/>
        <v>0</v>
      </c>
      <c r="N87" s="30">
        <f t="shared" si="3"/>
        <v>7.2509565730054515E-3</v>
      </c>
    </row>
    <row r="88" spans="1:14" x14ac:dyDescent="0.25">
      <c r="A88" s="13">
        <v>39507</v>
      </c>
      <c r="B88" s="29">
        <v>9.0019041672348976E-3</v>
      </c>
      <c r="C88" s="29">
        <v>-1.8483268097043037E-2</v>
      </c>
      <c r="D88" s="29">
        <v>8.3269830793142319E-3</v>
      </c>
      <c r="E88" s="29">
        <v>-2.2834993898868599E-2</v>
      </c>
      <c r="F88" s="29">
        <v>9.2530334368348104E-3</v>
      </c>
      <c r="G88" s="29">
        <v>-1.25966434403042E-2</v>
      </c>
      <c r="H88" s="29">
        <v>-1.9759768194092642E-2</v>
      </c>
      <c r="I88" s="3">
        <v>-3.8938153706229994E-2</v>
      </c>
      <c r="J88" s="3">
        <v>-9.2592592592592671E-2</v>
      </c>
      <c r="K88" s="3">
        <v>0</v>
      </c>
      <c r="L88" s="30">
        <v>4.4003974575042237E-2</v>
      </c>
      <c r="M88" s="30">
        <f t="shared" si="2"/>
        <v>0</v>
      </c>
      <c r="N88" s="30">
        <f t="shared" si="3"/>
        <v>4.4003974575042237E-2</v>
      </c>
    </row>
    <row r="89" spans="1:14" x14ac:dyDescent="0.25">
      <c r="A89" s="13">
        <v>39538</v>
      </c>
      <c r="B89" s="29">
        <v>2.720380574464798E-2</v>
      </c>
      <c r="C89" s="29">
        <v>-2.4218147620558739E-2</v>
      </c>
      <c r="D89" s="29">
        <v>7.4231326580047607E-3</v>
      </c>
      <c r="E89" s="29">
        <v>-3.3480461686849601E-2</v>
      </c>
      <c r="F89" s="29">
        <v>8.5735367611050606E-3</v>
      </c>
      <c r="G89" s="29">
        <v>5.49952646843197E-2</v>
      </c>
      <c r="H89" s="29">
        <v>5.6613355382572728E-2</v>
      </c>
      <c r="I89" s="3">
        <v>3.6198024486898905E-2</v>
      </c>
      <c r="J89" s="3">
        <v>-2.0408163265306145E-2</v>
      </c>
      <c r="K89" s="3">
        <v>0</v>
      </c>
      <c r="L89" s="30">
        <v>-2.7103933626610122E-2</v>
      </c>
      <c r="M89" s="30">
        <f t="shared" si="2"/>
        <v>0</v>
      </c>
      <c r="N89" s="30">
        <f t="shared" si="3"/>
        <v>-2.7103933626610122E-2</v>
      </c>
    </row>
    <row r="90" spans="1:14" x14ac:dyDescent="0.25">
      <c r="A90" s="13">
        <v>39568</v>
      </c>
      <c r="B90" s="29">
        <v>2.1923266351222992E-2</v>
      </c>
      <c r="C90" s="29">
        <v>4.5773737132549286E-2</v>
      </c>
      <c r="D90" s="29">
        <v>-2.809787355363369E-2</v>
      </c>
      <c r="E90" s="29">
        <v>1.5899304300546601E-2</v>
      </c>
      <c r="F90" s="29">
        <v>-2.7355415746569599E-2</v>
      </c>
      <c r="G90" s="29">
        <v>4.4257117696916204E-2</v>
      </c>
      <c r="H90" s="29">
        <v>3.1649162688059951E-2</v>
      </c>
      <c r="I90" s="3">
        <v>-5.0801986414749645E-2</v>
      </c>
      <c r="J90" s="3">
        <v>0.14583333333333348</v>
      </c>
      <c r="K90" s="3">
        <v>3.659015725459791E-2</v>
      </c>
      <c r="L90" s="30">
        <v>3.6228031673418482E-2</v>
      </c>
      <c r="M90" s="30">
        <f t="shared" si="2"/>
        <v>3.659015725459791E-2</v>
      </c>
      <c r="N90" s="30">
        <f t="shared" si="3"/>
        <v>-3.4934306354839073E-4</v>
      </c>
    </row>
    <row r="91" spans="1:14" x14ac:dyDescent="0.25">
      <c r="A91" s="13">
        <v>39599</v>
      </c>
      <c r="B91" s="29">
        <v>-8.729003369808197E-3</v>
      </c>
      <c r="C91" s="29">
        <v>1.8979653716087341E-2</v>
      </c>
      <c r="D91" s="29">
        <v>-4.1944859549403191E-4</v>
      </c>
      <c r="E91" s="29">
        <v>2.13972274214029E-2</v>
      </c>
      <c r="F91" s="29">
        <v>-7.4359658174216799E-3</v>
      </c>
      <c r="G91" s="29">
        <v>3.8842346527944382E-2</v>
      </c>
      <c r="H91" s="29">
        <v>3.3616814361768776E-2</v>
      </c>
      <c r="I91" s="3">
        <v>-2.158879066690722E-2</v>
      </c>
      <c r="J91" s="3">
        <v>0.43636363636363629</v>
      </c>
      <c r="K91" s="3">
        <v>2.4580368912920925E-3</v>
      </c>
      <c r="L91" s="30">
        <v>2.6495140730497413E-2</v>
      </c>
      <c r="M91" s="30">
        <f t="shared" si="2"/>
        <v>2.4580368912920925E-3</v>
      </c>
      <c r="N91" s="30">
        <f t="shared" si="3"/>
        <v>2.3978164625969134E-2</v>
      </c>
    </row>
    <row r="92" spans="1:14" x14ac:dyDescent="0.25">
      <c r="A92" s="13">
        <v>39629</v>
      </c>
      <c r="B92" s="29">
        <v>-2.2951006889343262E-2</v>
      </c>
      <c r="C92" s="29">
        <v>1.09271090477705E-2</v>
      </c>
      <c r="D92" s="29">
        <v>-3.8003548979759216E-5</v>
      </c>
      <c r="E92" s="29">
        <v>8.7682586163282394E-3</v>
      </c>
      <c r="F92" s="29">
        <v>1.3232305645942701E-3</v>
      </c>
      <c r="G92" s="29">
        <v>4.8391223362502789E-2</v>
      </c>
      <c r="H92" s="29">
        <v>7.6812172921028266E-2</v>
      </c>
      <c r="I92" s="3">
        <v>-1.4320835894284012E-2</v>
      </c>
      <c r="J92" s="3">
        <v>-6.3291139240506333E-2</v>
      </c>
      <c r="K92" s="3">
        <v>4.3219542867367622E-2</v>
      </c>
      <c r="L92" s="30">
        <v>4.3734944458417635E-2</v>
      </c>
      <c r="M92" s="30">
        <f t="shared" si="2"/>
        <v>4.3219542867367622E-2</v>
      </c>
      <c r="N92" s="30">
        <f t="shared" si="3"/>
        <v>4.940490183240609E-4</v>
      </c>
    </row>
    <row r="93" spans="1:14" x14ac:dyDescent="0.25">
      <c r="A93" s="13">
        <v>39660</v>
      </c>
      <c r="B93" s="29">
        <v>-3.0849091708660126E-2</v>
      </c>
      <c r="C93" s="29">
        <v>1.3360598124563694E-2</v>
      </c>
      <c r="D93" s="29">
        <v>2.2635068744421005E-3</v>
      </c>
      <c r="E93" s="29">
        <v>2.2783137857913999E-2</v>
      </c>
      <c r="F93" s="29">
        <v>-3.3035669475793799E-3</v>
      </c>
      <c r="G93" s="29">
        <v>1.2279909994715954E-2</v>
      </c>
      <c r="H93" s="29">
        <v>-3.7890991124823969E-2</v>
      </c>
      <c r="I93" s="3">
        <v>-2.388227224543249E-2</v>
      </c>
      <c r="J93" s="3">
        <v>-0.28378378378378377</v>
      </c>
      <c r="K93" s="3">
        <v>5.8320364046520856E-2</v>
      </c>
      <c r="L93" s="30">
        <v>-2.4648015280140712E-2</v>
      </c>
      <c r="M93" s="30">
        <f t="shared" si="2"/>
        <v>5.8320364046520856E-2</v>
      </c>
      <c r="N93" s="30">
        <f t="shared" si="3"/>
        <v>-7.8396279751652309E-2</v>
      </c>
    </row>
    <row r="94" spans="1:14" x14ac:dyDescent="0.25">
      <c r="A94" s="13">
        <v>39691</v>
      </c>
      <c r="B94" s="29">
        <v>-1.1474123224616051E-2</v>
      </c>
      <c r="C94" s="29">
        <v>1.491449773311615E-2</v>
      </c>
      <c r="D94" s="29">
        <v>-2.1488433703780174E-3</v>
      </c>
      <c r="E94" s="29">
        <v>9.7078159451484698E-3</v>
      </c>
      <c r="F94" s="29">
        <v>-1.5502783469855799E-2</v>
      </c>
      <c r="G94" s="29">
        <v>-1.432233639664493E-3</v>
      </c>
      <c r="H94" s="29">
        <v>-1.721404235245072E-2</v>
      </c>
      <c r="I94" s="3">
        <v>4.2225629232145234E-2</v>
      </c>
      <c r="J94" s="3">
        <v>-0.47169811320754718</v>
      </c>
      <c r="K94" s="3">
        <v>0</v>
      </c>
      <c r="L94" s="30">
        <v>-3.5327352868976591E-2</v>
      </c>
      <c r="M94" s="30">
        <f t="shared" si="2"/>
        <v>0</v>
      </c>
      <c r="N94" s="30">
        <f t="shared" si="3"/>
        <v>-3.5327352868976591E-2</v>
      </c>
    </row>
    <row r="95" spans="1:14" x14ac:dyDescent="0.25">
      <c r="A95" s="13">
        <v>39721</v>
      </c>
      <c r="B95" s="29">
        <v>2.8639030642807484E-3</v>
      </c>
      <c r="C95" s="29">
        <v>-1.6794957220554352E-2</v>
      </c>
      <c r="D95" s="29">
        <v>5.2700573578476906E-3</v>
      </c>
      <c r="E95" s="29">
        <v>-7.8779924660921097E-3</v>
      </c>
      <c r="F95" s="29">
        <v>-2.6810921262949701E-3</v>
      </c>
      <c r="G95" s="29">
        <v>-1.3035612560536758E-2</v>
      </c>
      <c r="H95" s="29">
        <v>-6.0998518680075442E-3</v>
      </c>
      <c r="I95" s="3">
        <v>0.16739197057922151</v>
      </c>
      <c r="J95" s="3">
        <v>-7.1428571428571508E-2</v>
      </c>
      <c r="K95" s="3">
        <v>5.4043925172311269E-2</v>
      </c>
      <c r="L95" s="30">
        <v>-7.3191756518337869E-2</v>
      </c>
      <c r="M95" s="30">
        <f t="shared" si="2"/>
        <v>5.4043925172311269E-2</v>
      </c>
      <c r="N95" s="30">
        <f t="shared" si="3"/>
        <v>-0.12071193491281595</v>
      </c>
    </row>
    <row r="96" spans="1:14" x14ac:dyDescent="0.25">
      <c r="A96" s="13">
        <v>39752</v>
      </c>
      <c r="B96" s="29">
        <v>2.3241383954882622E-2</v>
      </c>
      <c r="C96" s="29">
        <v>-8.9794648811221123E-3</v>
      </c>
      <c r="D96" s="29">
        <v>3.4755365923047066E-3</v>
      </c>
      <c r="E96" s="29">
        <v>-1.47058106958866E-2</v>
      </c>
      <c r="F96" s="29">
        <v>-9.6255261451005903E-4</v>
      </c>
      <c r="G96" s="29">
        <v>6.6063589805548828E-2</v>
      </c>
      <c r="H96" s="29">
        <v>0.13047167686713435</v>
      </c>
      <c r="I96" s="3">
        <v>0.13357135356505312</v>
      </c>
      <c r="J96" s="3">
        <v>0.73076923076923084</v>
      </c>
      <c r="K96" s="3">
        <v>-6.9083533530944763E-4</v>
      </c>
      <c r="L96" s="30">
        <v>-8.9056859172433556E-2</v>
      </c>
      <c r="M96" s="30">
        <f t="shared" si="2"/>
        <v>-6.9083533530944763E-4</v>
      </c>
      <c r="N96" s="30">
        <f t="shared" si="3"/>
        <v>-8.8427112410977005E-2</v>
      </c>
    </row>
    <row r="97" spans="1:14" x14ac:dyDescent="0.25">
      <c r="A97" s="13">
        <v>39782</v>
      </c>
      <c r="B97" s="29">
        <v>-4.6839401125907898E-2</v>
      </c>
      <c r="C97" s="29">
        <v>6.2680467963218689E-3</v>
      </c>
      <c r="D97" s="29">
        <v>-1.6384219750761986E-2</v>
      </c>
      <c r="E97" s="29">
        <v>1.3366600498557099E-2</v>
      </c>
      <c r="F97" s="29">
        <v>6.4681209623813603E-3</v>
      </c>
      <c r="G97" s="29">
        <v>-5.5193848202144347E-2</v>
      </c>
      <c r="H97" s="29">
        <v>-6.1364329139104168E-2</v>
      </c>
      <c r="I97" s="3">
        <v>6.822603056970844E-2</v>
      </c>
      <c r="J97" s="3">
        <v>-0.20000000000000007</v>
      </c>
      <c r="K97" s="3">
        <v>0</v>
      </c>
      <c r="L97" s="30">
        <v>2.1968666618216615E-2</v>
      </c>
      <c r="M97" s="30">
        <f t="shared" si="2"/>
        <v>0</v>
      </c>
      <c r="N97" s="30">
        <f t="shared" si="3"/>
        <v>2.1968666618216615E-2</v>
      </c>
    </row>
    <row r="98" spans="1:14" x14ac:dyDescent="0.25">
      <c r="A98" s="13">
        <v>39813</v>
      </c>
      <c r="B98" s="29">
        <v>6.6018611192703247E-2</v>
      </c>
      <c r="C98" s="29">
        <v>-1.9913643598556519E-2</v>
      </c>
      <c r="D98" s="29">
        <v>-4.3402612209320068E-3</v>
      </c>
      <c r="E98" s="29">
        <v>-2.8456324711442001E-2</v>
      </c>
      <c r="F98" s="29">
        <v>-5.0722807645797697E-4</v>
      </c>
      <c r="G98" s="29">
        <v>-0.15471501013126654</v>
      </c>
      <c r="H98" s="29">
        <v>-0.18979669812651967</v>
      </c>
      <c r="I98" s="3">
        <v>3.5554784720113197E-3</v>
      </c>
      <c r="J98" s="3">
        <v>-0.2222222222222221</v>
      </c>
      <c r="K98" s="3">
        <v>1.3825700853251632E-3</v>
      </c>
      <c r="L98" s="30">
        <v>1.4693389038451743E-2</v>
      </c>
      <c r="M98" s="30">
        <f t="shared" si="2"/>
        <v>1.3825700853251632E-3</v>
      </c>
      <c r="N98" s="30">
        <f t="shared" si="3"/>
        <v>1.3292441221532725E-2</v>
      </c>
    </row>
    <row r="99" spans="1:14" x14ac:dyDescent="0.25">
      <c r="A99" s="13">
        <v>39844</v>
      </c>
      <c r="B99" s="29">
        <v>-1.6356687992811203E-2</v>
      </c>
      <c r="C99" s="29">
        <v>1.0147497057914734E-2</v>
      </c>
      <c r="D99" s="29">
        <v>7.8819505870342255E-4</v>
      </c>
      <c r="E99" s="29">
        <v>6.8748435005545599E-3</v>
      </c>
      <c r="F99" s="29">
        <v>-5.6494502350687998E-3</v>
      </c>
      <c r="G99" s="29">
        <v>-7.490425734648698E-2</v>
      </c>
      <c r="H99" s="29">
        <v>-5.2045121488064394E-2</v>
      </c>
      <c r="I99" s="3">
        <v>3.6724994599266481E-3</v>
      </c>
      <c r="J99" s="3">
        <v>0.71428571428571397</v>
      </c>
      <c r="K99" s="3">
        <v>-7.000331415435368E-2</v>
      </c>
      <c r="L99" s="30">
        <v>4.4563189509552625E-2</v>
      </c>
      <c r="M99" s="30">
        <f t="shared" si="2"/>
        <v>-7.000331415435368E-2</v>
      </c>
      <c r="N99" s="30">
        <f t="shared" si="3"/>
        <v>0.12319022788745859</v>
      </c>
    </row>
    <row r="100" spans="1:14" x14ac:dyDescent="0.25">
      <c r="A100" s="13">
        <v>39872</v>
      </c>
      <c r="B100" s="29">
        <v>-4.9084432423114777E-2</v>
      </c>
      <c r="C100" s="29">
        <v>-1.7935074865818024E-3</v>
      </c>
      <c r="D100" s="29">
        <v>6.5551698207855225E-3</v>
      </c>
      <c r="E100" s="29">
        <v>1.13115236163139E-2</v>
      </c>
      <c r="F100" s="29">
        <v>1.85390040278435E-2</v>
      </c>
      <c r="G100" s="29">
        <v>-4.6309297564197438E-2</v>
      </c>
      <c r="H100" s="29">
        <v>-4.4316735371640714E-2</v>
      </c>
      <c r="I100" s="3">
        <v>2.7378390012914311E-2</v>
      </c>
      <c r="J100" s="3">
        <v>0.14583333333333348</v>
      </c>
      <c r="K100" s="3">
        <v>0</v>
      </c>
      <c r="L100" s="30">
        <v>9.6853924776463263E-3</v>
      </c>
      <c r="M100" s="30">
        <f t="shared" si="2"/>
        <v>0</v>
      </c>
      <c r="N100" s="30">
        <f t="shared" si="3"/>
        <v>9.6853924776463263E-3</v>
      </c>
    </row>
    <row r="101" spans="1:14" x14ac:dyDescent="0.25">
      <c r="A101" s="13">
        <v>39903</v>
      </c>
      <c r="B101" s="29">
        <v>2.0727071911096573E-2</v>
      </c>
      <c r="C101" s="29">
        <v>5.2454657852649689E-3</v>
      </c>
      <c r="D101" s="29">
        <v>2.9064156115055084E-3</v>
      </c>
      <c r="E101" s="29">
        <v>-1.21297650039196E-2</v>
      </c>
      <c r="F101" s="29">
        <v>-9.3627152964472805E-3</v>
      </c>
      <c r="G101" s="29">
        <v>-7.3766320873927427E-2</v>
      </c>
      <c r="H101" s="29">
        <v>-5.0055373013252025E-2</v>
      </c>
      <c r="I101" s="3">
        <v>-2.6732590295818315E-2</v>
      </c>
      <c r="J101" s="3">
        <v>-0.63636363636363635</v>
      </c>
      <c r="K101" s="3">
        <v>-0.11294054896965711</v>
      </c>
      <c r="L101" s="30">
        <v>1.9775008513865044E-2</v>
      </c>
      <c r="M101" s="30">
        <f t="shared" si="2"/>
        <v>-0.11294054896965711</v>
      </c>
      <c r="N101" s="30">
        <f t="shared" si="3"/>
        <v>0.1496129231579344</v>
      </c>
    </row>
    <row r="102" spans="1:14" x14ac:dyDescent="0.25">
      <c r="A102" s="13">
        <v>39933</v>
      </c>
      <c r="B102" s="29">
        <v>5.354565754532814E-2</v>
      </c>
      <c r="C102" s="29">
        <v>5.110912024974823E-3</v>
      </c>
      <c r="D102" s="29">
        <v>-1.281830295920372E-2</v>
      </c>
      <c r="E102" s="29">
        <v>-1.27390511333942E-2</v>
      </c>
      <c r="F102" s="29">
        <v>-2.7066400274634399E-2</v>
      </c>
      <c r="G102" s="29">
        <v>7.7851792966276978E-3</v>
      </c>
      <c r="H102" s="29">
        <v>2.011328884267094E-2</v>
      </c>
      <c r="I102" s="3">
        <v>-5.7000172205958322E-2</v>
      </c>
      <c r="J102" s="3">
        <v>1.4</v>
      </c>
      <c r="K102" s="3">
        <v>-8.5757972139387961E-2</v>
      </c>
      <c r="L102" s="30">
        <v>0.11405667795253294</v>
      </c>
      <c r="M102" s="30">
        <f t="shared" si="2"/>
        <v>-8.5757972139387961E-2</v>
      </c>
      <c r="N102" s="30">
        <f t="shared" si="3"/>
        <v>0.21855771666885704</v>
      </c>
    </row>
    <row r="103" spans="1:14" x14ac:dyDescent="0.25">
      <c r="A103" s="13">
        <v>39964</v>
      </c>
      <c r="B103" s="29">
        <v>2.1633392199873924E-2</v>
      </c>
      <c r="C103" s="29">
        <v>3.8682315498590469E-3</v>
      </c>
      <c r="D103" s="29">
        <v>-6.129029206931591E-3</v>
      </c>
      <c r="E103" s="29">
        <v>1.30325797945261E-2</v>
      </c>
      <c r="F103" s="29">
        <v>-1.3570578768849401E-2</v>
      </c>
      <c r="G103" s="29">
        <v>-5.3391955775059508E-2</v>
      </c>
      <c r="H103" s="29">
        <v>-6.5182163696779205E-2</v>
      </c>
      <c r="I103" s="3">
        <v>-0.10052958363769171</v>
      </c>
      <c r="J103" s="3">
        <v>-2.083333333333337E-2</v>
      </c>
      <c r="K103" s="3">
        <v>0</v>
      </c>
      <c r="L103" s="30">
        <v>4.7580526816856983E-2</v>
      </c>
      <c r="M103" s="30">
        <f t="shared" si="2"/>
        <v>0</v>
      </c>
      <c r="N103" s="30">
        <f t="shared" si="3"/>
        <v>4.7580526816856983E-2</v>
      </c>
    </row>
    <row r="104" spans="1:14" x14ac:dyDescent="0.25">
      <c r="A104" s="13">
        <v>39994</v>
      </c>
      <c r="B104" s="29">
        <v>-5.9566344134509563E-4</v>
      </c>
      <c r="C104" s="29">
        <v>1.8378663808107376E-3</v>
      </c>
      <c r="D104" s="29">
        <v>6.3607394695281982E-3</v>
      </c>
      <c r="E104" s="29">
        <v>-4.4910889118909798E-4</v>
      </c>
      <c r="F104" s="29">
        <v>-2.47240345925093E-3</v>
      </c>
      <c r="G104" s="29">
        <v>-9.7920382958202046E-3</v>
      </c>
      <c r="H104" s="29">
        <v>5.1241953719261879E-2</v>
      </c>
      <c r="I104" s="3">
        <v>-9.3391533854431108E-3</v>
      </c>
      <c r="J104" s="3">
        <v>-0.23404255319148937</v>
      </c>
      <c r="K104" s="3">
        <v>-9.4586086638439038E-2</v>
      </c>
      <c r="L104" s="30">
        <v>2.2810422294661681E-2</v>
      </c>
      <c r="M104" s="30">
        <f t="shared" si="2"/>
        <v>-9.4586086638439038E-2</v>
      </c>
      <c r="N104" s="30">
        <f t="shared" si="3"/>
        <v>0.12966059743575031</v>
      </c>
    </row>
    <row r="105" spans="1:14" x14ac:dyDescent="0.25">
      <c r="A105" s="13">
        <v>40025</v>
      </c>
      <c r="B105" s="29">
        <v>1.9096445292234421E-2</v>
      </c>
      <c r="C105" s="29">
        <v>4.4352533295750618E-3</v>
      </c>
      <c r="D105" s="29">
        <v>-5.9782136231660843E-3</v>
      </c>
      <c r="E105" s="29">
        <v>-9.5789516344666498E-3</v>
      </c>
      <c r="F105" s="29">
        <v>-8.7949614971876092E-3</v>
      </c>
      <c r="G105" s="29">
        <v>-2.4141326240706418E-3</v>
      </c>
      <c r="H105" s="29">
        <v>2.7226168234419257E-2</v>
      </c>
      <c r="I105" s="3">
        <v>-4.4420534890869945E-2</v>
      </c>
      <c r="J105" s="3">
        <v>-0.33333333333333337</v>
      </c>
      <c r="K105" s="3">
        <v>-5.3616530808314078E-2</v>
      </c>
      <c r="L105" s="30">
        <v>5.1635062381623964E-2</v>
      </c>
      <c r="M105" s="30">
        <f t="shared" si="2"/>
        <v>-5.3616530808314078E-2</v>
      </c>
      <c r="N105" s="30">
        <f t="shared" si="3"/>
        <v>0.11121453049030361</v>
      </c>
    </row>
    <row r="106" spans="1:14" x14ac:dyDescent="0.25">
      <c r="A106" s="13">
        <v>40056</v>
      </c>
      <c r="B106" s="29">
        <v>-1.1579097248613834E-2</v>
      </c>
      <c r="C106" s="29">
        <v>8.8170040398836136E-3</v>
      </c>
      <c r="D106" s="29">
        <v>6.139078177511692E-3</v>
      </c>
      <c r="E106" s="29">
        <v>1.20668299496174E-2</v>
      </c>
      <c r="F106" s="29">
        <v>-5.7705780491232898E-3</v>
      </c>
      <c r="G106" s="29">
        <v>-1.799776342012116E-3</v>
      </c>
      <c r="H106" s="29">
        <v>3.8263241495151146E-3</v>
      </c>
      <c r="I106" s="3">
        <v>8.203313495254827E-3</v>
      </c>
      <c r="J106" s="3">
        <v>-0.375</v>
      </c>
      <c r="K106" s="3">
        <v>0</v>
      </c>
      <c r="L106" s="30">
        <v>3.6802481569213397E-2</v>
      </c>
      <c r="M106" s="30">
        <f t="shared" si="2"/>
        <v>0</v>
      </c>
      <c r="N106" s="30">
        <f t="shared" si="3"/>
        <v>3.6802481569213397E-2</v>
      </c>
    </row>
    <row r="107" spans="1:14" x14ac:dyDescent="0.25">
      <c r="A107" s="13">
        <v>40086</v>
      </c>
      <c r="B107" s="29">
        <v>-1.2019242160022259E-2</v>
      </c>
      <c r="C107" s="29">
        <v>6.9914199411869049E-4</v>
      </c>
      <c r="D107" s="29">
        <v>2.5617750361561775E-3</v>
      </c>
      <c r="E107" s="29">
        <v>3.1900079920887899E-3</v>
      </c>
      <c r="F107" s="29">
        <v>8.5267461836338009E-3</v>
      </c>
      <c r="G107" s="29">
        <v>5.3419333626257615E-2</v>
      </c>
      <c r="H107" s="29">
        <v>5.0119008737695703E-2</v>
      </c>
      <c r="I107" s="3">
        <v>-6.0306317804722398E-2</v>
      </c>
      <c r="J107" s="3">
        <v>0.60000000000000009</v>
      </c>
      <c r="K107" s="3">
        <v>0</v>
      </c>
      <c r="L107" s="30">
        <v>1.8107801058927508E-2</v>
      </c>
      <c r="M107" s="30">
        <f t="shared" si="2"/>
        <v>0</v>
      </c>
      <c r="N107" s="30">
        <f t="shared" si="3"/>
        <v>1.8107801058927508E-2</v>
      </c>
    </row>
    <row r="108" spans="1:14" x14ac:dyDescent="0.25">
      <c r="A108" s="13">
        <v>40117</v>
      </c>
      <c r="B108" s="29">
        <v>1.8381146714091301E-2</v>
      </c>
      <c r="C108" s="29">
        <v>-8.3922129124403E-3</v>
      </c>
      <c r="D108" s="29">
        <v>-8.8077643886208534E-3</v>
      </c>
      <c r="E108" s="29">
        <v>-1.17310164496303E-2</v>
      </c>
      <c r="F108" s="29">
        <v>-7.1757007390260696E-4</v>
      </c>
      <c r="G108" s="29">
        <v>2.1920302525017421E-2</v>
      </c>
      <c r="H108" s="29">
        <v>2.3061069125974276E-2</v>
      </c>
      <c r="I108" s="3">
        <v>-3.282399547255177E-3</v>
      </c>
      <c r="J108" s="3">
        <v>0.16666666666666674</v>
      </c>
      <c r="K108" s="3">
        <v>0</v>
      </c>
      <c r="L108" s="30">
        <v>7.6611917106863547E-3</v>
      </c>
      <c r="M108" s="30">
        <f t="shared" si="2"/>
        <v>0</v>
      </c>
      <c r="N108" s="30">
        <f t="shared" si="3"/>
        <v>7.6611917106863547E-3</v>
      </c>
    </row>
    <row r="109" spans="1:14" x14ac:dyDescent="0.25">
      <c r="A109" s="13">
        <v>40147</v>
      </c>
      <c r="B109" s="29">
        <v>1.9943706691265106E-2</v>
      </c>
      <c r="C109" s="29">
        <v>-1.0351830162107944E-2</v>
      </c>
      <c r="D109" s="29">
        <v>-8.3558661863207817E-3</v>
      </c>
      <c r="E109" s="29">
        <v>-1.1993416585028199E-2</v>
      </c>
      <c r="F109" s="29">
        <v>-2.5091376155614901E-3</v>
      </c>
      <c r="G109" s="29">
        <v>1.4456202202865143E-2</v>
      </c>
      <c r="H109" s="29">
        <v>1.6819619012623521E-2</v>
      </c>
      <c r="I109" s="3">
        <v>-3.1228707699296754E-3</v>
      </c>
      <c r="J109" s="3">
        <v>0.46428571428571397</v>
      </c>
      <c r="K109" s="3">
        <v>0</v>
      </c>
      <c r="L109" s="30">
        <v>2.4578742257188591E-2</v>
      </c>
      <c r="M109" s="30">
        <f t="shared" si="2"/>
        <v>0</v>
      </c>
      <c r="N109" s="30">
        <f t="shared" si="3"/>
        <v>2.4578742257188591E-2</v>
      </c>
    </row>
    <row r="110" spans="1:14" x14ac:dyDescent="0.25">
      <c r="A110" s="13">
        <v>40178</v>
      </c>
      <c r="B110" s="29">
        <v>2.1423988044261932E-2</v>
      </c>
      <c r="C110" s="29">
        <v>-5.5547505617141724E-3</v>
      </c>
      <c r="D110" s="29">
        <v>3.3073462545871735E-3</v>
      </c>
      <c r="E110" s="29">
        <v>-6.2519311904907201E-3</v>
      </c>
      <c r="F110" s="29">
        <v>-6.6398913040757197E-3</v>
      </c>
      <c r="G110" s="29">
        <v>3.422324324202819E-2</v>
      </c>
      <c r="H110" s="29">
        <v>6.61187870129476E-3</v>
      </c>
      <c r="I110" s="3">
        <v>-6.3792219627499813E-3</v>
      </c>
      <c r="J110" s="3">
        <v>-9.7560975609756073E-2</v>
      </c>
      <c r="K110" s="3">
        <v>0</v>
      </c>
      <c r="L110" s="30">
        <v>2.1922514747339861E-2</v>
      </c>
      <c r="M110" s="30">
        <f t="shared" si="2"/>
        <v>0</v>
      </c>
      <c r="N110" s="30">
        <f t="shared" si="3"/>
        <v>2.1922514747339861E-2</v>
      </c>
    </row>
    <row r="111" spans="1:14" x14ac:dyDescent="0.25">
      <c r="A111" s="13">
        <v>40209</v>
      </c>
      <c r="B111" s="29">
        <v>1.6136810183525085E-2</v>
      </c>
      <c r="C111" s="29">
        <v>-1.6331514343619347E-3</v>
      </c>
      <c r="D111" s="29">
        <v>-6.2107201665639877E-4</v>
      </c>
      <c r="E111" s="29">
        <v>-5.2280677482485797E-3</v>
      </c>
      <c r="F111" s="29">
        <v>9.5533188432455098E-3</v>
      </c>
      <c r="G111" s="29">
        <v>-1.3438689655741465E-3</v>
      </c>
      <c r="H111" s="29">
        <v>-1.0408706100037635E-2</v>
      </c>
      <c r="I111" s="3">
        <v>8.6271137861851477E-2</v>
      </c>
      <c r="J111" s="3">
        <v>1.0270270270270272</v>
      </c>
      <c r="K111" s="3">
        <v>0</v>
      </c>
      <c r="L111" s="30">
        <v>3.7108760937673235E-2</v>
      </c>
      <c r="M111" s="30">
        <f t="shared" si="2"/>
        <v>0</v>
      </c>
      <c r="N111" s="30">
        <f t="shared" si="3"/>
        <v>3.7108760937673235E-2</v>
      </c>
    </row>
    <row r="112" spans="1:14" x14ac:dyDescent="0.25">
      <c r="A112" s="13">
        <v>40237</v>
      </c>
      <c r="B112" s="29">
        <v>8.7500391528010368E-3</v>
      </c>
      <c r="C112" s="29">
        <v>-6.9965654984116554E-3</v>
      </c>
      <c r="D112" s="29">
        <v>-2.6626279577612877E-3</v>
      </c>
      <c r="E112" s="29">
        <v>-1.2451597489416599E-2</v>
      </c>
      <c r="F112" s="29">
        <v>3.9190477691590803E-3</v>
      </c>
      <c r="G112" s="29">
        <v>2.4850187643405519E-2</v>
      </c>
      <c r="H112" s="29">
        <v>-1.1925092700185713E-3</v>
      </c>
      <c r="I112" s="3">
        <v>-4.6121372031662333E-2</v>
      </c>
      <c r="J112" s="3">
        <v>4.0000000000000036E-2</v>
      </c>
      <c r="K112" s="3">
        <v>0</v>
      </c>
      <c r="L112" s="30">
        <v>-1.2961233466918687E-2</v>
      </c>
      <c r="M112" s="30">
        <f t="shared" si="2"/>
        <v>0</v>
      </c>
      <c r="N112" s="30">
        <f t="shared" si="3"/>
        <v>-1.2961233466918687E-2</v>
      </c>
    </row>
    <row r="113" spans="1:14" x14ac:dyDescent="0.25">
      <c r="A113" s="13">
        <v>40268</v>
      </c>
      <c r="B113" s="29">
        <v>8.8838003575801849E-3</v>
      </c>
      <c r="C113" s="29">
        <v>-6.2083452939987183E-3</v>
      </c>
      <c r="D113" s="29">
        <v>1.5348643064498901E-3</v>
      </c>
      <c r="E113" s="29">
        <v>-6.5160258673131501E-3</v>
      </c>
      <c r="F113" s="29">
        <v>3.0592167750001001E-3</v>
      </c>
      <c r="G113" s="29">
        <v>1.0122357259001902E-2</v>
      </c>
      <c r="H113" s="29">
        <v>8.378491642489827E-3</v>
      </c>
      <c r="I113" s="3">
        <v>-1.4549679132551452E-2</v>
      </c>
      <c r="J113" s="3">
        <v>-0.33333333333333337</v>
      </c>
      <c r="K113" s="3">
        <v>0</v>
      </c>
      <c r="L113" s="30">
        <v>7.1359723171349199E-3</v>
      </c>
      <c r="M113" s="30">
        <f t="shared" si="2"/>
        <v>0</v>
      </c>
      <c r="N113" s="30">
        <f t="shared" si="3"/>
        <v>7.1359723171349199E-3</v>
      </c>
    </row>
    <row r="114" spans="1:14" x14ac:dyDescent="0.25">
      <c r="A114" s="13">
        <v>40298</v>
      </c>
      <c r="B114" s="29">
        <v>-9.6788862720131874E-3</v>
      </c>
      <c r="C114" s="29">
        <v>6.6496012732386589E-3</v>
      </c>
      <c r="D114" s="29">
        <v>-1.1156932450830936E-3</v>
      </c>
      <c r="E114" s="29">
        <v>4.2538740672171099E-3</v>
      </c>
      <c r="F114" s="29">
        <v>7.1581657975912103E-3</v>
      </c>
      <c r="G114" s="29">
        <v>7.2813064509537506E-2</v>
      </c>
      <c r="H114" s="29">
        <v>4.832972844077088E-2</v>
      </c>
      <c r="I114" s="3">
        <v>-2.352214674675801E-2</v>
      </c>
      <c r="J114" s="3">
        <v>9.6153846153846034E-2</v>
      </c>
      <c r="K114" s="3">
        <v>8.3230985950761616E-2</v>
      </c>
      <c r="L114" s="30">
        <v>-1.6575344981633156E-2</v>
      </c>
      <c r="M114" s="30">
        <f t="shared" si="2"/>
        <v>8.3230985950761616E-2</v>
      </c>
      <c r="N114" s="30">
        <f t="shared" si="3"/>
        <v>-9.2137625517417998E-2</v>
      </c>
    </row>
    <row r="115" spans="1:14" x14ac:dyDescent="0.25">
      <c r="A115" s="13">
        <v>40329</v>
      </c>
      <c r="B115" s="29">
        <v>-1.9037321209907532E-2</v>
      </c>
      <c r="C115" s="29">
        <v>4.8052361235022545E-3</v>
      </c>
      <c r="D115" s="29">
        <v>-1.2255162000656128E-3</v>
      </c>
      <c r="E115" s="29">
        <v>5.83136267960072E-3</v>
      </c>
      <c r="F115" s="29">
        <v>4.1333874687552504E-3</v>
      </c>
      <c r="G115" s="29">
        <v>-8.5547664449200367E-3</v>
      </c>
      <c r="H115" s="29">
        <v>-2.2727466932283891E-2</v>
      </c>
      <c r="I115" s="3">
        <v>4.6855237438197195E-2</v>
      </c>
      <c r="J115" s="3">
        <v>-0.24561403508771928</v>
      </c>
      <c r="K115" s="3">
        <v>-1.0212978897781166E-3</v>
      </c>
      <c r="L115" s="30">
        <v>1.2238181657360014E-2</v>
      </c>
      <c r="M115" s="30">
        <f t="shared" si="2"/>
        <v>-1.0212978897781166E-3</v>
      </c>
      <c r="N115" s="30">
        <f t="shared" si="3"/>
        <v>1.3273035270050304E-2</v>
      </c>
    </row>
    <row r="116" spans="1:14" x14ac:dyDescent="0.25">
      <c r="A116" s="13">
        <v>40359</v>
      </c>
      <c r="B116" s="29">
        <v>9.5423348248004913E-3</v>
      </c>
      <c r="C116" s="29">
        <v>-9.2779938131570816E-3</v>
      </c>
      <c r="D116" s="29">
        <v>-1.9183538388460875E-3</v>
      </c>
      <c r="E116" s="29">
        <v>-4.2432420887053004E-3</v>
      </c>
      <c r="F116" s="29">
        <v>7.0530595257878304E-3</v>
      </c>
      <c r="G116" s="29">
        <v>2.3316780323712427E-2</v>
      </c>
      <c r="H116" s="29">
        <v>4.8701593272948429E-4</v>
      </c>
      <c r="I116" s="3">
        <v>-8.8966994343456784E-3</v>
      </c>
      <c r="J116" s="3">
        <v>-1</v>
      </c>
      <c r="K116" s="3">
        <v>7.8470788944545067E-2</v>
      </c>
      <c r="L116" s="30">
        <v>1.9417784764778734E-2</v>
      </c>
      <c r="M116" s="30">
        <f t="shared" si="2"/>
        <v>7.8470788944545067E-2</v>
      </c>
      <c r="N116" s="30">
        <f t="shared" si="3"/>
        <v>-5.4756238912654354E-2</v>
      </c>
    </row>
    <row r="117" spans="1:14" x14ac:dyDescent="0.25">
      <c r="A117" s="13">
        <v>40390</v>
      </c>
      <c r="B117" s="29">
        <v>1.2556138448417187E-2</v>
      </c>
      <c r="C117" s="29">
        <v>-3.776641096919775E-3</v>
      </c>
      <c r="D117" s="29">
        <v>6.2702223658561707E-3</v>
      </c>
      <c r="E117" s="29">
        <v>-9.2013925313949596E-4</v>
      </c>
      <c r="F117" s="29">
        <v>-3.6921291612088702E-3</v>
      </c>
      <c r="G117" s="29">
        <v>-5.4717278557594007E-2</v>
      </c>
      <c r="H117" s="29">
        <v>-3.221224823790847E-2</v>
      </c>
      <c r="I117" s="3">
        <v>-2.7594614063279121E-2</v>
      </c>
      <c r="J117" s="3">
        <v>0</v>
      </c>
      <c r="K117" s="3">
        <v>4.6998260312251405E-2</v>
      </c>
      <c r="L117" s="30">
        <v>1.4372401234738597E-2</v>
      </c>
      <c r="M117" s="30">
        <f t="shared" si="2"/>
        <v>4.6998260312251405E-2</v>
      </c>
      <c r="N117" s="30">
        <f t="shared" si="3"/>
        <v>-3.1161330743551208E-2</v>
      </c>
    </row>
    <row r="118" spans="1:14" x14ac:dyDescent="0.25">
      <c r="A118" s="13">
        <v>40421</v>
      </c>
      <c r="B118" s="29">
        <v>2.5257444009184837E-2</v>
      </c>
      <c r="C118" s="29">
        <v>-1.2712350115180016E-2</v>
      </c>
      <c r="D118" s="29">
        <v>4.7207120805978775E-3</v>
      </c>
      <c r="E118" s="29">
        <v>-7.30835646390915E-3</v>
      </c>
      <c r="F118" s="29">
        <v>-1.03774322196841E-2</v>
      </c>
      <c r="G118" s="29">
        <v>-4.4139162739620375E-3</v>
      </c>
      <c r="H118" s="29">
        <v>-2.2568549011231176E-2</v>
      </c>
      <c r="I118" s="3">
        <v>5.6983303891944281E-4</v>
      </c>
      <c r="J118" s="3">
        <v>3</v>
      </c>
      <c r="K118" s="3">
        <v>0</v>
      </c>
      <c r="L118" s="30">
        <v>3.2511334950862114E-3</v>
      </c>
      <c r="M118" s="30">
        <f t="shared" si="2"/>
        <v>0</v>
      </c>
      <c r="N118" s="30">
        <f t="shared" si="3"/>
        <v>3.2511334950862114E-3</v>
      </c>
    </row>
    <row r="119" spans="1:14" x14ac:dyDescent="0.25">
      <c r="A119" s="13">
        <v>40451</v>
      </c>
      <c r="B119" s="29">
        <v>1.0346846655011177E-2</v>
      </c>
      <c r="C119" s="29">
        <v>9.4187371432781219E-3</v>
      </c>
      <c r="D119" s="29">
        <v>-2.6910314336419106E-3</v>
      </c>
      <c r="E119" s="29">
        <v>3.3233528956770901E-3</v>
      </c>
      <c r="F119" s="29">
        <v>1.1601146310567899E-2</v>
      </c>
      <c r="G119" s="29">
        <v>1.606235085619101E-2</v>
      </c>
      <c r="H119" s="29">
        <v>3.1798005001685947E-2</v>
      </c>
      <c r="I119" s="3">
        <v>-3.9068284070846837E-2</v>
      </c>
      <c r="J119" s="3">
        <v>10.25</v>
      </c>
      <c r="K119" s="3">
        <v>0</v>
      </c>
      <c r="L119" s="30">
        <v>4.3303080326844157E-3</v>
      </c>
      <c r="M119" s="30">
        <f t="shared" si="2"/>
        <v>0</v>
      </c>
      <c r="N119" s="30">
        <f t="shared" si="3"/>
        <v>4.3303080326844157E-3</v>
      </c>
    </row>
    <row r="120" spans="1:14" x14ac:dyDescent="0.25">
      <c r="A120" s="13">
        <v>40482</v>
      </c>
      <c r="B120" s="29">
        <v>1.3259151019155979E-2</v>
      </c>
      <c r="C120" s="29">
        <v>1.6948487609624863E-4</v>
      </c>
      <c r="D120" s="29">
        <v>5.99703099578619E-3</v>
      </c>
      <c r="E120" s="29">
        <v>3.7853615358471901E-3</v>
      </c>
      <c r="F120" s="29">
        <v>-6.64227362722158E-3</v>
      </c>
      <c r="G120" s="29">
        <v>-1.1229721547399985E-3</v>
      </c>
      <c r="H120" s="29">
        <v>-1.2491877195579315E-2</v>
      </c>
      <c r="I120" s="3">
        <v>6.9934214425413366E-3</v>
      </c>
      <c r="J120" s="3">
        <v>0.66666666666666652</v>
      </c>
      <c r="K120" s="3">
        <v>0</v>
      </c>
      <c r="L120" s="30">
        <v>2.8389713014789431E-2</v>
      </c>
      <c r="M120" s="30">
        <f t="shared" si="2"/>
        <v>0</v>
      </c>
      <c r="N120" s="30">
        <f t="shared" si="3"/>
        <v>2.8389713014789431E-2</v>
      </c>
    </row>
    <row r="121" spans="1:14" x14ac:dyDescent="0.25">
      <c r="A121" s="13">
        <v>40512</v>
      </c>
      <c r="B121" s="29">
        <v>2.188899926841259E-2</v>
      </c>
      <c r="C121" s="29">
        <v>-1.2315854430198669E-2</v>
      </c>
      <c r="D121" s="29">
        <v>6.5411524847149849E-3</v>
      </c>
      <c r="E121" s="29">
        <v>-1.41595788300037E-2</v>
      </c>
      <c r="F121" s="29">
        <v>-2.40851938724518E-3</v>
      </c>
      <c r="G121" s="29">
        <v>5.8254701117986363E-2</v>
      </c>
      <c r="H121" s="29">
        <v>4.2981773390063926E-2</v>
      </c>
      <c r="I121" s="3">
        <v>8.945912541933998E-3</v>
      </c>
      <c r="J121" s="3">
        <v>0.10666666666666669</v>
      </c>
      <c r="K121" s="3">
        <v>0</v>
      </c>
      <c r="L121" s="30">
        <v>2.1896445666264253E-2</v>
      </c>
      <c r="M121" s="30">
        <f t="shared" si="2"/>
        <v>0</v>
      </c>
      <c r="N121" s="30">
        <f t="shared" si="3"/>
        <v>2.1896445666264253E-2</v>
      </c>
    </row>
    <row r="122" spans="1:14" x14ac:dyDescent="0.25">
      <c r="A122" s="13">
        <v>40543</v>
      </c>
      <c r="B122" s="29">
        <v>7.763836532831192E-3</v>
      </c>
      <c r="C122" s="29">
        <v>-6.5262382850050926E-3</v>
      </c>
      <c r="D122" s="29">
        <v>-5.8978223241865635E-3</v>
      </c>
      <c r="E122" s="29">
        <v>-9.0878177434205992E-3</v>
      </c>
      <c r="F122" s="29">
        <v>-5.6933015584945696E-3</v>
      </c>
      <c r="G122" s="29">
        <v>7.4310206247125699E-3</v>
      </c>
      <c r="H122" s="29">
        <v>-8.5271272912501583E-4</v>
      </c>
      <c r="I122" s="3">
        <v>-3.0916409029924874E-2</v>
      </c>
      <c r="J122" s="3">
        <v>-0.24096385542168675</v>
      </c>
      <c r="K122" s="3">
        <v>8.9587368010501933E-4</v>
      </c>
      <c r="L122" s="30">
        <v>1.2257218275435022E-2</v>
      </c>
      <c r="M122" s="30">
        <f t="shared" si="2"/>
        <v>8.9587368010501933E-4</v>
      </c>
      <c r="N122" s="30">
        <f t="shared" si="3"/>
        <v>1.135117537607222E-2</v>
      </c>
    </row>
    <row r="123" spans="1:14" x14ac:dyDescent="0.25">
      <c r="A123" s="13">
        <v>40574</v>
      </c>
      <c r="B123" s="29">
        <v>1.3703585602343082E-2</v>
      </c>
      <c r="C123" s="29">
        <v>2.5226986035704613E-3</v>
      </c>
      <c r="D123" s="29">
        <v>3.9966106414794922E-3</v>
      </c>
      <c r="E123" s="29">
        <v>2.9563345015049002E-4</v>
      </c>
      <c r="F123" s="29">
        <v>-4.9687530845403697E-3</v>
      </c>
      <c r="G123" s="29">
        <v>3.2324016873572559E-2</v>
      </c>
      <c r="H123" s="29">
        <v>4.6687115974481053E-2</v>
      </c>
      <c r="I123" s="3">
        <v>3.4310479744779077E-3</v>
      </c>
      <c r="J123" s="3">
        <v>0.31746031746031744</v>
      </c>
      <c r="K123" s="3">
        <v>4.4659335222920093E-2</v>
      </c>
      <c r="L123" s="30">
        <v>4.8021432122649088E-3</v>
      </c>
      <c r="M123" s="30">
        <f t="shared" si="2"/>
        <v>4.4659335222920093E-2</v>
      </c>
      <c r="N123" s="30">
        <f t="shared" si="3"/>
        <v>-3.8153291381012755E-2</v>
      </c>
    </row>
    <row r="124" spans="1:14" x14ac:dyDescent="0.25">
      <c r="A124" s="13">
        <v>40602</v>
      </c>
      <c r="B124" s="29">
        <v>-1.1478348635137081E-2</v>
      </c>
      <c r="C124" s="29">
        <v>3.8625742308795452E-3</v>
      </c>
      <c r="D124" s="29">
        <v>-2.9529081657528877E-3</v>
      </c>
      <c r="E124" s="29">
        <v>9.89568792283535E-3</v>
      </c>
      <c r="F124" s="29">
        <v>1.36534459888935E-2</v>
      </c>
      <c r="G124" s="29">
        <v>1.0177570778569622E-2</v>
      </c>
      <c r="H124" s="29">
        <v>-8.1320975819965113E-3</v>
      </c>
      <c r="I124" s="3">
        <v>-1.6196760647870789E-3</v>
      </c>
      <c r="J124" s="3">
        <v>-3.6144578313252906E-2</v>
      </c>
      <c r="K124" s="3">
        <v>0</v>
      </c>
      <c r="L124" s="30">
        <v>3.7237035622490477E-3</v>
      </c>
      <c r="M124" s="30">
        <f t="shared" si="2"/>
        <v>0</v>
      </c>
      <c r="N124" s="30">
        <f t="shared" si="3"/>
        <v>3.7237035622490477E-3</v>
      </c>
    </row>
    <row r="125" spans="1:14" x14ac:dyDescent="0.25">
      <c r="A125" s="13">
        <v>40633</v>
      </c>
      <c r="B125" s="29">
        <v>9.0061966329813004E-3</v>
      </c>
      <c r="C125" s="29">
        <v>5.1269792020320892E-3</v>
      </c>
      <c r="D125" s="29">
        <v>4.9162767827510834E-3</v>
      </c>
      <c r="E125" s="29">
        <v>4.43701632320881E-4</v>
      </c>
      <c r="F125" s="29">
        <v>1.03318691253662E-3</v>
      </c>
      <c r="G125" s="29">
        <v>-2.539922042348941E-2</v>
      </c>
      <c r="H125" s="29">
        <v>2.4043635952955E-3</v>
      </c>
      <c r="I125" s="3">
        <v>-1.9527729375713343E-2</v>
      </c>
      <c r="J125" s="3">
        <v>-1.2499999999999956E-2</v>
      </c>
      <c r="K125" s="3">
        <v>4.2574253326856271E-2</v>
      </c>
      <c r="L125" s="30">
        <v>3.7014191345756675E-2</v>
      </c>
      <c r="M125" s="30">
        <f t="shared" si="2"/>
        <v>4.2574253326856271E-2</v>
      </c>
      <c r="N125" s="30">
        <f t="shared" si="3"/>
        <v>-5.3330129373111435E-3</v>
      </c>
    </row>
    <row r="126" spans="1:14" x14ac:dyDescent="0.25">
      <c r="A126" s="13">
        <v>40663</v>
      </c>
      <c r="B126" s="29">
        <v>-5.2441200241446495E-3</v>
      </c>
      <c r="C126" s="29">
        <v>-1.6503580845892429E-3</v>
      </c>
      <c r="D126" s="29">
        <v>-1.3698093593120575E-2</v>
      </c>
      <c r="E126" s="29">
        <v>4.0583871304988896E-3</v>
      </c>
      <c r="F126" s="29">
        <v>1.9489211961627E-2</v>
      </c>
      <c r="G126" s="29">
        <v>1.6942587189894054E-2</v>
      </c>
      <c r="H126" s="29">
        <v>-5.4676660232156893E-3</v>
      </c>
      <c r="I126" s="3">
        <v>-3.4563059198431167E-2</v>
      </c>
      <c r="J126" s="3">
        <v>-2.5316455696202556E-2</v>
      </c>
      <c r="K126" s="3">
        <v>2.0355039214126958E-2</v>
      </c>
      <c r="L126" s="30">
        <v>1.7054160527132822E-2</v>
      </c>
      <c r="M126" s="30">
        <f t="shared" si="2"/>
        <v>2.0355039214126958E-2</v>
      </c>
      <c r="N126" s="30">
        <f t="shared" si="3"/>
        <v>-3.2350295339712565E-3</v>
      </c>
    </row>
    <row r="127" spans="1:14" x14ac:dyDescent="0.25">
      <c r="A127" s="13">
        <v>40694</v>
      </c>
      <c r="B127" s="29">
        <v>-1.3515659607946873E-2</v>
      </c>
      <c r="C127" s="29">
        <v>3.9484612643718719E-3</v>
      </c>
      <c r="D127" s="29">
        <v>7.914472371339798E-4</v>
      </c>
      <c r="E127" s="29">
        <v>7.4467398226261104E-3</v>
      </c>
      <c r="F127" s="29">
        <v>8.8271303102374094E-3</v>
      </c>
      <c r="G127" s="29">
        <v>-4.6826847284784368E-3</v>
      </c>
      <c r="H127" s="29">
        <v>-1.5882862728136216E-2</v>
      </c>
      <c r="I127" s="3">
        <v>2.9833693030338893E-3</v>
      </c>
      <c r="J127" s="3">
        <v>-0.38961038961038963</v>
      </c>
      <c r="K127" s="3">
        <v>0</v>
      </c>
      <c r="L127" s="30">
        <v>3.2655596436670375E-3</v>
      </c>
      <c r="M127" s="30">
        <f t="shared" si="2"/>
        <v>0</v>
      </c>
      <c r="N127" s="30">
        <f t="shared" si="3"/>
        <v>3.2655596436670375E-3</v>
      </c>
    </row>
    <row r="128" spans="1:14" x14ac:dyDescent="0.25">
      <c r="A128" s="13">
        <v>40724</v>
      </c>
      <c r="B128" s="29">
        <v>1.1747988872230053E-2</v>
      </c>
      <c r="C128" s="29">
        <v>3.3911485224962234E-3</v>
      </c>
      <c r="D128" s="29">
        <v>-8.6628682911396027E-3</v>
      </c>
      <c r="E128" s="29">
        <v>-6.6661797463893899E-3</v>
      </c>
      <c r="F128" s="29">
        <v>-1.6226787120103801E-2</v>
      </c>
      <c r="G128" s="29">
        <v>1.4243208723831557E-2</v>
      </c>
      <c r="H128" s="29">
        <v>1.6086551908408131E-2</v>
      </c>
      <c r="I128" s="3">
        <v>-1.0632238465919874E-2</v>
      </c>
      <c r="J128" s="3">
        <v>-0.68085106382978722</v>
      </c>
      <c r="K128" s="3">
        <v>1.9908171350339732E-2</v>
      </c>
      <c r="L128" s="30">
        <v>-1.9457593860779943E-3</v>
      </c>
      <c r="M128" s="30">
        <f t="shared" si="2"/>
        <v>1.9908171350339732E-2</v>
      </c>
      <c r="N128" s="30">
        <f t="shared" si="3"/>
        <v>-2.1427351354076807E-2</v>
      </c>
    </row>
    <row r="129" spans="1:14" x14ac:dyDescent="0.25">
      <c r="A129" s="13">
        <v>40755</v>
      </c>
      <c r="B129" s="29">
        <v>-2.3068641312420368E-3</v>
      </c>
      <c r="C129" s="29">
        <v>4.2072548530995846E-3</v>
      </c>
      <c r="D129" s="29">
        <v>-2.4389608297497034E-3</v>
      </c>
      <c r="E129" s="29">
        <v>6.1956103891134297E-3</v>
      </c>
      <c r="F129" s="29">
        <v>1.28157343715429E-3</v>
      </c>
      <c r="G129" s="29">
        <v>-2.7457266653294621E-3</v>
      </c>
      <c r="H129" s="29">
        <v>6.0010616771259961E-3</v>
      </c>
      <c r="I129" s="3">
        <v>-8.955414827608088E-3</v>
      </c>
      <c r="J129" s="3">
        <v>6.6666666666666652E-2</v>
      </c>
      <c r="K129" s="3">
        <v>1.947973394997371E-2</v>
      </c>
      <c r="L129" s="30">
        <v>-1.1330659052557257E-2</v>
      </c>
      <c r="M129" s="30">
        <f t="shared" si="2"/>
        <v>1.947973394997371E-2</v>
      </c>
      <c r="N129" s="30">
        <f t="shared" si="3"/>
        <v>-3.0221682664702043E-2</v>
      </c>
    </row>
    <row r="130" spans="1:14" x14ac:dyDescent="0.25">
      <c r="A130" s="13">
        <v>40786</v>
      </c>
      <c r="B130" s="29">
        <v>2.1835481747984886E-2</v>
      </c>
      <c r="C130" s="29">
        <v>3.0339155346155167E-3</v>
      </c>
      <c r="D130" s="29">
        <v>-4.7070886939764023E-3</v>
      </c>
      <c r="E130" s="29">
        <v>-7.5762234628200496E-3</v>
      </c>
      <c r="F130" s="29">
        <v>-7.9356767237186397E-3</v>
      </c>
      <c r="G130" s="29">
        <v>-0.10455942895904236</v>
      </c>
      <c r="H130" s="29">
        <v>-0.11764491284742107</v>
      </c>
      <c r="I130" s="3">
        <v>2.6011747240689109E-2</v>
      </c>
      <c r="J130" s="3">
        <v>1.3125</v>
      </c>
      <c r="K130" s="3">
        <v>-7.6355278682249672E-4</v>
      </c>
      <c r="L130" s="30">
        <v>2.4411240986246474E-2</v>
      </c>
      <c r="M130" s="30">
        <f t="shared" si="2"/>
        <v>-7.6355278682249672E-4</v>
      </c>
      <c r="N130" s="30">
        <f t="shared" si="3"/>
        <v>2.5194030745455898E-2</v>
      </c>
    </row>
    <row r="131" spans="1:14" x14ac:dyDescent="0.25">
      <c r="A131" s="13">
        <v>40816</v>
      </c>
      <c r="B131" s="29">
        <v>-2.238919772207737E-2</v>
      </c>
      <c r="C131" s="29">
        <v>-7.3511470109224319E-3</v>
      </c>
      <c r="D131" s="29">
        <v>-4.5312754809856415E-4</v>
      </c>
      <c r="E131" s="29">
        <v>7.2614848613738996E-3</v>
      </c>
      <c r="F131" s="29">
        <v>2.27319989353418E-2</v>
      </c>
      <c r="G131" s="29">
        <v>-7.3058730151953633E-2</v>
      </c>
      <c r="H131" s="29">
        <v>-3.8646350021045772E-2</v>
      </c>
      <c r="I131" s="3">
        <v>0.18224710619023665</v>
      </c>
      <c r="J131" s="3">
        <v>0.43243243243243246</v>
      </c>
      <c r="K131" s="3">
        <v>-3.9053814247633323E-2</v>
      </c>
      <c r="L131" s="30">
        <v>1.1764616112442283E-2</v>
      </c>
      <c r="M131" s="30">
        <f t="shared" si="2"/>
        <v>-3.9053814247633323E-2</v>
      </c>
      <c r="N131" s="30">
        <f t="shared" si="3"/>
        <v>5.2883742204864026E-2</v>
      </c>
    </row>
    <row r="132" spans="1:14" x14ac:dyDescent="0.25">
      <c r="A132" s="13">
        <v>40847</v>
      </c>
      <c r="B132" s="29">
        <v>-1.0883334092795849E-2</v>
      </c>
      <c r="C132" s="29">
        <v>4.8885587602853775E-4</v>
      </c>
      <c r="D132" s="29">
        <v>-7.2577847167849541E-3</v>
      </c>
      <c r="E132" s="29">
        <v>2.8508482500910798E-3</v>
      </c>
      <c r="F132" s="29">
        <v>1.68353728950024E-2</v>
      </c>
      <c r="G132" s="29">
        <v>-3.9772168621949877E-3</v>
      </c>
      <c r="H132" s="29">
        <v>-8.995117087041149E-3</v>
      </c>
      <c r="I132" s="3">
        <v>-8.7053690203799272E-2</v>
      </c>
      <c r="J132" s="3">
        <v>-0.18867924528301894</v>
      </c>
      <c r="K132" s="3">
        <v>-4.0009284398662026E-2</v>
      </c>
      <c r="L132" s="30">
        <v>1.0492874669568053E-2</v>
      </c>
      <c r="M132" s="30">
        <f t="shared" ref="M132:M195" si="4">K132</f>
        <v>-4.0009284398662026E-2</v>
      </c>
      <c r="N132" s="30">
        <f t="shared" ref="N132:N195" si="5">(1+L132)/(1+M132)-1</f>
        <v>5.2606924470717908E-2</v>
      </c>
    </row>
    <row r="133" spans="1:14" x14ac:dyDescent="0.25">
      <c r="A133" s="13">
        <v>40877</v>
      </c>
      <c r="B133" s="29">
        <v>1.8687790259718895E-2</v>
      </c>
      <c r="C133" s="29">
        <v>-6.331147626042366E-3</v>
      </c>
      <c r="D133" s="29">
        <v>-7.2356313467025757E-4</v>
      </c>
      <c r="E133" s="29">
        <v>-7.4784168973565102E-3</v>
      </c>
      <c r="F133" s="29">
        <v>-1.9430713728070301E-2</v>
      </c>
      <c r="G133" s="29">
        <v>-6.0700064287791955E-2</v>
      </c>
      <c r="H133" s="29">
        <v>-6.9467935733119046E-2</v>
      </c>
      <c r="I133" s="3">
        <v>5.4088710147461638E-2</v>
      </c>
      <c r="J133" s="3">
        <v>0.2093023255813955</v>
      </c>
      <c r="K133" s="3">
        <v>0</v>
      </c>
      <c r="L133" s="30">
        <v>-2.7369133349477437E-3</v>
      </c>
      <c r="M133" s="30">
        <f t="shared" si="4"/>
        <v>0</v>
      </c>
      <c r="N133" s="30">
        <f t="shared" si="5"/>
        <v>-2.7369133349477437E-3</v>
      </c>
    </row>
    <row r="134" spans="1:14" x14ac:dyDescent="0.25">
      <c r="A134" s="13">
        <v>40908</v>
      </c>
      <c r="B134" s="29">
        <v>7.6615810394287109E-3</v>
      </c>
      <c r="C134" s="29">
        <v>9.4700530171394348E-3</v>
      </c>
      <c r="D134" s="29">
        <v>9.869500994682312E-3</v>
      </c>
      <c r="E134" s="29">
        <v>-1.33753139525652E-2</v>
      </c>
      <c r="F134" s="29">
        <v>-1.32589470595121E-2</v>
      </c>
      <c r="G134" s="29">
        <v>3.9683933178727093E-2</v>
      </c>
      <c r="H134" s="29">
        <v>6.0495502265246248E-2</v>
      </c>
      <c r="I134" s="3">
        <v>3.2236660215648305E-2</v>
      </c>
      <c r="J134" s="3">
        <v>-3.8461538461538547E-2</v>
      </c>
      <c r="K134" s="3">
        <v>-4.1009900992476145E-2</v>
      </c>
      <c r="L134" s="30">
        <v>2.1592843940329898E-2</v>
      </c>
      <c r="M134" s="30">
        <f t="shared" si="4"/>
        <v>-4.1009900992476145E-2</v>
      </c>
      <c r="N134" s="30">
        <f t="shared" si="5"/>
        <v>6.5279865764614975E-2</v>
      </c>
    </row>
    <row r="135" spans="1:14" x14ac:dyDescent="0.25">
      <c r="A135" s="13">
        <v>40939</v>
      </c>
      <c r="B135" s="29">
        <v>1.5851743519306183E-2</v>
      </c>
      <c r="C135" s="29">
        <v>1.2607958167791367E-2</v>
      </c>
      <c r="D135" s="29">
        <v>-4.7958269715309143E-4</v>
      </c>
      <c r="E135" s="29">
        <v>-2.9787924140691801E-3</v>
      </c>
      <c r="F135" s="29">
        <v>-2.0403547212481499E-2</v>
      </c>
      <c r="G135" s="29">
        <v>-4.5645524733012866E-2</v>
      </c>
      <c r="H135" s="29">
        <v>-3.9833626185870608E-2</v>
      </c>
      <c r="I135" s="3">
        <v>-6.4281122776944533E-2</v>
      </c>
      <c r="J135" s="3">
        <v>0.12000000000000011</v>
      </c>
      <c r="K135" s="3">
        <v>-4.4693415824554994E-2</v>
      </c>
      <c r="L135" s="30">
        <v>2.753927635715181E-2</v>
      </c>
      <c r="M135" s="30">
        <f t="shared" si="4"/>
        <v>-4.4693415824554994E-2</v>
      </c>
      <c r="N135" s="30">
        <f t="shared" si="5"/>
        <v>7.5612053112826816E-2</v>
      </c>
    </row>
    <row r="136" spans="1:14" x14ac:dyDescent="0.25">
      <c r="A136" s="13">
        <v>40968</v>
      </c>
      <c r="B136" s="29">
        <v>1.3406684622168541E-2</v>
      </c>
      <c r="C136" s="29">
        <v>-9.9430140107870102E-4</v>
      </c>
      <c r="D136" s="29">
        <v>6.1331316828727722E-3</v>
      </c>
      <c r="E136" s="29">
        <v>-4.0814559906721098E-3</v>
      </c>
      <c r="F136" s="29">
        <v>-1.1669794097542799E-2</v>
      </c>
      <c r="G136" s="29">
        <v>-2.7424297689713995E-2</v>
      </c>
      <c r="H136" s="29">
        <v>-2.0629855452629742E-2</v>
      </c>
      <c r="I136" s="3">
        <v>-1.6830776276619996E-2</v>
      </c>
      <c r="J136" s="3">
        <v>-0.19642857142857151</v>
      </c>
      <c r="K136" s="3">
        <v>0</v>
      </c>
      <c r="L136" s="30">
        <v>2.6272825657988941E-2</v>
      </c>
      <c r="M136" s="30">
        <f t="shared" si="4"/>
        <v>0</v>
      </c>
      <c r="N136" s="30">
        <f t="shared" si="5"/>
        <v>2.6272825657988941E-2</v>
      </c>
    </row>
    <row r="137" spans="1:14" x14ac:dyDescent="0.25">
      <c r="A137" s="13">
        <v>40999</v>
      </c>
      <c r="B137" s="29">
        <v>1.1054988950490952E-2</v>
      </c>
      <c r="C137" s="29">
        <v>-1.2750376015901566E-2</v>
      </c>
      <c r="D137" s="29">
        <v>9.4210449606180191E-4</v>
      </c>
      <c r="E137" s="29">
        <v>-7.7992947772145297E-3</v>
      </c>
      <c r="F137" s="29">
        <v>1.2460951693356001E-2</v>
      </c>
      <c r="G137" s="29">
        <v>-2.6421733359258459E-2</v>
      </c>
      <c r="H137" s="29">
        <v>-1.1701839298792316E-2</v>
      </c>
      <c r="I137" s="3">
        <v>6.370094328636311E-2</v>
      </c>
      <c r="J137" s="3">
        <v>-0.53333333333333344</v>
      </c>
      <c r="K137" s="3">
        <v>-6.9161705284155217E-2</v>
      </c>
      <c r="L137" s="30">
        <v>1.3944032753332891E-2</v>
      </c>
      <c r="M137" s="30">
        <f t="shared" si="4"/>
        <v>-6.9161705284155217E-2</v>
      </c>
      <c r="N137" s="30">
        <f t="shared" si="5"/>
        <v>8.9280531870315594E-2</v>
      </c>
    </row>
    <row r="138" spans="1:14" x14ac:dyDescent="0.25">
      <c r="A138" s="13">
        <v>41029</v>
      </c>
      <c r="B138" s="29">
        <v>4.482680931687355E-3</v>
      </c>
      <c r="C138" s="29">
        <v>-6.0665910132229328E-3</v>
      </c>
      <c r="D138" s="29">
        <v>-7.4245035648345947E-6</v>
      </c>
      <c r="E138" s="29">
        <v>-1.4437023550272E-2</v>
      </c>
      <c r="F138" s="29">
        <v>3.76042793504894E-4</v>
      </c>
      <c r="G138" s="29">
        <v>-7.0781041758477992E-2</v>
      </c>
      <c r="H138" s="29">
        <v>-6.9375731632815851E-2</v>
      </c>
      <c r="I138" s="3">
        <v>4.461353185898842E-2</v>
      </c>
      <c r="J138" s="3">
        <v>2.0476190476190479</v>
      </c>
      <c r="K138" s="3">
        <v>-7.4767780141809848E-2</v>
      </c>
      <c r="L138" s="30">
        <v>2.5470917752359545E-2</v>
      </c>
      <c r="M138" s="30">
        <f t="shared" si="4"/>
        <v>-7.4767780141809848E-2</v>
      </c>
      <c r="N138" s="30">
        <f t="shared" si="5"/>
        <v>0.10833896155230405</v>
      </c>
    </row>
    <row r="139" spans="1:14" x14ac:dyDescent="0.25">
      <c r="A139" s="13">
        <v>41060</v>
      </c>
      <c r="B139" s="29">
        <v>-1.8841102719306946E-2</v>
      </c>
      <c r="C139" s="29">
        <v>-1.2239723466336727E-2</v>
      </c>
      <c r="D139" s="29">
        <v>4.1126329451799393E-3</v>
      </c>
      <c r="E139" s="29">
        <v>4.2737461626529699E-4</v>
      </c>
      <c r="F139" s="29">
        <v>1.44865661859512E-2</v>
      </c>
      <c r="G139" s="29">
        <v>-4.1572840267367517E-2</v>
      </c>
      <c r="H139" s="29">
        <v>-4.8586033131030493E-2</v>
      </c>
      <c r="I139" s="3">
        <v>5.9948645391185718E-2</v>
      </c>
      <c r="J139" s="3">
        <v>-0.4375</v>
      </c>
      <c r="K139" s="3">
        <v>-5.5242543864562732E-2</v>
      </c>
      <c r="L139" s="30">
        <v>-8.7205253932447491E-3</v>
      </c>
      <c r="M139" s="30">
        <f t="shared" si="4"/>
        <v>-5.5242543864562732E-2</v>
      </c>
      <c r="N139" s="30">
        <f t="shared" si="5"/>
        <v>4.9242287710136612E-2</v>
      </c>
    </row>
    <row r="140" spans="1:14" x14ac:dyDescent="0.25">
      <c r="A140" s="13">
        <v>41090</v>
      </c>
      <c r="B140" s="29">
        <v>6.8868522066622972E-4</v>
      </c>
      <c r="C140" s="29">
        <v>-4.5571206137537956E-3</v>
      </c>
      <c r="D140" s="29">
        <v>-9.6312500536441803E-3</v>
      </c>
      <c r="E140" s="29">
        <v>-6.8272138014435803E-3</v>
      </c>
      <c r="F140" s="29">
        <v>-9.79013182222843E-3</v>
      </c>
      <c r="G140" s="29">
        <v>-4.7554963093256908E-2</v>
      </c>
      <c r="H140" s="29">
        <v>-4.3102667082613566E-2</v>
      </c>
      <c r="I140" s="3">
        <v>-6.5753695555446079E-3</v>
      </c>
      <c r="J140" s="3">
        <v>-0.77777777777777779</v>
      </c>
      <c r="K140" s="3">
        <v>1.1489459132116853E-3</v>
      </c>
      <c r="L140" s="30">
        <v>9.6301461903431917E-3</v>
      </c>
      <c r="M140" s="30">
        <f t="shared" si="4"/>
        <v>1.1489459132116853E-3</v>
      </c>
      <c r="N140" s="30">
        <f t="shared" si="5"/>
        <v>8.4714670197203468E-3</v>
      </c>
    </row>
    <row r="141" spans="1:14" x14ac:dyDescent="0.25">
      <c r="A141" s="13">
        <v>41121</v>
      </c>
      <c r="B141" s="29">
        <v>2.4113084655255079E-3</v>
      </c>
      <c r="C141" s="29">
        <v>2.1136149764060974E-2</v>
      </c>
      <c r="D141" s="29">
        <v>4.6394141390919685E-3</v>
      </c>
      <c r="E141" s="29">
        <v>1.8098035827279101E-2</v>
      </c>
      <c r="F141" s="29">
        <v>-1.03952409699559E-2</v>
      </c>
      <c r="G141" s="29">
        <v>-1.1348165724505144E-2</v>
      </c>
      <c r="H141" s="29">
        <v>-1.4739783370001369E-3</v>
      </c>
      <c r="I141" s="3">
        <v>2.3638897183238861E-2</v>
      </c>
      <c r="J141" s="3">
        <v>4.375</v>
      </c>
      <c r="K141" s="3">
        <v>-5.8653105394661509E-2</v>
      </c>
      <c r="L141" s="30">
        <v>2.3238022618523813E-2</v>
      </c>
      <c r="M141" s="30">
        <f t="shared" si="4"/>
        <v>-5.8653105394661509E-2</v>
      </c>
      <c r="N141" s="30">
        <f t="shared" si="5"/>
        <v>8.6993571108043399E-2</v>
      </c>
    </row>
    <row r="142" spans="1:14" x14ac:dyDescent="0.25">
      <c r="A142" s="13">
        <v>41152</v>
      </c>
      <c r="B142" s="29">
        <v>4.1510369628667831E-3</v>
      </c>
      <c r="C142" s="29">
        <v>-1.6536139883100986E-3</v>
      </c>
      <c r="D142" s="29">
        <v>4.0309634059667587E-3</v>
      </c>
      <c r="E142" s="29">
        <v>1.69217027723789E-3</v>
      </c>
      <c r="F142" s="29">
        <v>-2.9677632264792902E-3</v>
      </c>
      <c r="G142" s="29">
        <v>6.1229214835016865E-3</v>
      </c>
      <c r="H142" s="29">
        <v>9.5102313206043565E-3</v>
      </c>
      <c r="I142" s="3">
        <v>-1.2688998006709085E-2</v>
      </c>
      <c r="J142" s="3">
        <v>-4.6511627906976827E-2</v>
      </c>
      <c r="K142" s="3">
        <v>-6.134857554783324E-2</v>
      </c>
      <c r="L142" s="30">
        <v>4.3193403600481073E-3</v>
      </c>
      <c r="M142" s="30">
        <f t="shared" si="4"/>
        <v>-6.134857554783324E-2</v>
      </c>
      <c r="N142" s="30">
        <f t="shared" si="5"/>
        <v>6.9959853250324278E-2</v>
      </c>
    </row>
    <row r="143" spans="1:14" x14ac:dyDescent="0.25">
      <c r="A143" s="13">
        <v>41182</v>
      </c>
      <c r="B143" s="29">
        <v>7.8548751771450043E-3</v>
      </c>
      <c r="C143" s="29">
        <v>5.7841199450194836E-3</v>
      </c>
      <c r="D143" s="29">
        <v>-8.092876523733139E-4</v>
      </c>
      <c r="E143" s="29">
        <v>2.08547525107861E-3</v>
      </c>
      <c r="F143" s="29">
        <v>-3.9673219434916999E-3</v>
      </c>
      <c r="G143" s="29">
        <v>-6.8211785268686986E-3</v>
      </c>
      <c r="H143" s="29">
        <v>-1.0558050627062499E-2</v>
      </c>
      <c r="I143" s="3">
        <v>-2.1666338388811601E-3</v>
      </c>
      <c r="J143" s="3">
        <v>0.39024390243902429</v>
      </c>
      <c r="K143" s="3">
        <v>0</v>
      </c>
      <c r="L143" s="30">
        <v>1.8267816924566249E-2</v>
      </c>
      <c r="M143" s="30">
        <f t="shared" si="4"/>
        <v>0</v>
      </c>
      <c r="N143" s="30">
        <f t="shared" si="5"/>
        <v>1.8267816924566249E-2</v>
      </c>
    </row>
    <row r="144" spans="1:14" x14ac:dyDescent="0.25">
      <c r="A144" s="13">
        <v>41213</v>
      </c>
      <c r="B144" s="29">
        <v>1.7659671604633331E-2</v>
      </c>
      <c r="C144" s="29">
        <v>-8.6258407682180405E-3</v>
      </c>
      <c r="D144" s="29">
        <v>2.6831254363059998E-3</v>
      </c>
      <c r="E144" s="29">
        <v>-1.04693258181214E-2</v>
      </c>
      <c r="F144" s="29">
        <v>-2.3279357701540002E-3</v>
      </c>
      <c r="G144" s="29">
        <v>-3.7497696923356472E-2</v>
      </c>
      <c r="H144" s="29">
        <v>-5.499643121837805E-2</v>
      </c>
      <c r="I144" s="3">
        <v>2.1713383339911907E-3</v>
      </c>
      <c r="J144" s="3">
        <v>3.5087719298245723E-2</v>
      </c>
      <c r="K144" s="3">
        <v>-3.2783776359301964E-2</v>
      </c>
      <c r="L144" s="30">
        <v>1.0940438524837726E-2</v>
      </c>
      <c r="M144" s="30">
        <f t="shared" si="4"/>
        <v>-3.2783776359301964E-2</v>
      </c>
      <c r="N144" s="30">
        <f t="shared" si="5"/>
        <v>4.5206246354674962E-2</v>
      </c>
    </row>
    <row r="145" spans="1:14" x14ac:dyDescent="0.25">
      <c r="A145" s="13">
        <v>41243</v>
      </c>
      <c r="B145" s="29">
        <v>9.5839928835630417E-3</v>
      </c>
      <c r="C145" s="29">
        <v>-2.6881438679993153E-3</v>
      </c>
      <c r="D145" s="29">
        <v>9.3378797173500061E-3</v>
      </c>
      <c r="E145" s="29">
        <v>-1.03683760389686E-2</v>
      </c>
      <c r="F145" s="29">
        <v>-8.80006700754166E-3</v>
      </c>
      <c r="G145" s="29">
        <v>-1.5062285816447307E-2</v>
      </c>
      <c r="H145" s="29">
        <v>5.407797005941406E-3</v>
      </c>
      <c r="I145" s="3">
        <v>5.1802245420523807E-2</v>
      </c>
      <c r="J145" s="3">
        <v>1.6949152542372836E-2</v>
      </c>
      <c r="K145" s="3">
        <v>0</v>
      </c>
      <c r="L145" s="30">
        <v>2.1881912946048132E-2</v>
      </c>
      <c r="M145" s="30">
        <f t="shared" si="4"/>
        <v>0</v>
      </c>
      <c r="N145" s="30">
        <f t="shared" si="5"/>
        <v>2.1881912946048132E-2</v>
      </c>
    </row>
    <row r="146" spans="1:14" x14ac:dyDescent="0.25">
      <c r="A146" s="13">
        <v>41274</v>
      </c>
      <c r="B146" s="29">
        <v>1.8173888325691223E-2</v>
      </c>
      <c r="C146" s="29">
        <v>-8.1755099818110466E-3</v>
      </c>
      <c r="D146" s="29">
        <v>1.211409829556942E-2</v>
      </c>
      <c r="E146" s="29">
        <v>-1.7656236886978201E-2</v>
      </c>
      <c r="F146" s="29">
        <v>-2.05326490104198E-2</v>
      </c>
      <c r="G146" s="29">
        <v>-5.3667344657625238E-3</v>
      </c>
      <c r="H146" s="29">
        <v>-1.2557547207337594E-2</v>
      </c>
      <c r="I146" s="3">
        <v>-3.9513108614232184E-2</v>
      </c>
      <c r="J146" s="3">
        <v>0.31666666666666687</v>
      </c>
      <c r="K146" s="3">
        <v>2.0345677632614745E-2</v>
      </c>
      <c r="L146" s="30">
        <v>7.7321175655131746E-3</v>
      </c>
      <c r="M146" s="30">
        <f t="shared" si="4"/>
        <v>2.0345677632614745E-2</v>
      </c>
      <c r="N146" s="30">
        <f t="shared" si="5"/>
        <v>-1.2362045867011728E-2</v>
      </c>
    </row>
    <row r="147" spans="1:14" x14ac:dyDescent="0.25">
      <c r="A147" s="13">
        <v>41305</v>
      </c>
      <c r="B147" s="29">
        <v>3.8458597846329212E-3</v>
      </c>
      <c r="C147" s="29">
        <v>1.4507681131362915E-2</v>
      </c>
      <c r="D147" s="29">
        <v>3.1491341069340706E-3</v>
      </c>
      <c r="E147" s="29">
        <v>5.48511045053601E-3</v>
      </c>
      <c r="F147" s="29">
        <v>-8.2253627479076403E-3</v>
      </c>
      <c r="G147" s="29">
        <v>2.2698467801118172E-2</v>
      </c>
      <c r="H147" s="29">
        <v>4.018572290325384E-2</v>
      </c>
      <c r="I147" s="3">
        <v>-2.9294209397543347E-2</v>
      </c>
      <c r="J147" s="3">
        <v>8.8607594936708889E-2</v>
      </c>
      <c r="K147" s="3">
        <v>-2.3931052761101634E-2</v>
      </c>
      <c r="L147" s="30">
        <v>1.395046654979204E-2</v>
      </c>
      <c r="M147" s="30">
        <f t="shared" si="4"/>
        <v>-2.3931052761101634E-2</v>
      </c>
      <c r="N147" s="30">
        <f t="shared" si="5"/>
        <v>3.8810290418574311E-2</v>
      </c>
    </row>
    <row r="148" spans="1:14" x14ac:dyDescent="0.25">
      <c r="A148" s="13">
        <v>41333</v>
      </c>
      <c r="B148" s="29">
        <v>-2.1835211664438248E-3</v>
      </c>
      <c r="C148" s="29">
        <v>-4.883703775703907E-3</v>
      </c>
      <c r="D148" s="29">
        <v>-1.3509376905858517E-2</v>
      </c>
      <c r="E148" s="29">
        <v>1.62838539108634E-3</v>
      </c>
      <c r="F148" s="29">
        <v>1.21315307915211E-2</v>
      </c>
      <c r="G148" s="29">
        <v>7.0609847208112031E-2</v>
      </c>
      <c r="H148" s="29">
        <v>5.6518043689185005E-2</v>
      </c>
      <c r="I148" s="3">
        <v>-6.5277429073563598E-3</v>
      </c>
      <c r="J148" s="3">
        <v>-0.30232558139534882</v>
      </c>
      <c r="K148" s="3">
        <v>1.226361179405111E-2</v>
      </c>
      <c r="L148" s="30">
        <v>9.6828776322948062E-3</v>
      </c>
      <c r="M148" s="30">
        <f t="shared" si="4"/>
        <v>1.226361179405111E-2</v>
      </c>
      <c r="N148" s="30">
        <f t="shared" si="5"/>
        <v>-2.5494684701571346E-3</v>
      </c>
    </row>
    <row r="149" spans="1:14" x14ac:dyDescent="0.25">
      <c r="A149" s="13">
        <v>41364</v>
      </c>
      <c r="B149" s="29">
        <v>-6.9822571240365505E-3</v>
      </c>
      <c r="C149" s="29">
        <v>8.8124559260904789E-4</v>
      </c>
      <c r="D149" s="29">
        <v>4.9772439524531364E-3</v>
      </c>
      <c r="E149" s="29">
        <v>3.0433447100222102E-3</v>
      </c>
      <c r="F149" s="29">
        <v>-9.5820063725113903E-3</v>
      </c>
      <c r="G149" s="29">
        <v>1.6848307796164308E-2</v>
      </c>
      <c r="H149" s="29">
        <v>2.3942638877956668E-2</v>
      </c>
      <c r="I149" s="3">
        <v>2.1834723275208523E-2</v>
      </c>
      <c r="J149" s="3">
        <v>-0.21666666666666667</v>
      </c>
      <c r="K149" s="3">
        <v>-5.3833096773261424E-3</v>
      </c>
      <c r="L149" s="30">
        <v>1.6598508251834732E-2</v>
      </c>
      <c r="M149" s="30">
        <f t="shared" si="4"/>
        <v>-5.3833096773261424E-3</v>
      </c>
      <c r="N149" s="30">
        <f t="shared" si="5"/>
        <v>2.2100793343845293E-2</v>
      </c>
    </row>
    <row r="150" spans="1:14" x14ac:dyDescent="0.25">
      <c r="A150" s="13">
        <v>41394</v>
      </c>
      <c r="B150" s="29">
        <v>-7.9997498542070389E-3</v>
      </c>
      <c r="C150" s="29">
        <v>4.7127502039074898E-3</v>
      </c>
      <c r="D150" s="29">
        <v>-8.041934110224247E-3</v>
      </c>
      <c r="E150" s="29">
        <v>1.0834205895662301E-2</v>
      </c>
      <c r="F150" s="29">
        <v>1.23741077259183E-2</v>
      </c>
      <c r="G150" s="29">
        <v>1.2408197167179003E-2</v>
      </c>
      <c r="H150" s="29">
        <v>-2.2617845664596792E-2</v>
      </c>
      <c r="I150" s="3">
        <v>-1.0090517880991245E-2</v>
      </c>
      <c r="J150" s="3">
        <v>0.17021276595744705</v>
      </c>
      <c r="K150" s="3">
        <v>3.2446941423976527E-2</v>
      </c>
      <c r="L150" s="30">
        <v>3.5820580720737905E-3</v>
      </c>
      <c r="M150" s="30">
        <f t="shared" si="4"/>
        <v>3.2446941423976527E-2</v>
      </c>
      <c r="N150" s="30">
        <f t="shared" si="5"/>
        <v>-2.7957740193497616E-2</v>
      </c>
    </row>
    <row r="151" spans="1:14" x14ac:dyDescent="0.25">
      <c r="A151" s="13">
        <v>41425</v>
      </c>
      <c r="B151" s="29">
        <v>-4.6130173723213375E-4</v>
      </c>
      <c r="C151" s="29">
        <v>2.7493417728692293E-3</v>
      </c>
      <c r="D151" s="29">
        <v>1.3344632461667061E-2</v>
      </c>
      <c r="E151" s="29">
        <v>2.7970588416792501E-4</v>
      </c>
      <c r="F151" s="29">
        <v>-1.9124535843730001E-2</v>
      </c>
      <c r="G151" s="29">
        <v>7.8632979142148507E-2</v>
      </c>
      <c r="H151" s="29">
        <v>8.8856706215767467E-2</v>
      </c>
      <c r="I151" s="3">
        <v>6.9854594513566015E-2</v>
      </c>
      <c r="J151" s="3">
        <v>-0.32727272727272738</v>
      </c>
      <c r="K151" s="3">
        <v>6.5267149949047809E-2</v>
      </c>
      <c r="L151" s="30">
        <v>1.9097180122005009E-2</v>
      </c>
      <c r="M151" s="30">
        <f t="shared" si="4"/>
        <v>6.5267149949047809E-2</v>
      </c>
      <c r="N151" s="30">
        <f t="shared" si="5"/>
        <v>-4.3341212417233654E-2</v>
      </c>
    </row>
    <row r="152" spans="1:14" x14ac:dyDescent="0.25">
      <c r="A152" s="13">
        <v>41455</v>
      </c>
      <c r="B152" s="29">
        <v>1.9060794729739428E-3</v>
      </c>
      <c r="C152" s="29">
        <v>-1.8183920532464981E-2</v>
      </c>
      <c r="D152" s="29">
        <v>1.5437239781022072E-3</v>
      </c>
      <c r="E152" s="29">
        <v>-1.0116838850081E-2</v>
      </c>
      <c r="F152" s="29">
        <v>1.7885476350784298E-2</v>
      </c>
      <c r="G152" s="29">
        <v>7.9240768073854051E-2</v>
      </c>
      <c r="H152" s="29">
        <v>0.11148214788766819</v>
      </c>
      <c r="I152" s="3">
        <v>4.2314698052403177E-2</v>
      </c>
      <c r="J152" s="3">
        <v>-0.29729729729729726</v>
      </c>
      <c r="K152" s="3">
        <v>0</v>
      </c>
      <c r="L152" s="30">
        <v>-5.1248172335300879E-3</v>
      </c>
      <c r="M152" s="30">
        <f t="shared" si="4"/>
        <v>0</v>
      </c>
      <c r="N152" s="30">
        <f t="shared" si="5"/>
        <v>-5.1248172335300879E-3</v>
      </c>
    </row>
    <row r="153" spans="1:14" x14ac:dyDescent="0.25">
      <c r="A153" s="13">
        <v>41486</v>
      </c>
      <c r="B153" s="29">
        <v>1.7846263945102692E-2</v>
      </c>
      <c r="C153" s="29">
        <v>-3.0898293480277061E-3</v>
      </c>
      <c r="D153" s="29">
        <v>1.2460166588425636E-2</v>
      </c>
      <c r="E153" s="29">
        <v>-2.4297349154949201E-3</v>
      </c>
      <c r="F153" s="29">
        <v>2.5923261418938602E-3</v>
      </c>
      <c r="G153" s="29">
        <v>-1.4708006802690687E-2</v>
      </c>
      <c r="H153" s="29">
        <v>-1.8634638199451214E-2</v>
      </c>
      <c r="I153" s="3">
        <v>2.011919164762288E-2</v>
      </c>
      <c r="J153" s="3">
        <v>-0.88461538461538458</v>
      </c>
      <c r="K153" s="3">
        <v>6.1008637405799204E-2</v>
      </c>
      <c r="L153" s="30">
        <v>1.8629839994547925E-2</v>
      </c>
      <c r="M153" s="30">
        <f t="shared" si="4"/>
        <v>6.1008637405799204E-2</v>
      </c>
      <c r="N153" s="30">
        <f t="shared" si="5"/>
        <v>-3.9941990967075292E-2</v>
      </c>
    </row>
    <row r="154" spans="1:14" x14ac:dyDescent="0.25">
      <c r="A154" s="13">
        <v>41517</v>
      </c>
      <c r="B154" s="29">
        <v>1.4080931432545185E-2</v>
      </c>
      <c r="C154" s="29">
        <v>-4.0446463972330093E-3</v>
      </c>
      <c r="D154" s="29">
        <v>1.3725902885198593E-2</v>
      </c>
      <c r="E154" s="29">
        <v>-7.2542298585176503E-3</v>
      </c>
      <c r="F154" s="29">
        <v>-2.62951850891113E-2</v>
      </c>
      <c r="G154" s="29">
        <v>9.988683493846251E-2</v>
      </c>
      <c r="H154" s="29">
        <v>0.10620937472639347</v>
      </c>
      <c r="I154" s="3">
        <v>4.7834490028990428E-2</v>
      </c>
      <c r="J154" s="3">
        <v>7</v>
      </c>
      <c r="K154" s="3">
        <v>5.7257993744112445E-2</v>
      </c>
      <c r="L154" s="30">
        <v>2.7629534707309444E-2</v>
      </c>
      <c r="M154" s="30">
        <f t="shared" si="4"/>
        <v>5.7257993744112445E-2</v>
      </c>
      <c r="N154" s="30">
        <f t="shared" si="5"/>
        <v>-2.8023868546861008E-2</v>
      </c>
    </row>
    <row r="155" spans="1:14" x14ac:dyDescent="0.25">
      <c r="A155" s="13">
        <v>41547</v>
      </c>
      <c r="B155" s="29">
        <v>1.0479001328349113E-2</v>
      </c>
      <c r="C155" s="29">
        <v>-8.0507639795541763E-3</v>
      </c>
      <c r="D155" s="29">
        <v>4.8513361252844334E-3</v>
      </c>
      <c r="E155" s="29">
        <v>-1.53578938916326E-2</v>
      </c>
      <c r="F155" s="29">
        <v>3.1038802117109299E-3</v>
      </c>
      <c r="G155" s="29">
        <v>-1.5221581323973554E-2</v>
      </c>
      <c r="H155" s="29">
        <v>-2.7395797500965324E-2</v>
      </c>
      <c r="I155" s="3">
        <v>-7.0635086983860784E-2</v>
      </c>
      <c r="J155" s="3">
        <v>0.45833333333333326</v>
      </c>
      <c r="K155" s="3">
        <v>0</v>
      </c>
      <c r="L155" s="30">
        <v>-4.2236492417898619E-3</v>
      </c>
      <c r="M155" s="30">
        <f t="shared" si="4"/>
        <v>0</v>
      </c>
      <c r="N155" s="30">
        <f t="shared" si="5"/>
        <v>-4.2236492417898619E-3</v>
      </c>
    </row>
    <row r="156" spans="1:14" x14ac:dyDescent="0.25">
      <c r="A156" s="13">
        <v>41578</v>
      </c>
      <c r="B156" s="29">
        <v>-4.0084593929350376E-3</v>
      </c>
      <c r="C156" s="29">
        <v>1.5177751192823052E-3</v>
      </c>
      <c r="D156" s="29">
        <v>4.9755927175283432E-3</v>
      </c>
      <c r="E156" s="29">
        <v>-5.5485405027866397E-5</v>
      </c>
      <c r="F156" s="29">
        <v>4.7400789335370098E-3</v>
      </c>
      <c r="G156" s="29">
        <v>4.1583543020504488E-2</v>
      </c>
      <c r="H156" s="29">
        <v>1.9935150929157652E-2</v>
      </c>
      <c r="I156" s="3">
        <v>1.0284167794316623E-2</v>
      </c>
      <c r="J156" s="3">
        <v>0.62857142857142856</v>
      </c>
      <c r="K156" s="3">
        <v>5.3929612679181282E-2</v>
      </c>
      <c r="L156" s="30">
        <v>1.4540637446070814E-2</v>
      </c>
      <c r="M156" s="30">
        <f t="shared" si="4"/>
        <v>5.3929612679181282E-2</v>
      </c>
      <c r="N156" s="30">
        <f t="shared" si="5"/>
        <v>-3.737344008484611E-2</v>
      </c>
    </row>
    <row r="157" spans="1:14" x14ac:dyDescent="0.25">
      <c r="A157" s="13">
        <v>41608</v>
      </c>
      <c r="B157" s="29">
        <v>-2.1527741104364395E-2</v>
      </c>
      <c r="C157" s="29">
        <v>-4.039897583425045E-3</v>
      </c>
      <c r="D157" s="29">
        <v>-8.9127561077475548E-3</v>
      </c>
      <c r="E157" s="29">
        <v>-2.14499607682228E-3</v>
      </c>
      <c r="F157" s="29">
        <v>6.5950136631727201E-3</v>
      </c>
      <c r="G157" s="29">
        <v>1.7362489791127533E-2</v>
      </c>
      <c r="H157" s="29">
        <v>5.0840530087929992E-2</v>
      </c>
      <c r="I157" s="3">
        <v>4.2950263416376533E-2</v>
      </c>
      <c r="J157" s="3">
        <v>-5.2631578947368252E-2</v>
      </c>
      <c r="K157" s="3">
        <v>5.0956102194992914E-2</v>
      </c>
      <c r="L157" s="30">
        <v>3.7066756422001301E-2</v>
      </c>
      <c r="M157" s="30">
        <f t="shared" si="4"/>
        <v>5.0956102194992914E-2</v>
      </c>
      <c r="N157" s="30">
        <f t="shared" si="5"/>
        <v>-1.3215914293644437E-2</v>
      </c>
    </row>
    <row r="158" spans="1:14" x14ac:dyDescent="0.25">
      <c r="A158" s="13">
        <v>41639</v>
      </c>
      <c r="B158" s="29">
        <v>-1.3326959684491158E-2</v>
      </c>
      <c r="C158" s="29">
        <v>-1.5439953655004501E-2</v>
      </c>
      <c r="D158" s="29">
        <v>-1.91054567694664E-2</v>
      </c>
      <c r="E158" s="29">
        <v>-1.0905617848038699E-2</v>
      </c>
      <c r="F158" s="29">
        <v>1.3811293989419901E-2</v>
      </c>
      <c r="G158" s="29">
        <v>-4.5329194445683507E-3</v>
      </c>
      <c r="H158" s="29">
        <v>-4.0857881447982081E-3</v>
      </c>
      <c r="I158" s="3">
        <v>1.1172945205479401E-2</v>
      </c>
      <c r="J158" s="3">
        <v>0.70370370370370372</v>
      </c>
      <c r="K158" s="3">
        <v>0</v>
      </c>
      <c r="L158" s="30">
        <v>1.6921866706282263E-2</v>
      </c>
      <c r="M158" s="30">
        <f t="shared" si="4"/>
        <v>0</v>
      </c>
      <c r="N158" s="30">
        <f t="shared" si="5"/>
        <v>1.6921866706282263E-2</v>
      </c>
    </row>
    <row r="159" spans="1:14" x14ac:dyDescent="0.25">
      <c r="A159" s="13">
        <v>41670</v>
      </c>
      <c r="B159" s="29">
        <v>-2.6162859052419662E-2</v>
      </c>
      <c r="C159" s="29">
        <v>-4.474075511097908E-3</v>
      </c>
      <c r="D159" s="29">
        <v>-1.5502020716667175E-2</v>
      </c>
      <c r="E159" s="29">
        <v>-2.8617307543754599E-3</v>
      </c>
      <c r="F159" s="29">
        <v>9.0982783585786802E-3</v>
      </c>
      <c r="G159" s="29">
        <v>0.10544258954959096</v>
      </c>
      <c r="H159" s="29">
        <v>8.1078530626235157E-2</v>
      </c>
      <c r="I159" s="3">
        <v>2.1463951568519546E-2</v>
      </c>
      <c r="J159" s="3">
        <v>-0.40217391304347827</v>
      </c>
      <c r="K159" s="3">
        <v>4.8283684977821428E-2</v>
      </c>
      <c r="L159" s="30">
        <v>-6.065958798523452E-4</v>
      </c>
      <c r="M159" s="30">
        <f t="shared" si="4"/>
        <v>4.8283684977821428E-2</v>
      </c>
      <c r="N159" s="30">
        <f t="shared" si="5"/>
        <v>-4.6638406719749836E-2</v>
      </c>
    </row>
    <row r="160" spans="1:14" x14ac:dyDescent="0.25">
      <c r="A160" s="13">
        <v>41698</v>
      </c>
      <c r="B160" s="29">
        <v>-7.4363825842738152E-3</v>
      </c>
      <c r="C160" s="29">
        <v>-4.5339008793234825E-3</v>
      </c>
      <c r="D160" s="29">
        <v>-1.6619345173239708E-2</v>
      </c>
      <c r="E160" s="29">
        <v>4.8687038943171501E-3</v>
      </c>
      <c r="F160" s="29">
        <v>6.9888550788164104E-3</v>
      </c>
      <c r="G160" s="29">
        <v>-4.3858563515691618E-2</v>
      </c>
      <c r="H160" s="29">
        <v>-5.0422795703714884E-2</v>
      </c>
      <c r="I160" s="3">
        <v>-2.8390251989389825E-2</v>
      </c>
      <c r="J160" s="3">
        <v>0.25454545454545441</v>
      </c>
      <c r="K160" s="3">
        <v>2.2958212571255077E-2</v>
      </c>
      <c r="L160" s="30">
        <v>-1.2545500672667576E-2</v>
      </c>
      <c r="M160" s="30">
        <f t="shared" si="4"/>
        <v>2.2958212571255077E-2</v>
      </c>
      <c r="N160" s="30">
        <f t="shared" si="5"/>
        <v>-3.4706904747049627E-2</v>
      </c>
    </row>
    <row r="161" spans="1:14" x14ac:dyDescent="0.25">
      <c r="A161" s="13">
        <v>41729</v>
      </c>
      <c r="B161" s="29">
        <v>-1.9935737363994122E-3</v>
      </c>
      <c r="C161" s="29">
        <v>6.1960136517882347E-3</v>
      </c>
      <c r="D161" s="29">
        <v>-1.4772883150726557E-3</v>
      </c>
      <c r="E161" s="29">
        <v>6.2663317658007102E-3</v>
      </c>
      <c r="F161" s="29">
        <v>4.42370446398854E-3</v>
      </c>
      <c r="G161" s="29">
        <v>9.8119440631685428E-3</v>
      </c>
      <c r="H161" s="29">
        <v>1.6599842287871036E-2</v>
      </c>
      <c r="I161" s="3">
        <v>-3.0883419357590758E-2</v>
      </c>
      <c r="J161" s="3">
        <v>0.33333333333333348</v>
      </c>
      <c r="K161" s="3">
        <v>0</v>
      </c>
      <c r="L161" s="30">
        <v>-6.4720268330787922E-3</v>
      </c>
      <c r="M161" s="30">
        <f t="shared" si="4"/>
        <v>0</v>
      </c>
      <c r="N161" s="30">
        <f t="shared" si="5"/>
        <v>-6.4720268330787922E-3</v>
      </c>
    </row>
    <row r="162" spans="1:14" x14ac:dyDescent="0.25">
      <c r="A162" s="13">
        <v>41759</v>
      </c>
      <c r="B162" s="29">
        <v>2.0208384841680527E-2</v>
      </c>
      <c r="C162" s="29">
        <v>-8.1065651029348373E-3</v>
      </c>
      <c r="D162" s="29">
        <v>1.9262842833995819E-2</v>
      </c>
      <c r="E162" s="29">
        <v>-1.8020162358880001E-2</v>
      </c>
      <c r="F162" s="29">
        <v>-3.2443553209304803E-5</v>
      </c>
      <c r="G162" s="29">
        <v>-3.7840397879959076E-3</v>
      </c>
      <c r="H162" s="29">
        <v>-9.014826777815621E-3</v>
      </c>
      <c r="I162" s="3">
        <v>-1.7430344645451012E-2</v>
      </c>
      <c r="J162" s="3">
        <v>-0.27173913043478259</v>
      </c>
      <c r="K162" s="3">
        <v>2.2396528807759664E-2</v>
      </c>
      <c r="L162" s="30">
        <v>-9.4625872307638748E-3</v>
      </c>
      <c r="M162" s="30">
        <f t="shared" si="4"/>
        <v>2.2396528807759664E-2</v>
      </c>
      <c r="N162" s="30">
        <f t="shared" si="5"/>
        <v>-3.116121303314201E-2</v>
      </c>
    </row>
    <row r="163" spans="1:14" x14ac:dyDescent="0.25">
      <c r="A163" s="13">
        <v>41790</v>
      </c>
      <c r="B163" s="29">
        <v>3.8251541554927826E-3</v>
      </c>
      <c r="C163" s="29">
        <v>-1.3598687946796417E-2</v>
      </c>
      <c r="D163" s="29">
        <v>1.5372138004750013E-3</v>
      </c>
      <c r="E163" s="29">
        <v>-1.13447243347764E-2</v>
      </c>
      <c r="F163" s="29">
        <v>1.3150965794920901E-2</v>
      </c>
      <c r="G163" s="29">
        <v>-1.7992897705347732E-2</v>
      </c>
      <c r="H163" s="29">
        <v>-4.2472928296164558E-2</v>
      </c>
      <c r="I163" s="3">
        <v>4.1213098597858711E-3</v>
      </c>
      <c r="J163" s="3">
        <v>-0.31343283582089554</v>
      </c>
      <c r="K163" s="3">
        <v>0</v>
      </c>
      <c r="L163" s="30">
        <v>9.0591048836012877E-3</v>
      </c>
      <c r="M163" s="30">
        <f t="shared" si="4"/>
        <v>0</v>
      </c>
      <c r="N163" s="30">
        <f t="shared" si="5"/>
        <v>9.0591048836012877E-3</v>
      </c>
    </row>
    <row r="164" spans="1:14" x14ac:dyDescent="0.25">
      <c r="A164" s="13">
        <v>41820</v>
      </c>
      <c r="B164" s="29">
        <v>-1.9876104779541492E-3</v>
      </c>
      <c r="C164" s="29">
        <v>4.2590056546032429E-3</v>
      </c>
      <c r="D164" s="29">
        <v>1.896361936815083E-3</v>
      </c>
      <c r="E164" s="29">
        <v>2.6075588539242701E-3</v>
      </c>
      <c r="F164" s="29">
        <v>-8.4179453551769297E-5</v>
      </c>
      <c r="G164" s="29">
        <v>-1.4319828167417836E-2</v>
      </c>
      <c r="H164" s="29">
        <v>-1.1460046023642811E-2</v>
      </c>
      <c r="I164" s="3">
        <v>-1.2134731206780991E-2</v>
      </c>
      <c r="J164" s="3">
        <v>-0.13043478260869568</v>
      </c>
      <c r="K164" s="3">
        <v>0</v>
      </c>
      <c r="L164" s="30">
        <v>-5.6592003655764334E-4</v>
      </c>
      <c r="M164" s="30">
        <f t="shared" si="4"/>
        <v>0</v>
      </c>
      <c r="N164" s="30">
        <f t="shared" si="5"/>
        <v>-5.6592003655764334E-4</v>
      </c>
    </row>
    <row r="165" spans="1:14" x14ac:dyDescent="0.25">
      <c r="A165" s="13">
        <v>41851</v>
      </c>
      <c r="B165" s="29">
        <v>8.2849664613604546E-4</v>
      </c>
      <c r="C165" s="29">
        <v>-1.1980978306382895E-3</v>
      </c>
      <c r="D165" s="29">
        <v>-1.2116360012441874E-3</v>
      </c>
      <c r="E165" s="29">
        <v>-1.1728797107935001E-4</v>
      </c>
      <c r="F165" s="29">
        <v>5.6123025715351096E-3</v>
      </c>
      <c r="G165" s="29">
        <v>3.1580642518427293E-3</v>
      </c>
      <c r="H165" s="29">
        <v>1.5243998633109879E-3</v>
      </c>
      <c r="I165" s="3">
        <v>2.2264372487919237E-2</v>
      </c>
      <c r="J165" s="3">
        <v>-0.97499999999999998</v>
      </c>
      <c r="K165" s="3">
        <v>0</v>
      </c>
      <c r="L165" s="30">
        <v>1.2095885585989841E-3</v>
      </c>
      <c r="M165" s="30">
        <f t="shared" si="4"/>
        <v>0</v>
      </c>
      <c r="N165" s="30">
        <f t="shared" si="5"/>
        <v>1.2095885585989841E-3</v>
      </c>
    </row>
    <row r="166" spans="1:14" x14ac:dyDescent="0.25">
      <c r="A166" s="13">
        <v>41882</v>
      </c>
      <c r="B166" s="29">
        <v>-1.6148432623594999E-3</v>
      </c>
      <c r="C166" s="29">
        <v>9.5699187368154526E-3</v>
      </c>
      <c r="D166" s="29">
        <v>-9.2606060206890106E-5</v>
      </c>
      <c r="E166" s="29">
        <v>1.2110888026654699E-2</v>
      </c>
      <c r="F166" s="29">
        <v>-6.4330976456403698E-3</v>
      </c>
      <c r="G166" s="29">
        <v>1.3857704811411686E-2</v>
      </c>
      <c r="H166" s="29">
        <v>-1.2630303597842008E-2</v>
      </c>
      <c r="I166" s="3">
        <v>-1.2237144371797015E-2</v>
      </c>
      <c r="J166" s="3">
        <v>24</v>
      </c>
      <c r="K166" s="3">
        <v>0</v>
      </c>
      <c r="L166" s="30">
        <v>-1.764218481606894E-2</v>
      </c>
      <c r="M166" s="30">
        <f t="shared" si="4"/>
        <v>0</v>
      </c>
      <c r="N166" s="30">
        <f t="shared" si="5"/>
        <v>-1.764218481606894E-2</v>
      </c>
    </row>
    <row r="167" spans="1:14" x14ac:dyDescent="0.25">
      <c r="A167" s="13">
        <v>41912</v>
      </c>
      <c r="B167" s="29">
        <v>-2.1145293489098549E-2</v>
      </c>
      <c r="C167" s="29">
        <v>-1.302698627114296E-2</v>
      </c>
      <c r="D167" s="29">
        <v>-8.8661015033721924E-3</v>
      </c>
      <c r="E167" s="29">
        <v>-9.0174153447151201E-3</v>
      </c>
      <c r="F167" s="29">
        <v>1.5694949775934199E-2</v>
      </c>
      <c r="G167" s="29">
        <v>5.5151704561719805E-2</v>
      </c>
      <c r="H167" s="29">
        <v>8.0656574944701687E-2</v>
      </c>
      <c r="I167" s="3">
        <v>9.4369157833534612E-2</v>
      </c>
      <c r="J167" s="3">
        <v>1.2799999999999998</v>
      </c>
      <c r="K167" s="3">
        <v>0</v>
      </c>
      <c r="L167" s="30">
        <v>6.6860653699035266E-2</v>
      </c>
      <c r="M167" s="30">
        <f t="shared" si="4"/>
        <v>0</v>
      </c>
      <c r="N167" s="30">
        <f t="shared" si="5"/>
        <v>6.6860653699035266E-2</v>
      </c>
    </row>
    <row r="168" spans="1:14" x14ac:dyDescent="0.25">
      <c r="A168" s="13">
        <v>41943</v>
      </c>
      <c r="B168" s="29">
        <v>-8.9201787486672401E-3</v>
      </c>
      <c r="C168" s="29">
        <v>3.3152666874229908E-3</v>
      </c>
      <c r="D168" s="29">
        <v>-4.3401531875133514E-3</v>
      </c>
      <c r="E168" s="29">
        <v>6.9216163828969002E-3</v>
      </c>
      <c r="F168" s="29">
        <v>-3.6432258784771E-3</v>
      </c>
      <c r="G168" s="29">
        <v>2.9064336613934261E-2</v>
      </c>
      <c r="H168" s="29">
        <v>5.7198550842441076E-3</v>
      </c>
      <c r="I168" s="3">
        <v>1.2628223466427002E-2</v>
      </c>
      <c r="J168" s="3">
        <v>-0.26315789473684204</v>
      </c>
      <c r="K168" s="3">
        <v>2.1860692140298399E-2</v>
      </c>
      <c r="L168" s="30">
        <v>-6.3581334531519484E-3</v>
      </c>
      <c r="M168" s="30">
        <f t="shared" si="4"/>
        <v>2.1860692140298399E-2</v>
      </c>
      <c r="N168" s="30">
        <f t="shared" si="5"/>
        <v>-2.7615139529778454E-2</v>
      </c>
    </row>
    <row r="169" spans="1:14" x14ac:dyDescent="0.25">
      <c r="A169" s="13">
        <v>41973</v>
      </c>
      <c r="B169" s="29">
        <v>-3.6857843399047852E-2</v>
      </c>
      <c r="C169" s="29">
        <v>1.2902090325951576E-2</v>
      </c>
      <c r="D169" s="29">
        <v>-5.0505921244621277E-3</v>
      </c>
      <c r="E169" s="29">
        <v>1.6091024503111801E-2</v>
      </c>
      <c r="F169" s="29">
        <v>1.0084025561809501E-3</v>
      </c>
      <c r="G169" s="29">
        <v>2.0537342850390994E-2</v>
      </c>
      <c r="H169" s="29">
        <v>-7.1422410199284414E-3</v>
      </c>
      <c r="I169" s="3">
        <v>3.5353943013963773E-2</v>
      </c>
      <c r="J169" s="3">
        <v>0.21428571428571441</v>
      </c>
      <c r="K169" s="3">
        <v>0</v>
      </c>
      <c r="L169" s="30">
        <v>3.4591531561314781E-2</v>
      </c>
      <c r="M169" s="30">
        <f t="shared" si="4"/>
        <v>0</v>
      </c>
      <c r="N169" s="30">
        <f t="shared" si="5"/>
        <v>3.4591531561314781E-2</v>
      </c>
    </row>
    <row r="170" spans="1:14" x14ac:dyDescent="0.25">
      <c r="A170" s="13">
        <v>42004</v>
      </c>
      <c r="B170" s="29">
        <v>-2.8347613289952278E-2</v>
      </c>
      <c r="C170" s="29">
        <v>8.8084544986486435E-3</v>
      </c>
      <c r="D170" s="29">
        <v>-1.126609742641449E-3</v>
      </c>
      <c r="E170" s="29">
        <v>8.7665263563394494E-3</v>
      </c>
      <c r="F170" s="29">
        <v>-1.1979900300502801E-3</v>
      </c>
      <c r="G170" s="29">
        <v>4.0314450270350743E-2</v>
      </c>
      <c r="H170" s="29">
        <v>5.4022393739185715E-2</v>
      </c>
      <c r="I170" s="3">
        <v>3.5939814453886276E-2</v>
      </c>
      <c r="J170" s="3">
        <v>0.52941176470588247</v>
      </c>
      <c r="K170" s="3">
        <v>4.2654054030800692E-2</v>
      </c>
      <c r="L170" s="30">
        <v>2.9839808572630133E-2</v>
      </c>
      <c r="M170" s="30">
        <f t="shared" si="4"/>
        <v>4.2654054030800692E-2</v>
      </c>
      <c r="N170" s="30">
        <f t="shared" si="5"/>
        <v>-1.2290026024098677E-2</v>
      </c>
    </row>
    <row r="171" spans="1:14" x14ac:dyDescent="0.25">
      <c r="A171" s="13">
        <v>42035</v>
      </c>
      <c r="B171" s="29">
        <v>1.1469649150967598E-2</v>
      </c>
      <c r="C171" s="29">
        <v>-2.0122434943914413E-4</v>
      </c>
      <c r="D171" s="29">
        <v>5.3517967462539673E-3</v>
      </c>
      <c r="E171" s="29">
        <v>-5.9271100908517803E-3</v>
      </c>
      <c r="F171" s="29">
        <v>-5.3685428574681299E-3</v>
      </c>
      <c r="G171" s="29">
        <v>-1.8300154640483401E-2</v>
      </c>
      <c r="H171" s="29">
        <v>-3.5387946407079762E-2</v>
      </c>
      <c r="I171" s="3">
        <v>9.5198675496688256E-3</v>
      </c>
      <c r="J171" s="3">
        <v>0.58974358974358965</v>
      </c>
      <c r="K171" s="3">
        <v>4.0741522252148332E-2</v>
      </c>
      <c r="L171" s="30">
        <v>2.258231231645258E-2</v>
      </c>
      <c r="M171" s="30">
        <f t="shared" si="4"/>
        <v>4.0741522252148332E-2</v>
      </c>
      <c r="N171" s="30">
        <f t="shared" si="5"/>
        <v>-1.7448338081485937E-2</v>
      </c>
    </row>
    <row r="172" spans="1:14" x14ac:dyDescent="0.25">
      <c r="A172" s="13">
        <v>42063</v>
      </c>
      <c r="B172" s="29">
        <v>-8.8932998478412628E-3</v>
      </c>
      <c r="C172" s="29">
        <v>7.4057988822460175E-3</v>
      </c>
      <c r="D172" s="29">
        <v>-7.4792904779314995E-3</v>
      </c>
      <c r="E172" s="29">
        <v>9.0227732434868795E-3</v>
      </c>
      <c r="F172" s="29">
        <v>-3.3650142140686499E-3</v>
      </c>
      <c r="G172" s="29">
        <v>2.1000201083667847E-2</v>
      </c>
      <c r="H172" s="29">
        <v>2.1104313587447798E-2</v>
      </c>
      <c r="I172" s="3">
        <v>5.9003317305900138E-2</v>
      </c>
      <c r="J172" s="3">
        <v>-1.6129032258064502E-2</v>
      </c>
      <c r="K172" s="3">
        <v>0</v>
      </c>
      <c r="L172" s="30">
        <v>4.8157096047344305E-2</v>
      </c>
      <c r="M172" s="30">
        <f t="shared" si="4"/>
        <v>0</v>
      </c>
      <c r="N172" s="30">
        <f t="shared" si="5"/>
        <v>4.8157096047344305E-2</v>
      </c>
    </row>
    <row r="173" spans="1:14" x14ac:dyDescent="0.25">
      <c r="A173" s="13">
        <v>42094</v>
      </c>
      <c r="B173" s="29">
        <v>2.0392417907714844E-2</v>
      </c>
      <c r="C173" s="29">
        <v>-4.5511312782764435E-3</v>
      </c>
      <c r="D173" s="29">
        <v>3.8964319974184036E-3</v>
      </c>
      <c r="E173" s="29">
        <v>-1.1195488274097399E-2</v>
      </c>
      <c r="F173" s="29">
        <v>-4.9422001466155104E-3</v>
      </c>
      <c r="G173" s="29">
        <v>3.3365127371883796E-2</v>
      </c>
      <c r="H173" s="29">
        <v>4.2588140486332637E-2</v>
      </c>
      <c r="I173" s="3">
        <v>0.12512318738561179</v>
      </c>
      <c r="J173" s="3">
        <v>8.1967213114754189E-2</v>
      </c>
      <c r="K173" s="3">
        <v>3.8986970697285406E-2</v>
      </c>
      <c r="L173" s="30">
        <v>5.0897780291248473E-2</v>
      </c>
      <c r="M173" s="30">
        <f t="shared" si="4"/>
        <v>3.8986970697285406E-2</v>
      </c>
      <c r="N173" s="30">
        <f t="shared" si="5"/>
        <v>1.1463868104110597E-2</v>
      </c>
    </row>
    <row r="174" spans="1:14" x14ac:dyDescent="0.25">
      <c r="A174" s="13">
        <v>42124</v>
      </c>
      <c r="B174" s="29">
        <v>1.801656000316143E-2</v>
      </c>
      <c r="C174" s="29">
        <v>-1.2006622739136219E-2</v>
      </c>
      <c r="D174" s="29">
        <v>-6.2217330560088158E-3</v>
      </c>
      <c r="E174" s="29">
        <v>-8.2410452887415903E-3</v>
      </c>
      <c r="F174" s="29">
        <v>-5.5844765156507501E-3</v>
      </c>
      <c r="G174" s="29">
        <v>1.3450290771232387E-2</v>
      </c>
      <c r="H174" s="29">
        <v>2.4085456530991145E-3</v>
      </c>
      <c r="I174" s="3">
        <v>-5.6996277411080154E-2</v>
      </c>
      <c r="J174" s="3">
        <v>-0.46212121212121215</v>
      </c>
      <c r="K174" s="3">
        <v>3.7371660073322488E-2</v>
      </c>
      <c r="L174" s="30">
        <v>-1.695707763244414E-2</v>
      </c>
      <c r="M174" s="30">
        <f t="shared" si="4"/>
        <v>3.7371660073322488E-2</v>
      </c>
      <c r="N174" s="30">
        <f t="shared" si="5"/>
        <v>-5.2371526808363544E-2</v>
      </c>
    </row>
    <row r="175" spans="1:14" x14ac:dyDescent="0.25">
      <c r="A175" s="13">
        <v>42155</v>
      </c>
      <c r="B175" s="29">
        <v>4.4030537828803062E-3</v>
      </c>
      <c r="C175" s="29">
        <v>8.041011169552803E-4</v>
      </c>
      <c r="D175" s="29">
        <v>6.1476225964725018E-3</v>
      </c>
      <c r="E175" s="29">
        <v>-2.7813399210572199E-3</v>
      </c>
      <c r="F175" s="29">
        <v>1.04325963184237E-3</v>
      </c>
      <c r="G175" s="29">
        <v>1.2448911197568968E-3</v>
      </c>
      <c r="H175" s="29">
        <v>-2.2164307795044524E-2</v>
      </c>
      <c r="I175" s="3">
        <v>5.4470061370044842E-2</v>
      </c>
      <c r="J175" s="3">
        <v>4.2253521126760507E-2</v>
      </c>
      <c r="K175" s="3">
        <v>0</v>
      </c>
      <c r="L175" s="30">
        <v>3.8639289115174114E-2</v>
      </c>
      <c r="M175" s="30">
        <f t="shared" si="4"/>
        <v>0</v>
      </c>
      <c r="N175" s="30">
        <f t="shared" si="5"/>
        <v>3.8639289115174114E-2</v>
      </c>
    </row>
    <row r="176" spans="1:14" x14ac:dyDescent="0.25">
      <c r="A176" s="13">
        <v>42185</v>
      </c>
      <c r="B176" s="29">
        <v>-3.9450153708457947E-3</v>
      </c>
      <c r="C176" s="29">
        <v>7.2050616145133972E-3</v>
      </c>
      <c r="D176" s="29">
        <v>-8.6662741377949715E-3</v>
      </c>
      <c r="E176" s="29">
        <v>1.74409290775657E-3</v>
      </c>
      <c r="F176" s="29">
        <v>9.6592474728822708E-3</v>
      </c>
      <c r="G176" s="29">
        <v>3.7708595627778285E-2</v>
      </c>
      <c r="H176" s="29">
        <v>3.543909747684193E-2</v>
      </c>
      <c r="I176" s="3">
        <v>-2.3814767043130791E-2</v>
      </c>
      <c r="J176" s="3">
        <v>6.7567567567567544E-2</v>
      </c>
      <c r="K176" s="3">
        <v>3.5879701270686626E-2</v>
      </c>
      <c r="L176" s="30">
        <v>-1.6438320821842156E-3</v>
      </c>
      <c r="M176" s="30">
        <f t="shared" si="4"/>
        <v>3.5879701270686626E-2</v>
      </c>
      <c r="N176" s="30">
        <f t="shared" si="5"/>
        <v>-3.6223833044359943E-2</v>
      </c>
    </row>
    <row r="177" spans="1:14" x14ac:dyDescent="0.25">
      <c r="A177" s="13">
        <v>42216</v>
      </c>
      <c r="B177" s="29">
        <v>-1.1368493549525738E-2</v>
      </c>
      <c r="C177" s="29">
        <v>5.9400312602519989E-4</v>
      </c>
      <c r="D177" s="29">
        <v>4.5888768509030342E-3</v>
      </c>
      <c r="E177" s="29">
        <v>3.42373736202717E-3</v>
      </c>
      <c r="F177" s="29">
        <v>6.2436293810606003E-3</v>
      </c>
      <c r="G177" s="29">
        <v>-2.9100115980120633E-2</v>
      </c>
      <c r="H177" s="29">
        <v>-3.359135584108397E-2</v>
      </c>
      <c r="I177" s="3">
        <v>0.10261037705446352</v>
      </c>
      <c r="J177" s="3">
        <v>-0.21518987341772156</v>
      </c>
      <c r="K177" s="3">
        <v>3.4497533349754583E-2</v>
      </c>
      <c r="L177" s="30">
        <v>5.4069045718214914E-2</v>
      </c>
      <c r="M177" s="30">
        <f t="shared" si="4"/>
        <v>3.4497533349754583E-2</v>
      </c>
      <c r="N177" s="30">
        <f t="shared" si="5"/>
        <v>1.8918858419204598E-2</v>
      </c>
    </row>
    <row r="178" spans="1:14" x14ac:dyDescent="0.25">
      <c r="A178" s="13">
        <v>42247</v>
      </c>
      <c r="B178" s="29">
        <v>-2.3937458172440529E-2</v>
      </c>
      <c r="C178" s="29">
        <v>-1.4293188229203224E-2</v>
      </c>
      <c r="D178" s="29">
        <v>1.8639117479324341E-3</v>
      </c>
      <c r="E178" s="29">
        <v>-8.8366586714983004E-3</v>
      </c>
      <c r="F178" s="29">
        <v>9.5875468105077691E-3</v>
      </c>
      <c r="G178" s="29">
        <v>3.3222900953158163E-2</v>
      </c>
      <c r="H178" s="29">
        <v>7.7057194395550477E-2</v>
      </c>
      <c r="I178" s="3">
        <v>5.8192552756181515E-2</v>
      </c>
      <c r="J178" s="3">
        <v>-0.64516129032258063</v>
      </c>
      <c r="K178" s="3">
        <v>0</v>
      </c>
      <c r="L178" s="30">
        <v>-3.0689941404539178E-3</v>
      </c>
      <c r="M178" s="30">
        <f t="shared" si="4"/>
        <v>0</v>
      </c>
      <c r="N178" s="30">
        <f t="shared" si="5"/>
        <v>-3.0689941404539178E-3</v>
      </c>
    </row>
    <row r="179" spans="1:14" x14ac:dyDescent="0.25">
      <c r="A179" s="13">
        <v>42277</v>
      </c>
      <c r="B179" s="29">
        <v>5.3200465627014637E-3</v>
      </c>
      <c r="C179" s="29">
        <v>-9.7704669460654259E-3</v>
      </c>
      <c r="D179" s="29">
        <v>-7.0114391855895519E-3</v>
      </c>
      <c r="E179" s="29">
        <v>-7.2728837840259101E-3</v>
      </c>
      <c r="F179" s="29">
        <v>1.62749961018562E-2</v>
      </c>
      <c r="G179" s="29">
        <v>7.3010894915242153E-2</v>
      </c>
      <c r="H179" s="29">
        <v>0.10617643823850376</v>
      </c>
      <c r="I179" s="3">
        <v>9.0319016710399103E-2</v>
      </c>
      <c r="J179" s="3">
        <v>1.4545454545454546</v>
      </c>
      <c r="K179" s="3">
        <v>0</v>
      </c>
      <c r="L179" s="30">
        <v>1.3776137113185705E-2</v>
      </c>
      <c r="M179" s="30">
        <f t="shared" si="4"/>
        <v>0</v>
      </c>
      <c r="N179" s="30">
        <f t="shared" si="5"/>
        <v>1.3776137113185705E-2</v>
      </c>
    </row>
    <row r="180" spans="1:14" x14ac:dyDescent="0.25">
      <c r="A180" s="13">
        <v>42308</v>
      </c>
      <c r="B180" s="29">
        <v>3.9161369204521179E-2</v>
      </c>
      <c r="C180" s="29">
        <v>-1.8492389470338821E-2</v>
      </c>
      <c r="D180" s="29">
        <v>-1.0746629908680916E-2</v>
      </c>
      <c r="E180" s="29">
        <v>-2.0413605496287301E-2</v>
      </c>
      <c r="F180" s="29">
        <v>-7.1270521730184598E-3</v>
      </c>
      <c r="G180" s="29">
        <v>-9.1099197513232477E-3</v>
      </c>
      <c r="H180" s="29">
        <v>1.2451219261095936E-3</v>
      </c>
      <c r="I180" s="3">
        <v>-2.3229892336922076E-2</v>
      </c>
      <c r="J180" s="3">
        <v>0.51851851851851838</v>
      </c>
      <c r="K180" s="3">
        <v>0</v>
      </c>
      <c r="L180" s="30">
        <v>1.5799031057450286E-2</v>
      </c>
      <c r="M180" s="30">
        <f t="shared" si="4"/>
        <v>0</v>
      </c>
      <c r="N180" s="30">
        <f t="shared" si="5"/>
        <v>1.5799031057450286E-2</v>
      </c>
    </row>
    <row r="181" spans="1:14" x14ac:dyDescent="0.25">
      <c r="A181" s="13">
        <v>42338</v>
      </c>
      <c r="B181" s="29">
        <v>-9.6105417469516397E-4</v>
      </c>
      <c r="C181" s="29">
        <v>-1.2567546218633652E-2</v>
      </c>
      <c r="D181" s="29">
        <v>-1.8165009096264839E-2</v>
      </c>
      <c r="E181" s="29">
        <v>-1.19769023731351E-2</v>
      </c>
      <c r="F181" s="29">
        <v>8.9122895151376707E-3</v>
      </c>
      <c r="G181" s="29">
        <v>2.1756749794770158E-2</v>
      </c>
      <c r="H181" s="29">
        <v>2.0648609951516406E-2</v>
      </c>
      <c r="I181" s="3">
        <v>3.008454795373261E-3</v>
      </c>
      <c r="J181" s="3">
        <v>0.23170731707317072</v>
      </c>
      <c r="K181" s="3">
        <v>0</v>
      </c>
      <c r="L181" s="30">
        <v>2.4782427734621582E-2</v>
      </c>
      <c r="M181" s="30">
        <f t="shared" si="4"/>
        <v>0</v>
      </c>
      <c r="N181" s="30">
        <f t="shared" si="5"/>
        <v>2.4782427734621582E-2</v>
      </c>
    </row>
    <row r="182" spans="1:14" x14ac:dyDescent="0.25">
      <c r="A182" s="13">
        <v>42369</v>
      </c>
      <c r="B182" s="29">
        <v>-2.8533183038234711E-2</v>
      </c>
      <c r="C182" s="29">
        <v>-1.2118974700570107E-2</v>
      </c>
      <c r="D182" s="29">
        <v>-5.5677592754364014E-3</v>
      </c>
      <c r="E182" s="29">
        <v>-2.3312661796808199E-3</v>
      </c>
      <c r="F182" s="29">
        <v>-5.1215756684541702E-3</v>
      </c>
      <c r="G182" s="29">
        <v>1.0262879766126831E-2</v>
      </c>
      <c r="H182" s="29">
        <v>1.8975017908747116E-2</v>
      </c>
      <c r="I182" s="3">
        <v>2.4150592129078996E-2</v>
      </c>
      <c r="J182" s="3">
        <v>-4.9504950495049549E-2</v>
      </c>
      <c r="K182" s="3">
        <v>0</v>
      </c>
      <c r="L182" s="30">
        <v>1.0375842355774934E-2</v>
      </c>
      <c r="M182" s="30">
        <f t="shared" si="4"/>
        <v>0</v>
      </c>
      <c r="N182" s="30">
        <f t="shared" si="5"/>
        <v>1.0375842355774934E-2</v>
      </c>
    </row>
    <row r="183" spans="1:14" x14ac:dyDescent="0.25">
      <c r="A183" s="13">
        <v>42400</v>
      </c>
      <c r="B183" s="29">
        <v>2.998722717165947E-3</v>
      </c>
      <c r="C183" s="29">
        <v>3.6205627024173737E-2</v>
      </c>
      <c r="D183" s="29">
        <v>1.463672611862421E-2</v>
      </c>
      <c r="E183" s="29">
        <v>2.4717014282941801E-2</v>
      </c>
      <c r="F183" s="29">
        <v>-4.5941922813653897E-2</v>
      </c>
      <c r="G183" s="29">
        <v>-8.0684292844629857E-2</v>
      </c>
      <c r="H183" s="29">
        <v>-7.7622218933039E-2</v>
      </c>
      <c r="I183" s="3">
        <v>9.6950111088669466E-3</v>
      </c>
      <c r="J183" s="3">
        <v>0.32291666666666674</v>
      </c>
      <c r="K183" s="3">
        <v>0</v>
      </c>
      <c r="L183" s="30">
        <v>1.0899433941127246E-2</v>
      </c>
      <c r="M183" s="30">
        <f t="shared" si="4"/>
        <v>0</v>
      </c>
      <c r="N183" s="30">
        <f t="shared" si="5"/>
        <v>1.0899433941127246E-2</v>
      </c>
    </row>
    <row r="184" spans="1:14" x14ac:dyDescent="0.25">
      <c r="A184" s="13">
        <v>42429</v>
      </c>
      <c r="B184" s="29">
        <v>2.9615722596645355E-2</v>
      </c>
      <c r="C184" s="29">
        <v>-1.3265572488307953E-4</v>
      </c>
      <c r="D184" s="29">
        <v>-5.8613661676645279E-3</v>
      </c>
      <c r="E184" s="29">
        <v>-2.6687122881412502E-3</v>
      </c>
      <c r="F184" s="29">
        <v>-2.54526883363724E-2</v>
      </c>
      <c r="G184" s="29">
        <v>-2.3079733016615478E-2</v>
      </c>
      <c r="H184" s="29">
        <v>-2.8968856931024245E-2</v>
      </c>
      <c r="I184" s="3">
        <v>4.1758351670333482E-3</v>
      </c>
      <c r="J184" s="3">
        <v>-0.29133858267716539</v>
      </c>
      <c r="K184" s="3">
        <v>0</v>
      </c>
      <c r="L184" s="30">
        <v>7.5184967895438604E-3</v>
      </c>
      <c r="M184" s="30">
        <f t="shared" si="4"/>
        <v>0</v>
      </c>
      <c r="N184" s="30">
        <f t="shared" si="5"/>
        <v>7.5184967895438604E-3</v>
      </c>
    </row>
    <row r="185" spans="1:14" x14ac:dyDescent="0.25">
      <c r="A185" s="13">
        <v>42460</v>
      </c>
      <c r="B185" s="29">
        <v>8.8642193004488945E-3</v>
      </c>
      <c r="C185" s="29">
        <v>4.3276045471429825E-3</v>
      </c>
      <c r="D185" s="29">
        <v>6.290145218372345E-3</v>
      </c>
      <c r="E185" s="29">
        <v>5.0882911309599902E-3</v>
      </c>
      <c r="F185" s="29">
        <v>-1.62317808717489E-2</v>
      </c>
      <c r="G185" s="29">
        <v>-2.8532710232806902E-2</v>
      </c>
      <c r="H185" s="29">
        <v>-6.2431661485497281E-2</v>
      </c>
      <c r="I185" s="3">
        <v>-0.10550561517966084</v>
      </c>
      <c r="J185" s="3">
        <v>-0.52222222222222225</v>
      </c>
      <c r="K185" s="3">
        <v>0</v>
      </c>
      <c r="L185" s="30">
        <v>-2.4726094590474257E-2</v>
      </c>
      <c r="M185" s="30">
        <f t="shared" si="4"/>
        <v>0</v>
      </c>
      <c r="N185" s="30">
        <f t="shared" si="5"/>
        <v>-2.4726094590474257E-2</v>
      </c>
    </row>
    <row r="186" spans="1:14" x14ac:dyDescent="0.25">
      <c r="A186" s="13">
        <v>42490</v>
      </c>
      <c r="B186" s="29">
        <v>-5.3511010482907295E-3</v>
      </c>
      <c r="C186" s="29">
        <v>8.1415404565632343E-4</v>
      </c>
      <c r="D186" s="29">
        <v>-8.2076610997319221E-3</v>
      </c>
      <c r="E186" s="29">
        <v>3.2738368026912199E-3</v>
      </c>
      <c r="F186" s="29">
        <v>6.4761616522446296E-4</v>
      </c>
      <c r="G186" s="29">
        <v>-3.4350043055497714E-2</v>
      </c>
      <c r="H186" s="29">
        <v>-7.5720197069000461E-2</v>
      </c>
      <c r="I186" s="3">
        <v>-4.3538778464450756E-2</v>
      </c>
      <c r="J186" s="3">
        <v>0.41860465116279078</v>
      </c>
      <c r="K186" s="3">
        <v>0</v>
      </c>
      <c r="L186" s="30">
        <v>1.7581147265016694E-2</v>
      </c>
      <c r="M186" s="30">
        <f t="shared" si="4"/>
        <v>0</v>
      </c>
      <c r="N186" s="30">
        <f t="shared" si="5"/>
        <v>1.7581147265016694E-2</v>
      </c>
    </row>
    <row r="187" spans="1:14" x14ac:dyDescent="0.25">
      <c r="A187" s="13">
        <v>42521</v>
      </c>
      <c r="B187" s="29">
        <v>9.2110577970743179E-3</v>
      </c>
      <c r="C187" s="29">
        <v>2.8224773705005646E-3</v>
      </c>
      <c r="D187" s="29">
        <v>9.0947579592466354E-3</v>
      </c>
      <c r="E187" s="29">
        <v>2.3212106898427001E-3</v>
      </c>
      <c r="F187" s="29">
        <v>-7.6481741853058303E-3</v>
      </c>
      <c r="G187" s="29">
        <v>-1.0034938587277775E-3</v>
      </c>
      <c r="H187" s="29">
        <v>1.417038865197795E-2</v>
      </c>
      <c r="I187" s="3">
        <v>5.1167122649746766E-2</v>
      </c>
      <c r="J187" s="3">
        <v>0.27868852459016402</v>
      </c>
      <c r="K187" s="3">
        <v>0</v>
      </c>
      <c r="L187" s="30">
        <v>1.5187903137083847E-2</v>
      </c>
      <c r="M187" s="30">
        <f t="shared" si="4"/>
        <v>0</v>
      </c>
      <c r="N187" s="30">
        <f t="shared" si="5"/>
        <v>1.5187903137083847E-2</v>
      </c>
    </row>
    <row r="188" spans="1:14" x14ac:dyDescent="0.25">
      <c r="A188" s="13">
        <v>42551</v>
      </c>
      <c r="B188" s="29">
        <v>1.0696455836296082E-2</v>
      </c>
      <c r="C188" s="29">
        <v>-4.4815554283559322E-3</v>
      </c>
      <c r="D188" s="29">
        <v>1.0920473374426365E-2</v>
      </c>
      <c r="E188" s="29">
        <v>-4.8470855690538901E-3</v>
      </c>
      <c r="F188" s="29">
        <v>-3.0350461602210999E-3</v>
      </c>
      <c r="G188" s="29">
        <v>1.1401578331518669E-2</v>
      </c>
      <c r="H188" s="29">
        <v>-1.5924597674662366E-2</v>
      </c>
      <c r="I188" s="3">
        <v>-0.11036659652231695</v>
      </c>
      <c r="J188" s="3">
        <v>-0.55128205128205132</v>
      </c>
      <c r="K188" s="3">
        <v>0</v>
      </c>
      <c r="L188" s="30">
        <v>1.7624175986488133E-2</v>
      </c>
      <c r="M188" s="30">
        <f t="shared" si="4"/>
        <v>0</v>
      </c>
      <c r="N188" s="30">
        <f t="shared" si="5"/>
        <v>1.7624175986488133E-2</v>
      </c>
    </row>
    <row r="189" spans="1:14" x14ac:dyDescent="0.25">
      <c r="A189" s="13">
        <v>42582</v>
      </c>
      <c r="B189" s="29">
        <v>-6.371727678924799E-3</v>
      </c>
      <c r="C189" s="29">
        <v>1.8205341184511781E-3</v>
      </c>
      <c r="D189" s="29">
        <v>-1.0187383741140366E-2</v>
      </c>
      <c r="E189" s="29">
        <v>3.83910606615245E-3</v>
      </c>
      <c r="F189" s="29">
        <v>2.3013651371002202E-3</v>
      </c>
      <c r="G189" s="29">
        <v>-6.825905771709273E-3</v>
      </c>
      <c r="H189" s="29">
        <v>-8.9361115654557066E-3</v>
      </c>
      <c r="I189" s="3">
        <v>1.1173358232181796E-2</v>
      </c>
      <c r="J189" s="3">
        <v>0.48571428571428577</v>
      </c>
      <c r="K189" s="3">
        <v>0</v>
      </c>
      <c r="L189" s="30">
        <v>1.8189821304470444E-2</v>
      </c>
      <c r="M189" s="30">
        <f t="shared" si="4"/>
        <v>0</v>
      </c>
      <c r="N189" s="30">
        <f t="shared" si="5"/>
        <v>1.8189821304470444E-2</v>
      </c>
    </row>
    <row r="190" spans="1:14" x14ac:dyDescent="0.25">
      <c r="A190" s="13">
        <v>42613</v>
      </c>
      <c r="B190" s="29">
        <v>7.9135922715067863E-3</v>
      </c>
      <c r="C190" s="29">
        <v>-6.6718133166432381E-3</v>
      </c>
      <c r="D190" s="29">
        <v>-6.337418220937252E-3</v>
      </c>
      <c r="E190" s="29">
        <v>-7.3595908470451797E-3</v>
      </c>
      <c r="F190" s="29">
        <v>5.1045278087258296E-4</v>
      </c>
      <c r="G190" s="29">
        <v>-8.6074952287907847E-3</v>
      </c>
      <c r="H190" s="29">
        <v>-8.2170209757140844E-3</v>
      </c>
      <c r="I190" s="3">
        <v>-6.8330819662039133E-3</v>
      </c>
      <c r="J190" s="3">
        <v>-0.15384615384615385</v>
      </c>
      <c r="K190" s="3">
        <v>0</v>
      </c>
      <c r="L190" s="30">
        <v>1.633706399245094E-2</v>
      </c>
      <c r="M190" s="30">
        <f t="shared" si="4"/>
        <v>0</v>
      </c>
      <c r="N190" s="30">
        <f t="shared" si="5"/>
        <v>1.633706399245094E-2</v>
      </c>
    </row>
    <row r="191" spans="1:14" x14ac:dyDescent="0.25">
      <c r="A191" s="13">
        <v>42643</v>
      </c>
      <c r="B191" s="29">
        <v>1.5738056972622871E-2</v>
      </c>
      <c r="C191" s="29">
        <v>1.4078496024012566E-3</v>
      </c>
      <c r="D191" s="29">
        <v>-1.5424229204654694E-3</v>
      </c>
      <c r="E191" s="29">
        <v>-2.37662345170975E-4</v>
      </c>
      <c r="F191" s="29">
        <v>7.0764143019914601E-3</v>
      </c>
      <c r="G191" s="29">
        <v>-4.808190516632882E-2</v>
      </c>
      <c r="H191" s="29">
        <v>-4.7406426033367199E-2</v>
      </c>
      <c r="I191" s="3">
        <v>1.1063935289924665E-2</v>
      </c>
      <c r="J191" s="3">
        <v>-0.81818181818181812</v>
      </c>
      <c r="K191" s="3">
        <v>0</v>
      </c>
      <c r="L191" s="30">
        <v>1.2003052217774757E-2</v>
      </c>
      <c r="M191" s="30">
        <f t="shared" si="4"/>
        <v>0</v>
      </c>
      <c r="N191" s="30">
        <f t="shared" si="5"/>
        <v>1.2003052217774757E-2</v>
      </c>
    </row>
    <row r="192" spans="1:14" x14ac:dyDescent="0.25">
      <c r="A192" s="13">
        <v>42674</v>
      </c>
      <c r="B192" s="29">
        <v>-2.507026307284832E-2</v>
      </c>
      <c r="C192" s="29">
        <v>-1.4213193207979202E-3</v>
      </c>
      <c r="D192" s="29">
        <v>2.4668797850608826E-3</v>
      </c>
      <c r="E192" s="29">
        <v>-4.1428022086620298E-4</v>
      </c>
      <c r="F192" s="29">
        <v>-1.74269154667854E-2</v>
      </c>
      <c r="G192" s="29">
        <v>-2.9927234427008509E-3</v>
      </c>
      <c r="H192" s="29">
        <v>-9.7639999719073556E-3</v>
      </c>
      <c r="I192" s="3">
        <v>-2.1088769004413921E-2</v>
      </c>
      <c r="J192" s="3">
        <v>2.25</v>
      </c>
      <c r="K192" s="3">
        <v>-1.6656796034521304E-2</v>
      </c>
      <c r="L192" s="30">
        <v>1.0888240925775339E-2</v>
      </c>
      <c r="M192" s="30">
        <f t="shared" si="4"/>
        <v>-1.6656796034521304E-2</v>
      </c>
      <c r="N192" s="30">
        <f t="shared" si="5"/>
        <v>2.8011620814805127E-2</v>
      </c>
    </row>
    <row r="193" spans="1:14" x14ac:dyDescent="0.25">
      <c r="A193" s="13">
        <v>42704</v>
      </c>
      <c r="B193" s="29">
        <v>-4.021800309419632E-2</v>
      </c>
      <c r="C193" s="29">
        <v>-6.4821168780326843E-4</v>
      </c>
      <c r="D193" s="29">
        <v>-2.7444511651992798E-3</v>
      </c>
      <c r="E193" s="29">
        <v>3.2053515315055799E-3</v>
      </c>
      <c r="F193" s="29">
        <v>-1.3273255899548499E-2</v>
      </c>
      <c r="G193" s="29">
        <v>-2.2440135557896257E-2</v>
      </c>
      <c r="H193" s="29">
        <v>1.943318479647127E-3</v>
      </c>
      <c r="I193" s="3">
        <v>6.018286573146292E-2</v>
      </c>
      <c r="J193" s="3">
        <v>-0.30769230769230771</v>
      </c>
      <c r="K193" s="3">
        <v>0</v>
      </c>
      <c r="L193" s="30">
        <v>1.0305253071084763E-2</v>
      </c>
      <c r="M193" s="30">
        <f t="shared" si="4"/>
        <v>0</v>
      </c>
      <c r="N193" s="30">
        <f t="shared" si="5"/>
        <v>1.0305253071084763E-2</v>
      </c>
    </row>
    <row r="194" spans="1:14" x14ac:dyDescent="0.25">
      <c r="A194" s="13">
        <v>42735</v>
      </c>
      <c r="B194" s="29">
        <v>-9.6576632931828499E-3</v>
      </c>
      <c r="C194" s="29">
        <v>1.6555678099393845E-2</v>
      </c>
      <c r="D194" s="29">
        <v>1.8872108310461044E-2</v>
      </c>
      <c r="E194" s="29">
        <v>1.9011370837688401E-2</v>
      </c>
      <c r="F194" s="29">
        <v>-6.4438553526997601E-3</v>
      </c>
      <c r="G194" s="29">
        <v>-4.8603110266171479E-2</v>
      </c>
      <c r="H194" s="29">
        <v>-4.3916374564165639E-2</v>
      </c>
      <c r="I194" s="3">
        <v>-3.8572863134266666E-2</v>
      </c>
      <c r="J194" s="3">
        <v>0.66666666666666674</v>
      </c>
      <c r="K194" s="3">
        <v>-1.6973060064704226E-2</v>
      </c>
      <c r="L194" s="30">
        <v>3.0616640016992713E-2</v>
      </c>
      <c r="M194" s="30">
        <f t="shared" si="4"/>
        <v>-1.6973060064704226E-2</v>
      </c>
      <c r="N194" s="30">
        <f t="shared" si="5"/>
        <v>4.8411389503556501E-2</v>
      </c>
    </row>
    <row r="195" spans="1:14" x14ac:dyDescent="0.25">
      <c r="A195" s="13">
        <v>42766</v>
      </c>
      <c r="B195" s="29">
        <v>3.2298837322741747E-3</v>
      </c>
      <c r="C195" s="29">
        <v>3.2680570147931576E-3</v>
      </c>
      <c r="D195" s="29">
        <v>1.3314114883542061E-2</v>
      </c>
      <c r="E195" s="29">
        <v>4.1412073187529997E-3</v>
      </c>
      <c r="F195" s="29">
        <v>-2.3819659836590299E-3</v>
      </c>
      <c r="G195" s="29">
        <v>-6.1599197011357076E-2</v>
      </c>
      <c r="H195" s="29">
        <v>-5.931343624473473E-2</v>
      </c>
      <c r="I195" s="3">
        <v>-3.2747603833865768E-2</v>
      </c>
      <c r="J195" s="3">
        <v>0.26666666666666683</v>
      </c>
      <c r="K195" s="3">
        <v>-5.2008053378404528E-2</v>
      </c>
      <c r="L195" s="30">
        <v>1.0927624347349951E-3</v>
      </c>
      <c r="M195" s="30">
        <f t="shared" si="4"/>
        <v>-5.2008053378404528E-2</v>
      </c>
      <c r="N195" s="30">
        <f t="shared" si="5"/>
        <v>5.6013994636112008E-2</v>
      </c>
    </row>
    <row r="196" spans="1:14" x14ac:dyDescent="0.25">
      <c r="A196" s="13">
        <v>42794</v>
      </c>
      <c r="B196" s="29">
        <v>4.8686605878174305E-3</v>
      </c>
      <c r="C196" s="29">
        <v>1.6712293028831482E-2</v>
      </c>
      <c r="D196" s="29">
        <v>1.1312557384371758E-2</v>
      </c>
      <c r="E196" s="29">
        <v>1.7505088821053501E-2</v>
      </c>
      <c r="F196" s="29">
        <v>2.7237767353653899E-3</v>
      </c>
      <c r="G196" s="29">
        <v>-5.7078745867420455E-2</v>
      </c>
      <c r="H196" s="29">
        <v>-4.7849896092020505E-2</v>
      </c>
      <c r="I196" s="3">
        <v>-1.2132376294226033E-2</v>
      </c>
      <c r="J196" s="3">
        <v>-0.13157894736842102</v>
      </c>
      <c r="K196" s="3">
        <v>-5.5196380261284594E-2</v>
      </c>
      <c r="L196" s="30">
        <v>1.3539180343454804E-2</v>
      </c>
      <c r="M196" s="30">
        <f t="shared" ref="M196:M204" si="6">K196</f>
        <v>-5.5196380261284594E-2</v>
      </c>
      <c r="N196" s="30">
        <f t="shared" ref="N196:N204" si="7">(1+L196)/(1+M196)-1</f>
        <v>7.2751161372294648E-2</v>
      </c>
    </row>
    <row r="197" spans="1:14" x14ac:dyDescent="0.25">
      <c r="A197" s="13">
        <v>42825</v>
      </c>
      <c r="B197" s="29">
        <v>2.7387922164052725E-3</v>
      </c>
      <c r="C197" s="29">
        <v>1.0853188578039408E-3</v>
      </c>
      <c r="D197" s="29">
        <v>-1.934997970238328E-3</v>
      </c>
      <c r="E197" s="29">
        <v>1.36663066223264E-3</v>
      </c>
      <c r="F197" s="29">
        <v>-8.9317793026566495E-4</v>
      </c>
      <c r="G197" s="29">
        <v>-4.7037801642458632E-2</v>
      </c>
      <c r="H197" s="29">
        <v>-3.1365501739553214E-2</v>
      </c>
      <c r="I197" s="3">
        <v>3.7294238683127645E-3</v>
      </c>
      <c r="J197" s="3">
        <v>-0.24242424242424243</v>
      </c>
      <c r="K197" s="3">
        <v>0</v>
      </c>
      <c r="L197" s="30">
        <v>1.1121823784438822E-2</v>
      </c>
      <c r="M197" s="30">
        <f t="shared" si="6"/>
        <v>0</v>
      </c>
      <c r="N197" s="30">
        <f t="shared" si="7"/>
        <v>1.1121823784438822E-2</v>
      </c>
    </row>
    <row r="198" spans="1:14" x14ac:dyDescent="0.25">
      <c r="A198" s="13">
        <v>42855</v>
      </c>
      <c r="B198" s="29">
        <v>1.833999902009964E-2</v>
      </c>
      <c r="C198" s="29">
        <v>3.2039694488048553E-3</v>
      </c>
      <c r="D198" s="29">
        <v>4.6280380338430405E-3</v>
      </c>
      <c r="E198" s="29">
        <v>1.98392383754253E-3</v>
      </c>
      <c r="F198" s="29">
        <v>1.2298524379730201E-3</v>
      </c>
      <c r="G198" s="29">
        <v>-3.5809437545275768E-2</v>
      </c>
      <c r="H198" s="29">
        <v>-6.3341112788695142E-3</v>
      </c>
      <c r="I198" s="3">
        <v>1.7552850736707315E-2</v>
      </c>
      <c r="J198" s="3">
        <v>-0.43999999999999995</v>
      </c>
      <c r="K198" s="3">
        <v>-7.8454289522383425E-2</v>
      </c>
      <c r="L198" s="30">
        <v>4.3449692106372062E-3</v>
      </c>
      <c r="M198" s="30">
        <f t="shared" si="6"/>
        <v>-7.8454289522383425E-2</v>
      </c>
      <c r="N198" s="30">
        <f t="shared" si="7"/>
        <v>8.9848238445066064E-2</v>
      </c>
    </row>
    <row r="199" spans="1:14" x14ac:dyDescent="0.25">
      <c r="A199" s="13">
        <v>42886</v>
      </c>
      <c r="B199" s="29">
        <v>-6.8790889345109463E-3</v>
      </c>
      <c r="C199" s="29">
        <v>-2.9787779785692692E-3</v>
      </c>
      <c r="D199" s="29">
        <v>-3.2485439442098141E-3</v>
      </c>
      <c r="E199" s="29">
        <v>-1.7557851970195801E-3</v>
      </c>
      <c r="F199" s="29">
        <v>-1.3573808595538099E-2</v>
      </c>
      <c r="G199" s="29">
        <v>-1.6031196845657236E-2</v>
      </c>
      <c r="H199" s="29">
        <v>5.6573998753208787E-3</v>
      </c>
      <c r="I199" s="3">
        <v>1.5802064971039975E-2</v>
      </c>
      <c r="J199" s="3">
        <v>1.214285714285714</v>
      </c>
      <c r="K199" s="3">
        <v>0</v>
      </c>
      <c r="L199" s="30">
        <v>-8.8502827742785728E-3</v>
      </c>
      <c r="M199" s="30">
        <f t="shared" si="6"/>
        <v>0</v>
      </c>
      <c r="N199" s="30">
        <f t="shared" si="7"/>
        <v>-8.8502827742785728E-3</v>
      </c>
    </row>
    <row r="200" spans="1:14" x14ac:dyDescent="0.25">
      <c r="A200" s="13">
        <v>42916</v>
      </c>
      <c r="B200" s="29">
        <v>3.809093963354826E-3</v>
      </c>
      <c r="C200" s="29">
        <v>-6.4142607152462006E-4</v>
      </c>
      <c r="D200" s="29">
        <v>6.6015319898724556E-3</v>
      </c>
      <c r="E200" s="29">
        <v>-3.2951154280453899E-3</v>
      </c>
      <c r="F200" s="29">
        <v>3.2661263830959801E-3</v>
      </c>
      <c r="G200" s="29">
        <v>-4.1379466003859222E-2</v>
      </c>
      <c r="H200" s="29">
        <v>-2.9533519048486334E-2</v>
      </c>
      <c r="I200" s="3">
        <v>2.516268980477232E-2</v>
      </c>
      <c r="J200" s="3">
        <v>-1.7419354838709677</v>
      </c>
      <c r="K200" s="3">
        <v>-8.5838388989927905E-2</v>
      </c>
      <c r="L200" s="30">
        <v>4.4881290563087983E-3</v>
      </c>
      <c r="M200" s="30">
        <f t="shared" si="6"/>
        <v>-8.5838388989927905E-2</v>
      </c>
      <c r="N200" s="30">
        <f t="shared" si="7"/>
        <v>9.8808041114780032E-2</v>
      </c>
    </row>
    <row r="201" spans="1:14" x14ac:dyDescent="0.25">
      <c r="A201" s="13">
        <v>42947</v>
      </c>
      <c r="B201" s="29">
        <v>7.5919288210570812E-3</v>
      </c>
      <c r="C201" s="29">
        <v>-1.2667669914662838E-2</v>
      </c>
      <c r="D201" s="29">
        <v>-6.7366454750299454E-3</v>
      </c>
      <c r="E201" s="29">
        <v>-1.5040224418044101E-2</v>
      </c>
      <c r="F201" s="29">
        <v>1.1556420940905801E-3</v>
      </c>
      <c r="G201" s="29">
        <v>-8.5993369595681934E-2</v>
      </c>
      <c r="H201" s="29">
        <v>-8.1489567442321609E-2</v>
      </c>
      <c r="I201" s="3">
        <v>-5.5256635028111956E-2</v>
      </c>
      <c r="J201" s="3">
        <v>-2.0434782608695654</v>
      </c>
      <c r="K201" s="3">
        <v>-9.4683181647906012E-2</v>
      </c>
      <c r="L201" s="30">
        <v>1.8933082107257304E-2</v>
      </c>
      <c r="M201" s="30">
        <f t="shared" si="6"/>
        <v>-9.4683181647906012E-2</v>
      </c>
      <c r="N201" s="30">
        <f t="shared" si="7"/>
        <v>0.12549889878548126</v>
      </c>
    </row>
    <row r="202" spans="1:14" x14ac:dyDescent="0.25">
      <c r="A202" s="13">
        <v>42978</v>
      </c>
      <c r="B202" s="29">
        <v>1.1679373681545258E-2</v>
      </c>
      <c r="C202" s="29">
        <v>-1.1081356555223465E-2</v>
      </c>
      <c r="D202" s="29">
        <v>3.0062133446335793E-3</v>
      </c>
      <c r="E202" s="29">
        <v>-1.30854034796357E-2</v>
      </c>
      <c r="F202" s="29">
        <v>2.77909589931369E-3</v>
      </c>
      <c r="G202" s="29">
        <v>-4.6451089209931018E-2</v>
      </c>
      <c r="H202" s="29">
        <v>-1.7554692908610225E-2</v>
      </c>
      <c r="I202" s="3">
        <v>7.583029372240313E-3</v>
      </c>
      <c r="J202" s="3">
        <v>-0.20833333333333326</v>
      </c>
      <c r="K202" s="3">
        <v>0</v>
      </c>
      <c r="L202" s="30">
        <v>3.6873470635683248E-3</v>
      </c>
      <c r="M202" s="30">
        <f t="shared" si="6"/>
        <v>0</v>
      </c>
      <c r="N202" s="30">
        <f t="shared" si="7"/>
        <v>3.6873470635683248E-3</v>
      </c>
    </row>
    <row r="203" spans="1:14" x14ac:dyDescent="0.25">
      <c r="A203" s="13">
        <v>43008</v>
      </c>
      <c r="B203" s="29">
        <v>-4.6219868818297982E-4</v>
      </c>
      <c r="C203" s="29">
        <v>-1.1498138774186373E-3</v>
      </c>
      <c r="D203" s="29">
        <v>4.174637608230114E-3</v>
      </c>
      <c r="E203" s="29">
        <v>2.39222077652812E-3</v>
      </c>
      <c r="F203" s="29">
        <v>3.5178377293050302E-3</v>
      </c>
      <c r="G203" s="29">
        <v>-5.9878842981152314E-2</v>
      </c>
      <c r="H203" s="29">
        <v>-4.7802053317446802E-2</v>
      </c>
      <c r="I203" s="3">
        <v>4.2551840208313596E-3</v>
      </c>
      <c r="J203" s="3">
        <v>-0.15789473684210531</v>
      </c>
      <c r="K203" s="3">
        <v>-0.1054677384429662</v>
      </c>
      <c r="L203" s="30">
        <v>5.1447940479070198E-3</v>
      </c>
      <c r="M203" s="30">
        <f t="shared" si="6"/>
        <v>-0.1054677384429662</v>
      </c>
      <c r="N203" s="30">
        <f t="shared" si="7"/>
        <v>0.12365404496238042</v>
      </c>
    </row>
    <row r="204" spans="1:14" x14ac:dyDescent="0.25">
      <c r="A204" s="13">
        <v>43039</v>
      </c>
      <c r="B204" s="29">
        <v>-4.2981303011012661E-3</v>
      </c>
      <c r="C204" s="29">
        <v>2.554722186423497E-3</v>
      </c>
      <c r="D204" s="29">
        <v>-1.2651270997220188E-2</v>
      </c>
      <c r="E204" s="29">
        <v>-4.2272834345858899E-3</v>
      </c>
      <c r="F204" s="29">
        <v>2.91535880060927E-2</v>
      </c>
      <c r="G204" s="29">
        <v>3.6620489016538915E-3</v>
      </c>
      <c r="H204" s="29">
        <v>3.8197602248874585E-2</v>
      </c>
      <c r="I204" s="3">
        <v>3.4403162055336001E-2</v>
      </c>
      <c r="J204" s="3">
        <v>1.625</v>
      </c>
      <c r="K204" s="3">
        <v>-8.9084632484939807E-2</v>
      </c>
      <c r="L204" s="30">
        <v>-3.8204717455432302E-3</v>
      </c>
      <c r="M204" s="30">
        <f t="shared" si="6"/>
        <v>-8.9084632484939807E-2</v>
      </c>
      <c r="N204" s="30">
        <f t="shared" si="7"/>
        <v>9.3602725104960927E-2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39"/>
  <sheetViews>
    <sheetView workbookViewId="0">
      <selection activeCell="B41" sqref="B41"/>
    </sheetView>
  </sheetViews>
  <sheetFormatPr defaultRowHeight="15" x14ac:dyDescent="0.25"/>
  <cols>
    <col min="1" max="1" width="42.85546875" style="3" bestFit="1" customWidth="1"/>
    <col min="2" max="2" width="24.42578125" style="3" bestFit="1" customWidth="1"/>
    <col min="3" max="4" width="42.85546875" style="3" bestFit="1" customWidth="1"/>
    <col min="5" max="6" width="44.28515625" style="3" bestFit="1" customWidth="1"/>
    <col min="7" max="7" width="35" style="3" bestFit="1" customWidth="1"/>
    <col min="8" max="16384" width="9.140625" style="3"/>
  </cols>
  <sheetData>
    <row r="2" spans="1:7" x14ac:dyDescent="0.25">
      <c r="B2" s="3" t="s">
        <v>57</v>
      </c>
    </row>
    <row r="3" spans="1:7" x14ac:dyDescent="0.25">
      <c r="A3" s="3" t="s">
        <v>51</v>
      </c>
      <c r="B3" s="3">
        <f>'BASE-EX3'!T4</f>
        <v>1.8649378471818634E-2</v>
      </c>
    </row>
    <row r="4" spans="1:7" x14ac:dyDescent="0.25">
      <c r="A4" s="3" t="s">
        <v>52</v>
      </c>
      <c r="B4" s="3">
        <f>'BASE-EX3'!AE4</f>
        <v>2.2892218222552427E-2</v>
      </c>
    </row>
    <row r="5" spans="1:7" x14ac:dyDescent="0.25">
      <c r="A5" s="3" t="s">
        <v>53</v>
      </c>
      <c r="B5" s="3">
        <f>'BASE-EX3'!AO4</f>
        <v>1.5505247821937799E-2</v>
      </c>
    </row>
    <row r="6" spans="1:7" x14ac:dyDescent="0.25">
      <c r="A6" s="3" t="s">
        <v>54</v>
      </c>
      <c r="B6" s="3">
        <f>'BASE-EX3'!AY4</f>
        <v>1.0858535530509198E-2</v>
      </c>
    </row>
    <row r="7" spans="1:7" x14ac:dyDescent="0.25">
      <c r="A7" s="3" t="s">
        <v>55</v>
      </c>
      <c r="B7" s="3">
        <f>'BASE-EX3'!BI4</f>
        <v>1.4014584298832438E-2</v>
      </c>
    </row>
    <row r="8" spans="1:7" x14ac:dyDescent="0.25">
      <c r="A8" s="3" t="s">
        <v>56</v>
      </c>
      <c r="B8" s="3">
        <f>'BASE-EX3'!BS4</f>
        <v>2.4102742257684322E-2</v>
      </c>
    </row>
    <row r="9" spans="1:7" x14ac:dyDescent="0.25">
      <c r="A9" s="3" t="s">
        <v>43</v>
      </c>
      <c r="B9" s="3">
        <f>'BASE-EX3'!CC4</f>
        <v>1.0858535530509198E-2</v>
      </c>
    </row>
    <row r="10" spans="1:7" x14ac:dyDescent="0.25">
      <c r="A10" s="3" t="s">
        <v>44</v>
      </c>
      <c r="B10" s="3">
        <f>'BASE-EX3'!CM4</f>
        <v>1.4033928734675787E-2</v>
      </c>
    </row>
    <row r="13" spans="1:7" x14ac:dyDescent="0.25">
      <c r="A13" s="3" t="s">
        <v>89</v>
      </c>
    </row>
    <row r="15" spans="1:7" ht="15.75" thickBot="1" x14ac:dyDescent="0.3">
      <c r="A15" s="3" t="s">
        <v>90</v>
      </c>
    </row>
    <row r="16" spans="1:7" x14ac:dyDescent="0.25">
      <c r="A16" s="35"/>
      <c r="B16" s="3" t="s">
        <v>51</v>
      </c>
      <c r="C16" s="3" t="s">
        <v>52</v>
      </c>
      <c r="D16" s="3" t="s">
        <v>53</v>
      </c>
      <c r="E16" s="3" t="s">
        <v>54</v>
      </c>
      <c r="F16" s="3" t="s">
        <v>55</v>
      </c>
      <c r="G16" s="3" t="s">
        <v>56</v>
      </c>
    </row>
    <row r="17" spans="1:7" x14ac:dyDescent="0.25">
      <c r="A17" s="33" t="s">
        <v>69</v>
      </c>
      <c r="B17" s="33">
        <v>1.8649378471818634E-2</v>
      </c>
      <c r="C17" s="33">
        <v>2.2892218222552427E-2</v>
      </c>
      <c r="D17" s="33">
        <v>1.5505247821937799E-2</v>
      </c>
      <c r="E17" s="33">
        <v>1.0858535530509198E-2</v>
      </c>
      <c r="F17" s="33">
        <v>1.4014584298832438E-2</v>
      </c>
      <c r="G17" s="3">
        <v>2.4102742257684322E-2</v>
      </c>
    </row>
    <row r="18" spans="1:7" x14ac:dyDescent="0.25">
      <c r="A18" s="33" t="s">
        <v>34</v>
      </c>
      <c r="B18" s="33">
        <v>-0.10120550605836977</v>
      </c>
      <c r="C18" s="33">
        <v>-0.58829806967757059</v>
      </c>
      <c r="D18" s="33">
        <v>0.14181966312635516</v>
      </c>
      <c r="E18" s="33">
        <v>-0.27014855163788937</v>
      </c>
      <c r="F18" s="33">
        <v>-3.2593890090335274E-2</v>
      </c>
      <c r="G18" s="3">
        <v>-0.34010094556715448</v>
      </c>
    </row>
    <row r="19" spans="1:7" x14ac:dyDescent="0.25">
      <c r="A19" s="33" t="s">
        <v>35</v>
      </c>
      <c r="B19" s="33">
        <v>0.45308191610935999</v>
      </c>
      <c r="C19" s="33">
        <v>-0.1004428953645215</v>
      </c>
      <c r="D19" s="33">
        <v>-0.16583107240773093</v>
      </c>
      <c r="E19" s="33">
        <v>1.3196835186045335</v>
      </c>
      <c r="F19" s="33">
        <v>1.0704371640648589</v>
      </c>
      <c r="G19" s="3">
        <v>-1.7739424170315707</v>
      </c>
    </row>
    <row r="20" spans="1:7" x14ac:dyDescent="0.25">
      <c r="A20" s="33" t="s">
        <v>36</v>
      </c>
      <c r="B20" s="33">
        <v>0.14133690253738868</v>
      </c>
      <c r="C20" s="33">
        <v>1.0411157748541588</v>
      </c>
      <c r="D20" s="33">
        <v>-0.7049949466814589</v>
      </c>
      <c r="E20" s="33">
        <v>-0.21597617968138805</v>
      </c>
      <c r="F20" s="33">
        <v>-0.11048840839699088</v>
      </c>
      <c r="G20" s="3">
        <v>-2.8171475338408348E-2</v>
      </c>
    </row>
    <row r="21" spans="1:7" x14ac:dyDescent="0.25">
      <c r="A21" s="33" t="s">
        <v>37</v>
      </c>
      <c r="B21" s="33">
        <v>-0.29616823956109456</v>
      </c>
      <c r="C21" s="33">
        <v>-0.38271905840628961</v>
      </c>
      <c r="D21" s="33">
        <v>0.59613702834111193</v>
      </c>
      <c r="E21" s="33">
        <v>-1.2164946609286336</v>
      </c>
      <c r="F21" s="33">
        <v>-1.4004198870774469</v>
      </c>
      <c r="G21" s="3">
        <v>2.1352486252751941</v>
      </c>
    </row>
    <row r="22" spans="1:7" x14ac:dyDescent="0.25">
      <c r="A22" s="33" t="s">
        <v>49</v>
      </c>
      <c r="B22" s="33">
        <v>-0.15997134893473797</v>
      </c>
      <c r="C22" s="33">
        <v>-0.41512117047235336</v>
      </c>
      <c r="D22" s="33">
        <v>-6.8876959016140174E-2</v>
      </c>
      <c r="E22" s="33">
        <v>0.10312954993347505</v>
      </c>
      <c r="F22" s="33">
        <v>0.30175740736120382</v>
      </c>
      <c r="G22" s="3">
        <v>0.63591787361177166</v>
      </c>
    </row>
    <row r="23" spans="1:7" x14ac:dyDescent="0.25">
      <c r="A23" s="33" t="s">
        <v>38</v>
      </c>
      <c r="B23" s="33">
        <v>0.11419918753400832</v>
      </c>
      <c r="C23" s="33">
        <v>0.82964939434999918</v>
      </c>
      <c r="D23" s="33">
        <v>-0.17969423814044713</v>
      </c>
      <c r="E23" s="33">
        <v>-0.21628616178803234</v>
      </c>
      <c r="F23" s="33">
        <v>0.56473410299155424</v>
      </c>
      <c r="G23" s="3">
        <v>0.19960914439636293</v>
      </c>
    </row>
    <row r="24" spans="1:7" x14ac:dyDescent="0.25">
      <c r="A24" s="33" t="s">
        <v>39</v>
      </c>
      <c r="B24" s="33">
        <v>-7.7702191157281775E-2</v>
      </c>
      <c r="C24" s="33">
        <v>-0.73787310204757228</v>
      </c>
      <c r="D24" s="33">
        <v>0.13052803095872906</v>
      </c>
      <c r="E24" s="33">
        <v>0.21727248271322316</v>
      </c>
      <c r="F24" s="33">
        <v>-0.62516360542535443</v>
      </c>
      <c r="G24" s="3">
        <v>0.14648220634676556</v>
      </c>
    </row>
    <row r="25" spans="1:7" x14ac:dyDescent="0.25">
      <c r="A25" s="33" t="s">
        <v>40</v>
      </c>
      <c r="B25" s="33">
        <v>6.3648035513933585E-3</v>
      </c>
      <c r="C25" s="33">
        <v>1.9924072078131107E-2</v>
      </c>
      <c r="D25" s="33">
        <v>-0.320829197327686</v>
      </c>
      <c r="E25" s="33">
        <v>0.12492505792241118</v>
      </c>
      <c r="F25" s="33">
        <v>0.34787678472344685</v>
      </c>
      <c r="G25" s="3">
        <v>-0.4244236239357474</v>
      </c>
    </row>
    <row r="26" spans="1:7" x14ac:dyDescent="0.25">
      <c r="A26" s="33" t="s">
        <v>41</v>
      </c>
      <c r="B26" s="33">
        <v>-4.6942843273301173E-4</v>
      </c>
      <c r="C26" s="33">
        <v>1.0824467491400906E-3</v>
      </c>
      <c r="D26" s="33">
        <v>-1.3962016653002345E-3</v>
      </c>
      <c r="E26" s="33">
        <v>-3.1458532017777962E-4</v>
      </c>
      <c r="F26" s="33">
        <v>-3.265600610535171E-3</v>
      </c>
      <c r="G26" s="3">
        <v>-1.0858864990056822E-2</v>
      </c>
    </row>
    <row r="27" spans="1:7" ht="15.75" thickBot="1" x14ac:dyDescent="0.3">
      <c r="A27" s="34" t="s">
        <v>42</v>
      </c>
      <c r="B27" s="34">
        <v>-1.1195434586622226</v>
      </c>
      <c r="C27" s="34">
        <v>-1.465091814242474</v>
      </c>
      <c r="D27" s="34">
        <v>-1.3176794639982787</v>
      </c>
      <c r="E27" s="34">
        <v>-0.99032756087094409</v>
      </c>
      <c r="F27" s="34">
        <v>-1.2363961488065198</v>
      </c>
      <c r="G27" s="3">
        <v>-1.0058523367308116</v>
      </c>
    </row>
    <row r="29" spans="1:7" x14ac:dyDescent="0.25">
      <c r="A29" s="3" t="s">
        <v>97</v>
      </c>
    </row>
    <row r="30" spans="1:7" x14ac:dyDescent="0.25">
      <c r="A30" s="3" t="s">
        <v>91</v>
      </c>
    </row>
    <row r="32" spans="1:7" x14ac:dyDescent="0.25">
      <c r="A32" s="7" t="s">
        <v>95</v>
      </c>
    </row>
    <row r="33" spans="1:1" x14ac:dyDescent="0.25">
      <c r="A33" s="7"/>
    </row>
    <row r="34" spans="1:1" x14ac:dyDescent="0.25">
      <c r="A34" s="3" t="s">
        <v>93</v>
      </c>
    </row>
    <row r="35" spans="1:1" x14ac:dyDescent="0.25">
      <c r="A35" s="3" t="s">
        <v>92</v>
      </c>
    </row>
    <row r="37" spans="1:1" x14ac:dyDescent="0.25">
      <c r="A37" s="3" t="s">
        <v>94</v>
      </c>
    </row>
    <row r="39" spans="1:1" x14ac:dyDescent="0.25">
      <c r="A39" s="3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ex1</vt:lpstr>
      <vt:lpstr>ex2</vt:lpstr>
      <vt:lpstr>BASE-EX3</vt:lpstr>
      <vt:lpstr>EX3 RESPOSTAS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Fundação Getulio Vargas</dc:creator>
  <cp:lastModifiedBy>Tebaldi</cp:lastModifiedBy>
  <dcterms:created xsi:type="dcterms:W3CDTF">2017-12-02T11:57:38Z</dcterms:created>
  <dcterms:modified xsi:type="dcterms:W3CDTF">2018-10-09T19:14:40Z</dcterms:modified>
</cp:coreProperties>
</file>